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2A3852A2-E1BF-4F62-84F0-09775F1F7A30}"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<sst xmlns="http://schemas.openxmlformats.org/spreadsheetml/2006/main" count="17237" uniqueCount="229">
  <si>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</si>
  <si>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</si>
  <si>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</si>
  <si>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</si>
  <si>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</si>
  <si>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</si>
  <si>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</si>
  <si>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</si>
  <si>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</si>
  <si>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</si>
  <si>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</si>
  <si>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</si>
  <si>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</si>
  <si>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</si>
  <si>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</si>
  <si>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</si>
  <si>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</si>
  <si>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</si>
  <si>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</si>
  <si>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</si>
  <si>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</si>
  <si>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</si>
  <si>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</si>
  <si>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</si>
  <si>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</si>
  <si>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</si>
  <si>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</si>
  <si>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</si>
  <si>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</si>
  <si>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</si>
  <si>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</si>
  <si>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</si>
  <si>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</si>
  <si>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</si>
  <si>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</si>
  <si>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</si>
  <si>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</si>
  <si>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</si>
  <si>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</si>
  <si>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</si>
  <si>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</si>
  <si>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</si>
  <si>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</si>
  <si>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</si>
  <si>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</si>
  <si>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</si>
  <si>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</si>
  <si>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</si>
  <si>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</si>
  <si>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</si>
  <si>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</si>
  <si>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</si>
  <si>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</si>
  <si>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</si>
  <si>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</si>
  <si>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</si>
  <si>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</si>
  <si>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</si>
  <si>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</si>
  <si>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</si>
  <si>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</si>
  <si>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</si>
  <si>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</si>
  <si>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</si>
  <si>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</si>
  <si>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</si>
  <si>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</si>
  <si>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</si>
  <si>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</si>
  <si>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</si>
  <si>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</si>
  <si>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</si>
  <si>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</si>
  <si>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</si>
  <si>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</si>
  <si>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</si>
  <si>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</si>
  <si>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</si>
  <si>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</si>
  <si>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</si>
  <si>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</si>
  <si>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</si>
  <si>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</si>
  <si>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</si>
  <si>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</si>
  <si>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</si>
  <si>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</si>
  <si>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</si>
  <si>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</si>
  <si>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</si>
  <si>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</si>
  <si>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</si>
  <si>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</si>
  <si>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</si>
  <si>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</si>
  <si>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</si>
  <si>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</si>
  <si>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</si>
  <si>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</si>
  <si>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</si>
  <si>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</si>
  <si>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</si>
  <si>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</si>
  <si>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</si>
  <si>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</si>
  <si>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</si>
  <si>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</si>
  <si>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</si>
  <si>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</si>
  <si>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</si>
  <si>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</si>
  <si>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</si>
  <si>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</si>
  <si>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</si>
  <si>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</si>
  <si>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</si>
  <si>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</si>
  <si>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</si>
  <si>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</si>
  <si>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</si>
  <si>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</si>
  <si>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</si>
  <si>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</si>
  <si>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</si>
  <si>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</si>
  <si>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</si>
  <si>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</si>
  <si>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</si>
  <si>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</si>
  <si>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</si>
  <si>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</si>
  <si>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</si>
  <si>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</si>
  <si>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</si>
  <si>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</si>
  <si>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</si>
  <si>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</si>
  <si>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</si>
  <si>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</si>
  <si>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</si>
  <si>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</si>
  <si>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</si>
  <si>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</si>
  <si>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</si>
  <si>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</si>
  <si>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</si>
  <si>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</si>
  <si>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</si>
  <si>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</si>
  <si>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</si>
  <si>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</si>
  <si>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</si>
  <si>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</si>
  <si>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</si>
  <si>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</si>
  <si>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</si>
  <si>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</si>
  <si>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</si>
  <si>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</si>
  <si>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</si>
  <si>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</si>
  <si>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</si>
  <si>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</si>
  <si>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</si>
  <si>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</si>
  <si>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</si>
  <si>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</si>
  <si>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</si>
  <si>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</si>
  <si>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</si>
  <si>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</si>
  <si>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</si>
  <si>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</si>
  <si>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</si>
  <si>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</si>
  <si>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</si>
  <si>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</si>
  <si>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</si>
  <si>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</si>
  <si>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</si>
  <si>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</si>
  <si>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</si>
  <si>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</si>
  <si>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</si>
  <si>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</si>
  <si>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</si>
  <si>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</si>
  <si>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</si>
  <si>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</si>
  <si>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</si>
  <si>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</si>
  <si>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</si>
  <si>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</si>
  <si>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</si>
  <si>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</si>
  <si>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</si>
  <si>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</si>
  <si>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</si>
  <si>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</si>
  <si>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</si>
  <si>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</si>
  <si>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</si>
  <si>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</si>
  <si>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</si>
  <si>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</si>
  <si>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</si>
  <si>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</si>
  <si>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</si>
  <si>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</si>
  <si>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</si>
  <si>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</si>
  <si>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</si>
  <si>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</si>
  <si>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</si>
  <si>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</si>
  <si>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</si>
  <si>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</si>
  <si>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</si>
  <si>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</si>
  <si>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</si>
  <si>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</si>
  <si>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</si>
  <si>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5,237,000gallons</t>
  </si>
  <si>
    <t>4,590,400gallons</t>
  </si>
  <si>
    <t>5643tG</t>
  </si>
  <si>
    <t>5,643,000gallons</t>
  </si>
  <si>
    <t>4590tG</t>
  </si>
  <si>
    <t>5327tG</t>
  </si>
  <si>
    <t>As of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</si>
</sst>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44805</v>
      </c>
      <c r="B4" s="1"/>
      <c r="C4" s="1"/>
      <c r="D4" s="1"/>
      <c r="E4" s="1"/>
    </row>
    <row r="5" spans="1:5" x14ac:dyDescent="0.25">
      <c r="A5" s="205">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1" zoomScaleNormal="100" zoomScaleSheetLayoutView="85" zoomScalePageLayoutView="70" workbookViewId="0">
      <selection activeCell="AC43" sqref="AC43"/>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44805</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225</v>
      </c>
      <c r="G20" s="11"/>
      <c r="H20" s="198" t="s">
        <v>224</v>
      </c>
      <c r="I20" s="11"/>
      <c r="J20" s="11">
        <v>22248</v>
      </c>
      <c r="K20" s="206">
        <v>72670.789999999994</v>
      </c>
      <c r="M20" s="11" t="s">
        <v>210</v>
      </c>
      <c r="N20" s="71"/>
      <c r="P20" s="11">
        <v>18</v>
      </c>
      <c r="Q20" s="11"/>
      <c r="R20" s="11">
        <v>18</v>
      </c>
      <c r="S20" s="11"/>
      <c r="T20" s="177">
        <v>4554</v>
      </c>
      <c r="U20" s="11"/>
      <c r="V20" s="11">
        <v>4554</v>
      </c>
      <c r="W20" s="11"/>
      <c r="Y20" s="11">
        <v>22248</v>
      </c>
      <c r="Z20" s="11">
        <v>21402</v>
      </c>
      <c r="AB20" s="11">
        <v>22248</v>
      </c>
      <c r="AC20" s="11">
        <v>6.59</v>
      </c>
      <c r="AD20" s="11">
        <f>AB20+AC20</f>
        <v>22254.59</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4554</v>
      </c>
      <c r="U28" s="102" t="s">
        <v>138</v>
      </c>
      <c r="V28" s="102">
        <f>SUM(V20:V27)</f>
        <v>4554</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44440</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223</v>
      </c>
      <c r="G31" s="11"/>
      <c r="H31" s="198" t="s">
        <v>226</v>
      </c>
      <c r="I31" s="11"/>
      <c r="J31" s="11">
        <v>22248</v>
      </c>
      <c r="K31" s="11">
        <v>11833.32</v>
      </c>
      <c r="M31" s="11" t="s">
        <v>210</v>
      </c>
      <c r="N31" s="71"/>
      <c r="P31" s="11">
        <v>18</v>
      </c>
      <c r="Q31" s="11"/>
      <c r="R31" s="11">
        <v>18</v>
      </c>
      <c r="S31" s="11"/>
      <c r="T31" s="177">
        <v>3714</v>
      </c>
      <c r="U31" s="11"/>
      <c r="V31" s="11">
        <v>3714</v>
      </c>
      <c r="W31" s="11"/>
      <c r="Y31" s="11">
        <v>22248</v>
      </c>
      <c r="Z31" s="177">
        <v>21384</v>
      </c>
      <c r="AB31" s="11">
        <v>22248</v>
      </c>
      <c r="AC31" s="11">
        <v>5.57</v>
      </c>
      <c r="AD31" s="11">
        <f>AC31+AB31</f>
        <v>22253.57</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3714</v>
      </c>
      <c r="U39" s="102" t="s">
        <v>138</v>
      </c>
      <c r="V39" s="102">
        <f>SUM(V31:V38)</f>
        <v>3714</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43709</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222</v>
      </c>
      <c r="G42" s="11"/>
      <c r="H42" s="198" t="s">
        <v>227</v>
      </c>
      <c r="I42" s="11"/>
      <c r="J42" s="11">
        <v>22248</v>
      </c>
      <c r="K42" s="11">
        <v>8597.44</v>
      </c>
      <c r="M42" s="11" t="s">
        <v>210</v>
      </c>
      <c r="N42" s="71"/>
      <c r="P42" s="11">
        <v>18</v>
      </c>
      <c r="Q42" s="11"/>
      <c r="R42" s="11">
        <v>18</v>
      </c>
      <c r="S42" s="11"/>
      <c r="T42" s="177">
        <v>4227</v>
      </c>
      <c r="U42" s="11"/>
      <c r="V42" s="11">
        <v>4227</v>
      </c>
      <c r="W42" s="11"/>
      <c r="Y42" s="11">
        <v>22248</v>
      </c>
      <c r="Z42" s="177">
        <v>20844</v>
      </c>
      <c r="AB42" s="11">
        <v>22248</v>
      </c>
      <c r="AC42" s="11">
        <v>37.64</v>
      </c>
      <c r="AD42" s="11">
        <f>AB42+AC42</f>
        <v>22285.64</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4227</v>
      </c>
      <c r="U50" s="102" t="s">
        <v>138</v>
      </c>
      <c r="V50" s="102">
        <f>SUM(V42:V49)</f>
        <v>4227</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L50" zoomScaleNormal="100" zoomScalePageLayoutView="40" workbookViewId="0">
      <selection activeCell="A39" sqref="A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44805</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44440</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43709</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120" zoomScaleNormal="120" zoomScalePageLayoutView="40" workbookViewId="0">
      <selection activeCell="BA1" sqref="BA1"/>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44805</v>
      </c>
      <c r="B18" s="11" t="s">
        <v>207</v>
      </c>
      <c r="C18" s="11" t="s">
        <v>208</v>
      </c>
      <c r="D18" s="178">
        <v>8759</v>
      </c>
      <c r="E18" s="11">
        <v>30</v>
      </c>
      <c r="F18" s="11">
        <v>4</v>
      </c>
      <c r="G18" s="11">
        <v>3</v>
      </c>
      <c r="H18" s="11">
        <v>1</v>
      </c>
      <c r="I18" s="11">
        <v>1</v>
      </c>
      <c r="J18" s="11">
        <v>18</v>
      </c>
      <c r="M18" s="11">
        <f>E18*18</f>
        <v>540</v>
      </c>
      <c r="N18" s="11">
        <f t="shared" ref="N18:P18" si="0">F18*18</f>
        <v>72</v>
      </c>
      <c r="O18" s="11">
        <f t="shared" si="0"/>
        <v>54</v>
      </c>
      <c r="P18" s="11">
        <f t="shared" si="0"/>
        <v>18</v>
      </c>
      <c r="Q18" s="11">
        <f>I18*18</f>
        <v>18</v>
      </c>
      <c r="R18" s="11">
        <f t="shared" ref="R18" si="1">J18*18</f>
        <v>324</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30</v>
      </c>
      <c r="F30" s="98">
        <f t="shared" ref="F30:J30" si="2">SUM(F18:F29)</f>
        <v>4</v>
      </c>
      <c r="G30" s="98">
        <f t="shared" si="2"/>
        <v>3</v>
      </c>
      <c r="H30" s="98">
        <f t="shared" si="2"/>
        <v>1</v>
      </c>
      <c r="I30" s="98">
        <f t="shared" si="2"/>
        <v>1</v>
      </c>
      <c r="J30" s="98">
        <f t="shared" si="2"/>
        <v>18</v>
      </c>
      <c r="L30" s="152" t="s">
        <v>167</v>
      </c>
      <c r="M30" s="142">
        <f>SUM(M18:M29)</f>
        <v>540</v>
      </c>
      <c r="N30" s="142">
        <f t="shared" ref="N30:R30" si="3">SUM(N18:N29)</f>
        <v>72</v>
      </c>
      <c r="O30" s="142">
        <f t="shared" si="3"/>
        <v>54</v>
      </c>
      <c r="P30" s="142">
        <f t="shared" si="3"/>
        <v>18</v>
      </c>
      <c r="Q30" s="142">
        <f t="shared" si="3"/>
        <v>18</v>
      </c>
      <c r="R30" s="142">
        <f t="shared" si="3"/>
        <v>324</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44440</v>
      </c>
      <c r="B34" s="11" t="s">
        <v>207</v>
      </c>
      <c r="C34" s="11" t="s">
        <v>208</v>
      </c>
      <c r="D34" s="178">
        <v>8759</v>
      </c>
      <c r="E34" s="11">
        <v>21</v>
      </c>
      <c r="F34" s="11">
        <v>6</v>
      </c>
      <c r="G34" s="11">
        <v>5</v>
      </c>
      <c r="H34" s="11">
        <v>3</v>
      </c>
      <c r="I34" s="11">
        <v>0</v>
      </c>
      <c r="J34" s="11">
        <v>13</v>
      </c>
      <c r="M34" s="11">
        <f>E34*18</f>
        <v>378</v>
      </c>
      <c r="N34" s="11">
        <f t="shared" ref="N34:R34" si="5">F34*18</f>
        <v>108</v>
      </c>
      <c r="O34" s="11">
        <f t="shared" si="5"/>
        <v>90</v>
      </c>
      <c r="P34" s="11">
        <f t="shared" si="5"/>
        <v>54</v>
      </c>
      <c r="Q34" s="11">
        <f t="shared" si="5"/>
        <v>0</v>
      </c>
      <c r="R34" s="11">
        <f t="shared" si="5"/>
        <v>234</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21</v>
      </c>
      <c r="F46" s="98">
        <f t="shared" ref="F46:J46" si="6">SUM(F34:F45)</f>
        <v>6</v>
      </c>
      <c r="G46" s="98">
        <f t="shared" si="6"/>
        <v>5</v>
      </c>
      <c r="H46" s="98">
        <f t="shared" si="6"/>
        <v>3</v>
      </c>
      <c r="I46" s="98">
        <f t="shared" si="6"/>
        <v>0</v>
      </c>
      <c r="J46" s="98">
        <f t="shared" si="6"/>
        <v>13</v>
      </c>
      <c r="L46" s="152" t="s">
        <v>167</v>
      </c>
      <c r="M46" s="142">
        <f>SUM(M34:M45)</f>
        <v>378</v>
      </c>
      <c r="N46" s="142">
        <f t="shared" ref="N46:R46" si="7">SUM(N34:N45)</f>
        <v>108</v>
      </c>
      <c r="O46" s="142">
        <f t="shared" si="7"/>
        <v>90</v>
      </c>
      <c r="P46" s="142">
        <f t="shared" si="7"/>
        <v>54</v>
      </c>
      <c r="Q46" s="142">
        <f t="shared" si="7"/>
        <v>0</v>
      </c>
      <c r="R46" s="142">
        <f t="shared" si="7"/>
        <v>234</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43709</v>
      </c>
      <c r="B50" s="11" t="s">
        <v>211</v>
      </c>
      <c r="C50" s="11" t="s">
        <v>208</v>
      </c>
      <c r="D50" s="178">
        <v>8759</v>
      </c>
      <c r="E50" s="11">
        <v>24</v>
      </c>
      <c r="F50" s="11">
        <v>8</v>
      </c>
      <c r="G50" s="11">
        <v>3</v>
      </c>
      <c r="H50" s="11">
        <v>1</v>
      </c>
      <c r="I50" s="11">
        <v>3</v>
      </c>
      <c r="J50" s="11">
        <v>23</v>
      </c>
      <c r="M50" s="11">
        <f>E50*18</f>
        <v>432</v>
      </c>
      <c r="N50" s="11">
        <f t="shared" ref="N50:R50" si="9">F50*18</f>
        <v>144</v>
      </c>
      <c r="O50" s="11">
        <f t="shared" si="9"/>
        <v>54</v>
      </c>
      <c r="P50" s="11">
        <f t="shared" si="9"/>
        <v>18</v>
      </c>
      <c r="Q50" s="11">
        <f t="shared" si="9"/>
        <v>54</v>
      </c>
      <c r="R50" s="11">
        <f t="shared" si="9"/>
        <v>414</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24</v>
      </c>
      <c r="F62" s="98">
        <f t="shared" ref="F62:J62" si="10">SUM(F50:F61)</f>
        <v>8</v>
      </c>
      <c r="G62" s="98">
        <f t="shared" si="10"/>
        <v>3</v>
      </c>
      <c r="H62" s="98">
        <f t="shared" si="10"/>
        <v>1</v>
      </c>
      <c r="I62" s="98">
        <f t="shared" si="10"/>
        <v>3</v>
      </c>
      <c r="J62" s="98">
        <f t="shared" si="10"/>
        <v>23</v>
      </c>
      <c r="L62" s="152" t="s">
        <v>167</v>
      </c>
      <c r="M62" s="142">
        <f>SUM(M50:M61)</f>
        <v>432</v>
      </c>
      <c r="N62" s="142">
        <f t="shared" ref="N62:R62" si="11">SUM(N50:N61)</f>
        <v>144</v>
      </c>
      <c r="O62" s="142">
        <f t="shared" si="11"/>
        <v>54</v>
      </c>
      <c r="P62" s="142">
        <f t="shared" si="11"/>
        <v>18</v>
      </c>
      <c r="Q62" s="142">
        <f t="shared" si="11"/>
        <v>54</v>
      </c>
      <c r="R62" s="142">
        <f t="shared" si="11"/>
        <v>414</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5" zoomScale="110" zoomScaleNormal="110" zoomScaleSheetLayoutView="40" zoomScalePageLayoutView="55" workbookViewId="0">
      <selection activeCell="B11" sqref="B1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44805</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44440</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43709</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9" sqref="C9"/>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2023-08-16T18:35:06Z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