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https://southjerseyindustries-my.sharepoint.com/personal/cjacobs_sjindustries_com/Documents/SJI Files/migration sharepoint/Schedule of Rate Components/Rate &amp; Charges Template/Due September 15 2023/Support/"/>
    </mc:Choice>
  </mc:AlternateContent>
  <xr:revisionPtr revIDLastSave="2" documentId="8_{34F45F2D-D955-4150-8DE8-30E6301A2D7C}" xr6:coauthVersionLast="47" xr6:coauthVersionMax="47" xr10:uidLastSave="{AF38B38B-0374-44C0-92F4-C6EFEFDCEC8F}"/>
  <bookViews>
    <workbookView xWindow="28680" yWindow="-120" windowWidth="19440" windowHeight="15000" xr2:uid="{F70649AB-92E0-4B93-B8AF-C1F8FACE7490}"/>
  </bookViews>
  <sheets>
    <sheet name="Inputs" sheetId="4" r:id="rId1"/>
    <sheet name="RSG" sheetId="1" r:id="rId2"/>
    <sheet name="GSG" sheetId="5" r:id="rId3"/>
    <sheet name="GSG LV" sheetId="17" r:id="rId4"/>
    <sheet name="CTS" sheetId="18" r:id="rId5"/>
    <sheet name="LVS" sheetId="19" r:id="rId6"/>
    <sheet name="FES" sheetId="20" r:id="rId7"/>
    <sheet name="EGS-Resid." sheetId="21" r:id="rId8"/>
    <sheet name="EGS-Comm_Ind" sheetId="22" r:id="rId9"/>
    <sheet name="EGS-LV" sheetId="23" r:id="rId10"/>
    <sheet name="YLS" sheetId="24" r:id="rId11"/>
    <sheet name="SLS" sheetId="25" r:id="rId12"/>
    <sheet name="IGS" sheetId="26" r:id="rId13"/>
    <sheet name="ITS" sheetId="27" r:id="rId14"/>
    <sheet name="NGV-Co Owned" sheetId="7" r:id="rId15"/>
    <sheet name="NGV-Cust Owned" sheetId="28" r:id="rId1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1" i="28" l="1"/>
  <c r="B52" i="28" l="1"/>
  <c r="B47" i="7"/>
  <c r="C28" i="7"/>
  <c r="D14" i="22"/>
  <c r="C18" i="27"/>
  <c r="C17" i="27"/>
  <c r="D18" i="27"/>
  <c r="D17" i="27"/>
  <c r="B49" i="23"/>
  <c r="B48" i="23"/>
  <c r="B47" i="19"/>
  <c r="B48" i="19"/>
  <c r="B47" i="18"/>
  <c r="D26" i="18"/>
  <c r="B46" i="18"/>
  <c r="C16" i="28"/>
  <c r="C15" i="28"/>
  <c r="C14" i="28"/>
  <c r="D16" i="28"/>
  <c r="D15" i="28"/>
  <c r="D14" i="28"/>
  <c r="C17" i="22"/>
  <c r="D17" i="22"/>
  <c r="C13" i="25"/>
  <c r="C13" i="24"/>
  <c r="D16" i="7"/>
  <c r="D27" i="23"/>
  <c r="D27" i="20"/>
  <c r="D31" i="28"/>
  <c r="D30" i="28"/>
  <c r="D29" i="28"/>
  <c r="D26" i="28"/>
  <c r="D25" i="28"/>
  <c r="D22" i="28"/>
  <c r="D28" i="7"/>
  <c r="D27" i="7"/>
  <c r="D26" i="7"/>
  <c r="D17" i="7"/>
  <c r="D23" i="7"/>
  <c r="D22" i="7"/>
  <c r="D19" i="7"/>
  <c r="D16" i="27"/>
  <c r="D25" i="27"/>
  <c r="D24" i="27"/>
  <c r="D23" i="27"/>
  <c r="D21" i="27"/>
  <c r="D23" i="26"/>
  <c r="D22" i="26"/>
  <c r="D28" i="23"/>
  <c r="D26" i="23"/>
  <c r="D23" i="23"/>
  <c r="D22" i="23"/>
  <c r="D19" i="23"/>
  <c r="D27" i="22"/>
  <c r="D26" i="22"/>
  <c r="D23" i="22"/>
  <c r="D22" i="22"/>
  <c r="D19" i="22"/>
  <c r="D27" i="21"/>
  <c r="D26" i="21"/>
  <c r="D23" i="21"/>
  <c r="D22" i="21"/>
  <c r="D19" i="21"/>
  <c r="D26" i="20"/>
  <c r="D23" i="20"/>
  <c r="D22" i="20"/>
  <c r="D27" i="19"/>
  <c r="D26" i="19"/>
  <c r="D25" i="19"/>
  <c r="D22" i="19"/>
  <c r="D21" i="19"/>
  <c r="D18" i="19"/>
  <c r="D22" i="18"/>
  <c r="D21" i="18"/>
  <c r="D18" i="18"/>
  <c r="D26" i="17"/>
  <c r="D25" i="17"/>
  <c r="D23" i="17"/>
  <c r="D22" i="17"/>
  <c r="D21" i="17"/>
  <c r="D19" i="17"/>
  <c r="D18" i="17"/>
  <c r="D27" i="5"/>
  <c r="D26" i="5"/>
  <c r="D25" i="5"/>
  <c r="D23" i="5"/>
  <c r="D22" i="5"/>
  <c r="D21" i="5"/>
  <c r="D19" i="5"/>
  <c r="D18" i="5"/>
  <c r="D26" i="1"/>
  <c r="D25" i="1"/>
  <c r="D23" i="1"/>
  <c r="D22" i="1"/>
  <c r="D21" i="1"/>
  <c r="D18" i="1"/>
  <c r="C13" i="28" l="1"/>
  <c r="D13" i="28"/>
  <c r="D44" i="28"/>
  <c r="C44" i="28"/>
  <c r="B44" i="28"/>
  <c r="D43" i="28"/>
  <c r="C43" i="28"/>
  <c r="B43" i="28"/>
  <c r="D42" i="28"/>
  <c r="C42" i="28"/>
  <c r="B42" i="28"/>
  <c r="D41" i="28"/>
  <c r="C41" i="28"/>
  <c r="B41" i="28"/>
  <c r="D40" i="28"/>
  <c r="C40" i="28"/>
  <c r="B40" i="28"/>
  <c r="D39" i="28"/>
  <c r="C39" i="28"/>
  <c r="B39" i="28"/>
  <c r="D38" i="28"/>
  <c r="C38" i="28"/>
  <c r="B38" i="28"/>
  <c r="D37" i="28"/>
  <c r="C37" i="28"/>
  <c r="B37" i="28"/>
  <c r="D36" i="28"/>
  <c r="C36" i="28"/>
  <c r="B36" i="28"/>
  <c r="D35" i="28"/>
  <c r="C35" i="28"/>
  <c r="B35" i="28"/>
  <c r="D34" i="28"/>
  <c r="C34" i="28"/>
  <c r="B34" i="28"/>
  <c r="D33" i="28"/>
  <c r="C33" i="28"/>
  <c r="B33" i="28"/>
  <c r="C30" i="28"/>
  <c r="C29" i="28"/>
  <c r="C26" i="28"/>
  <c r="C25" i="28"/>
  <c r="C24" i="28"/>
  <c r="C22" i="28"/>
  <c r="C20" i="28"/>
  <c r="D19" i="28"/>
  <c r="C19" i="28"/>
  <c r="C9" i="28"/>
  <c r="C27" i="7"/>
  <c r="C26" i="7"/>
  <c r="C17" i="7"/>
  <c r="C23" i="7"/>
  <c r="C22" i="7"/>
  <c r="C21" i="7"/>
  <c r="C19" i="7"/>
  <c r="C16" i="7"/>
  <c r="C16" i="27"/>
  <c r="D45" i="27"/>
  <c r="C45" i="27"/>
  <c r="D44" i="27"/>
  <c r="C44" i="27"/>
  <c r="B44" i="27"/>
  <c r="D43" i="27"/>
  <c r="C43" i="27"/>
  <c r="B43" i="27"/>
  <c r="D42" i="27"/>
  <c r="C42" i="27"/>
  <c r="B42" i="27"/>
  <c r="D41" i="27"/>
  <c r="C41" i="27"/>
  <c r="B41" i="27"/>
  <c r="D40" i="27"/>
  <c r="C40" i="27"/>
  <c r="B40" i="27"/>
  <c r="D39" i="27"/>
  <c r="C39" i="27"/>
  <c r="B39" i="27"/>
  <c r="D38" i="27"/>
  <c r="C38" i="27"/>
  <c r="B38" i="27"/>
  <c r="D37" i="27"/>
  <c r="C37" i="27"/>
  <c r="B37" i="27"/>
  <c r="D36" i="27"/>
  <c r="C36" i="27"/>
  <c r="B36" i="27"/>
  <c r="D35" i="27"/>
  <c r="C35" i="27"/>
  <c r="B35" i="27"/>
  <c r="D34" i="27"/>
  <c r="C34" i="27"/>
  <c r="B34" i="27"/>
  <c r="D33" i="27"/>
  <c r="C33" i="27"/>
  <c r="B33" i="27"/>
  <c r="C25" i="27"/>
  <c r="C24" i="27"/>
  <c r="C23" i="27"/>
  <c r="C21" i="27"/>
  <c r="D13" i="27"/>
  <c r="C13" i="27"/>
  <c r="C9" i="27"/>
  <c r="D43" i="26"/>
  <c r="C43" i="26"/>
  <c r="D42" i="26"/>
  <c r="C42" i="26"/>
  <c r="B42" i="26"/>
  <c r="D41" i="26"/>
  <c r="C41" i="26"/>
  <c r="B41" i="26"/>
  <c r="D40" i="26"/>
  <c r="C40" i="26"/>
  <c r="B40" i="26"/>
  <c r="D39" i="26"/>
  <c r="C39" i="26"/>
  <c r="B39" i="26"/>
  <c r="D38" i="26"/>
  <c r="C38" i="26"/>
  <c r="B38" i="26"/>
  <c r="D37" i="26"/>
  <c r="C37" i="26"/>
  <c r="B37" i="26"/>
  <c r="D36" i="26"/>
  <c r="C36" i="26"/>
  <c r="B36" i="26"/>
  <c r="D35" i="26"/>
  <c r="C35" i="26"/>
  <c r="B35" i="26"/>
  <c r="D34" i="26"/>
  <c r="C34" i="26"/>
  <c r="B34" i="26"/>
  <c r="D33" i="26"/>
  <c r="C33" i="26"/>
  <c r="B33" i="26"/>
  <c r="D32" i="26"/>
  <c r="C32" i="26"/>
  <c r="B32" i="26"/>
  <c r="D31" i="26"/>
  <c r="C31" i="26"/>
  <c r="B31" i="26"/>
  <c r="C23" i="26"/>
  <c r="C22" i="26"/>
  <c r="C9" i="26"/>
  <c r="D43" i="25"/>
  <c r="C43" i="25"/>
  <c r="D42" i="25"/>
  <c r="C42" i="25"/>
  <c r="B42" i="25"/>
  <c r="D41" i="25"/>
  <c r="C41" i="25"/>
  <c r="B41" i="25"/>
  <c r="D40" i="25"/>
  <c r="C40" i="25"/>
  <c r="B40" i="25"/>
  <c r="D39" i="25"/>
  <c r="C39" i="25"/>
  <c r="B39" i="25"/>
  <c r="D38" i="25"/>
  <c r="C38" i="25"/>
  <c r="B38" i="25"/>
  <c r="D37" i="25"/>
  <c r="C37" i="25"/>
  <c r="B37" i="25"/>
  <c r="D36" i="25"/>
  <c r="C36" i="25"/>
  <c r="B36" i="25"/>
  <c r="D35" i="25"/>
  <c r="C35" i="25"/>
  <c r="B35" i="25"/>
  <c r="D34" i="25"/>
  <c r="C34" i="25"/>
  <c r="B34" i="25"/>
  <c r="D33" i="25"/>
  <c r="C33" i="25"/>
  <c r="B33" i="25"/>
  <c r="D32" i="25"/>
  <c r="C32" i="25"/>
  <c r="B32" i="25"/>
  <c r="D31" i="25"/>
  <c r="C31" i="25"/>
  <c r="B31" i="25"/>
  <c r="D13" i="25"/>
  <c r="C9" i="25"/>
  <c r="D43" i="24"/>
  <c r="C43" i="24"/>
  <c r="D42" i="24"/>
  <c r="C42" i="24"/>
  <c r="B42" i="24"/>
  <c r="D41" i="24"/>
  <c r="C41" i="24"/>
  <c r="B41" i="24"/>
  <c r="D40" i="24"/>
  <c r="C40" i="24"/>
  <c r="B40" i="24"/>
  <c r="D39" i="24"/>
  <c r="C39" i="24"/>
  <c r="B39" i="24"/>
  <c r="D38" i="24"/>
  <c r="C38" i="24"/>
  <c r="B38" i="24"/>
  <c r="D37" i="24"/>
  <c r="C37" i="24"/>
  <c r="B37" i="24"/>
  <c r="D36" i="24"/>
  <c r="C36" i="24"/>
  <c r="B36" i="24"/>
  <c r="D35" i="24"/>
  <c r="C35" i="24"/>
  <c r="B35" i="24"/>
  <c r="D34" i="24"/>
  <c r="C34" i="24"/>
  <c r="B34" i="24"/>
  <c r="D33" i="24"/>
  <c r="C33" i="24"/>
  <c r="B33" i="24"/>
  <c r="D32" i="24"/>
  <c r="C32" i="24"/>
  <c r="B32" i="24"/>
  <c r="D31" i="24"/>
  <c r="C31" i="24"/>
  <c r="B31" i="24"/>
  <c r="D13" i="24"/>
  <c r="C9" i="24"/>
  <c r="C28" i="23"/>
  <c r="C27" i="23"/>
  <c r="D42" i="23"/>
  <c r="C42" i="23"/>
  <c r="D41" i="23"/>
  <c r="C41" i="23"/>
  <c r="B41" i="23"/>
  <c r="D40" i="23"/>
  <c r="C40" i="23"/>
  <c r="B40" i="23"/>
  <c r="D39" i="23"/>
  <c r="C39" i="23"/>
  <c r="B39" i="23"/>
  <c r="D38" i="23"/>
  <c r="C38" i="23"/>
  <c r="B38" i="23"/>
  <c r="D37" i="23"/>
  <c r="C37" i="23"/>
  <c r="B37" i="23"/>
  <c r="D36" i="23"/>
  <c r="C36" i="23"/>
  <c r="B36" i="23"/>
  <c r="D35" i="23"/>
  <c r="C35" i="23"/>
  <c r="B35" i="23"/>
  <c r="D34" i="23"/>
  <c r="C34" i="23"/>
  <c r="B34" i="23"/>
  <c r="D33" i="23"/>
  <c r="C33" i="23"/>
  <c r="B33" i="23"/>
  <c r="D32" i="23"/>
  <c r="C32" i="23"/>
  <c r="B32" i="23"/>
  <c r="D31" i="23"/>
  <c r="C31" i="23"/>
  <c r="B31" i="23"/>
  <c r="D30" i="23"/>
  <c r="C30" i="23"/>
  <c r="B30" i="23"/>
  <c r="C26" i="23"/>
  <c r="C23" i="23"/>
  <c r="C22" i="23"/>
  <c r="C21" i="23"/>
  <c r="C19" i="23"/>
  <c r="C16" i="23"/>
  <c r="D14" i="23"/>
  <c r="C14" i="23"/>
  <c r="D13" i="23"/>
  <c r="C13" i="23"/>
  <c r="C9" i="23"/>
  <c r="C16" i="22"/>
  <c r="D41" i="22"/>
  <c r="C41" i="22"/>
  <c r="D40" i="22"/>
  <c r="C40" i="22"/>
  <c r="B40" i="22"/>
  <c r="D39" i="22"/>
  <c r="C39" i="22"/>
  <c r="B39" i="22"/>
  <c r="D38" i="22"/>
  <c r="C38" i="22"/>
  <c r="B38" i="22"/>
  <c r="D37" i="22"/>
  <c r="C37" i="22"/>
  <c r="B37" i="22"/>
  <c r="D36" i="22"/>
  <c r="C36" i="22"/>
  <c r="B36" i="22"/>
  <c r="D35" i="22"/>
  <c r="C35" i="22"/>
  <c r="B35" i="22"/>
  <c r="D34" i="22"/>
  <c r="C34" i="22"/>
  <c r="B34" i="22"/>
  <c r="D33" i="22"/>
  <c r="C33" i="22"/>
  <c r="B33" i="22"/>
  <c r="D32" i="22"/>
  <c r="C32" i="22"/>
  <c r="B32" i="22"/>
  <c r="D31" i="22"/>
  <c r="C31" i="22"/>
  <c r="B31" i="22"/>
  <c r="D30" i="22"/>
  <c r="C30" i="22"/>
  <c r="B30" i="22"/>
  <c r="D29" i="22"/>
  <c r="C29" i="22"/>
  <c r="B29" i="22"/>
  <c r="C27" i="22"/>
  <c r="C26" i="22"/>
  <c r="C23" i="22"/>
  <c r="C22" i="22"/>
  <c r="C21" i="22"/>
  <c r="C19" i="22"/>
  <c r="D16" i="22"/>
  <c r="C14" i="22"/>
  <c r="D13" i="22"/>
  <c r="C13" i="22"/>
  <c r="C9" i="22"/>
  <c r="C27" i="21"/>
  <c r="D41" i="21"/>
  <c r="C41" i="21"/>
  <c r="D40" i="21"/>
  <c r="C40" i="21"/>
  <c r="B40" i="21"/>
  <c r="D39" i="21"/>
  <c r="C39" i="21"/>
  <c r="B39" i="21"/>
  <c r="D38" i="21"/>
  <c r="C38" i="21"/>
  <c r="B38" i="21"/>
  <c r="D37" i="21"/>
  <c r="C37" i="21"/>
  <c r="B37" i="21"/>
  <c r="D36" i="21"/>
  <c r="C36" i="21"/>
  <c r="B36" i="21"/>
  <c r="D35" i="21"/>
  <c r="C35" i="21"/>
  <c r="B35" i="21"/>
  <c r="D34" i="21"/>
  <c r="C34" i="21"/>
  <c r="B34" i="21"/>
  <c r="D33" i="21"/>
  <c r="C33" i="21"/>
  <c r="B33" i="21"/>
  <c r="D32" i="21"/>
  <c r="C32" i="21"/>
  <c r="B32" i="21"/>
  <c r="D31" i="21"/>
  <c r="C31" i="21"/>
  <c r="B31" i="21"/>
  <c r="D30" i="21"/>
  <c r="C30" i="21"/>
  <c r="B30" i="21"/>
  <c r="D29" i="21"/>
  <c r="C29" i="21"/>
  <c r="B29" i="21"/>
  <c r="C26" i="21"/>
  <c r="C24" i="21"/>
  <c r="C23" i="21"/>
  <c r="C22" i="21"/>
  <c r="C21" i="21"/>
  <c r="C19" i="21"/>
  <c r="D16" i="21"/>
  <c r="C16" i="21"/>
  <c r="C14" i="21"/>
  <c r="D13" i="21"/>
  <c r="C13" i="21"/>
  <c r="C9" i="21"/>
  <c r="D17" i="20"/>
  <c r="C17" i="20"/>
  <c r="D42" i="20"/>
  <c r="C42" i="20"/>
  <c r="D41" i="20"/>
  <c r="C41" i="20"/>
  <c r="B41" i="20"/>
  <c r="D40" i="20"/>
  <c r="C40" i="20"/>
  <c r="B40" i="20"/>
  <c r="D39" i="20"/>
  <c r="C39" i="20"/>
  <c r="B39" i="20"/>
  <c r="D38" i="20"/>
  <c r="C38" i="20"/>
  <c r="B38" i="20"/>
  <c r="D37" i="20"/>
  <c r="C37" i="20"/>
  <c r="B37" i="20"/>
  <c r="D36" i="20"/>
  <c r="C36" i="20"/>
  <c r="B36" i="20"/>
  <c r="D35" i="20"/>
  <c r="C35" i="20"/>
  <c r="B35" i="20"/>
  <c r="D34" i="20"/>
  <c r="C34" i="20"/>
  <c r="B34" i="20"/>
  <c r="D33" i="20"/>
  <c r="C33" i="20"/>
  <c r="B33" i="20"/>
  <c r="D32" i="20"/>
  <c r="C32" i="20"/>
  <c r="B32" i="20"/>
  <c r="D31" i="20"/>
  <c r="C31" i="20"/>
  <c r="B31" i="20"/>
  <c r="D30" i="20"/>
  <c r="C30" i="20"/>
  <c r="B30" i="20"/>
  <c r="C27" i="20"/>
  <c r="C26" i="20"/>
  <c r="C24" i="20"/>
  <c r="C23" i="20"/>
  <c r="C22" i="20"/>
  <c r="C21" i="20"/>
  <c r="C19" i="20"/>
  <c r="C16" i="20"/>
  <c r="D14" i="20"/>
  <c r="C14" i="20"/>
  <c r="C13" i="20"/>
  <c r="C9" i="20"/>
  <c r="C26" i="19"/>
  <c r="D41" i="19"/>
  <c r="C41" i="19"/>
  <c r="D40" i="19"/>
  <c r="C40" i="19"/>
  <c r="B40" i="19"/>
  <c r="D39" i="19"/>
  <c r="C39" i="19"/>
  <c r="B39" i="19"/>
  <c r="D38" i="19"/>
  <c r="C38" i="19"/>
  <c r="B38" i="19"/>
  <c r="D37" i="19"/>
  <c r="C37" i="19"/>
  <c r="B37" i="19"/>
  <c r="D36" i="19"/>
  <c r="C36" i="19"/>
  <c r="B36" i="19"/>
  <c r="D35" i="19"/>
  <c r="C35" i="19"/>
  <c r="B35" i="19"/>
  <c r="D34" i="19"/>
  <c r="C34" i="19"/>
  <c r="B34" i="19"/>
  <c r="D33" i="19"/>
  <c r="C33" i="19"/>
  <c r="B33" i="19"/>
  <c r="D32" i="19"/>
  <c r="C32" i="19"/>
  <c r="B32" i="19"/>
  <c r="D31" i="19"/>
  <c r="C31" i="19"/>
  <c r="B31" i="19"/>
  <c r="D30" i="19"/>
  <c r="C30" i="19"/>
  <c r="B30" i="19"/>
  <c r="D29" i="19"/>
  <c r="C29" i="19"/>
  <c r="B29" i="19"/>
  <c r="C27" i="19"/>
  <c r="C25" i="19"/>
  <c r="C23" i="19"/>
  <c r="C22" i="19"/>
  <c r="C21" i="19"/>
  <c r="C20" i="19"/>
  <c r="C18" i="19"/>
  <c r="D16" i="19"/>
  <c r="C16" i="19"/>
  <c r="D14" i="19"/>
  <c r="C14" i="19"/>
  <c r="D13" i="19"/>
  <c r="C13" i="19"/>
  <c r="C9" i="19"/>
  <c r="C26" i="18"/>
  <c r="D40" i="18"/>
  <c r="C40" i="18"/>
  <c r="D39" i="18"/>
  <c r="C39" i="18"/>
  <c r="B39" i="18"/>
  <c r="D38" i="18"/>
  <c r="C38" i="18"/>
  <c r="B38" i="18"/>
  <c r="D37" i="18"/>
  <c r="C37" i="18"/>
  <c r="B37" i="18"/>
  <c r="D36" i="18"/>
  <c r="C36" i="18"/>
  <c r="B36" i="18"/>
  <c r="D35" i="18"/>
  <c r="C35" i="18"/>
  <c r="B35" i="18"/>
  <c r="D34" i="18"/>
  <c r="C34" i="18"/>
  <c r="B34" i="18"/>
  <c r="D33" i="18"/>
  <c r="C33" i="18"/>
  <c r="B33" i="18"/>
  <c r="D32" i="18"/>
  <c r="C32" i="18"/>
  <c r="B32" i="18"/>
  <c r="D31" i="18"/>
  <c r="C31" i="18"/>
  <c r="B31" i="18"/>
  <c r="D30" i="18"/>
  <c r="C30" i="18"/>
  <c r="B30" i="18"/>
  <c r="D29" i="18"/>
  <c r="C29" i="18"/>
  <c r="B29" i="18"/>
  <c r="D28" i="18"/>
  <c r="C28" i="18"/>
  <c r="B28" i="18"/>
  <c r="C25" i="18"/>
  <c r="C23" i="18"/>
  <c r="C22" i="18"/>
  <c r="C21" i="18"/>
  <c r="C20" i="18"/>
  <c r="C18" i="18"/>
  <c r="D16" i="18"/>
  <c r="C16" i="18"/>
  <c r="D14" i="18"/>
  <c r="C14" i="18"/>
  <c r="D13" i="18"/>
  <c r="C13" i="18"/>
  <c r="C9" i="18"/>
  <c r="C26" i="5"/>
  <c r="C25" i="17"/>
  <c r="D40" i="17"/>
  <c r="C40" i="17"/>
  <c r="D39" i="17"/>
  <c r="C39" i="17"/>
  <c r="B39" i="17"/>
  <c r="D38" i="17"/>
  <c r="C38" i="17"/>
  <c r="B38" i="17"/>
  <c r="D37" i="17"/>
  <c r="C37" i="17"/>
  <c r="B37" i="17"/>
  <c r="D36" i="17"/>
  <c r="C36" i="17"/>
  <c r="B36" i="17"/>
  <c r="D35" i="17"/>
  <c r="C35" i="17"/>
  <c r="B35" i="17"/>
  <c r="D34" i="17"/>
  <c r="C34" i="17"/>
  <c r="B34" i="17"/>
  <c r="D33" i="17"/>
  <c r="C33" i="17"/>
  <c r="B33" i="17"/>
  <c r="D32" i="17"/>
  <c r="C32" i="17"/>
  <c r="B32" i="17"/>
  <c r="D31" i="17"/>
  <c r="C31" i="17"/>
  <c r="B31" i="17"/>
  <c r="D30" i="17"/>
  <c r="C30" i="17"/>
  <c r="B30" i="17"/>
  <c r="D29" i="17"/>
  <c r="C29" i="17"/>
  <c r="B29" i="17"/>
  <c r="D28" i="17"/>
  <c r="C28" i="17"/>
  <c r="B28" i="17"/>
  <c r="C26" i="17"/>
  <c r="C23" i="17"/>
  <c r="C22" i="17"/>
  <c r="C21" i="17"/>
  <c r="C20" i="17"/>
  <c r="C19" i="17"/>
  <c r="C18" i="17"/>
  <c r="D16" i="17"/>
  <c r="C16" i="17"/>
  <c r="D14" i="17"/>
  <c r="C14" i="17"/>
  <c r="D13" i="17"/>
  <c r="C13" i="17"/>
  <c r="C9" i="17"/>
  <c r="D41" i="5"/>
  <c r="C41" i="5"/>
  <c r="D40" i="5"/>
  <c r="C40" i="5"/>
  <c r="B40" i="5"/>
  <c r="D39" i="5"/>
  <c r="C39" i="5"/>
  <c r="B39" i="5"/>
  <c r="D38" i="5"/>
  <c r="C38" i="5"/>
  <c r="B38" i="5"/>
  <c r="D37" i="5"/>
  <c r="C37" i="5"/>
  <c r="B37" i="5"/>
  <c r="D36" i="5"/>
  <c r="C36" i="5"/>
  <c r="B36" i="5"/>
  <c r="D35" i="5"/>
  <c r="C35" i="5"/>
  <c r="B35" i="5"/>
  <c r="D34" i="5"/>
  <c r="C34" i="5"/>
  <c r="B34" i="5"/>
  <c r="D33" i="5"/>
  <c r="C33" i="5"/>
  <c r="B33" i="5"/>
  <c r="D32" i="5"/>
  <c r="C32" i="5"/>
  <c r="B32" i="5"/>
  <c r="D31" i="5"/>
  <c r="C31" i="5"/>
  <c r="B31" i="5"/>
  <c r="D30" i="5"/>
  <c r="C30" i="5"/>
  <c r="B30" i="5"/>
  <c r="D29" i="5"/>
  <c r="C29" i="5"/>
  <c r="B29" i="5"/>
  <c r="C27" i="5"/>
  <c r="C25" i="5"/>
  <c r="C23" i="5"/>
  <c r="C22" i="5"/>
  <c r="C21" i="5"/>
  <c r="C20" i="5"/>
  <c r="C19" i="5"/>
  <c r="C18" i="5"/>
  <c r="D16" i="5"/>
  <c r="C16" i="5"/>
  <c r="C14" i="5"/>
  <c r="D13" i="5"/>
  <c r="C13" i="5"/>
  <c r="C9" i="5"/>
  <c r="C20" i="1"/>
  <c r="C18" i="1" l="1"/>
  <c r="D40" i="1"/>
  <c r="C40" i="1"/>
  <c r="D39" i="1"/>
  <c r="C39" i="1"/>
  <c r="B39" i="1"/>
  <c r="C25" i="1"/>
  <c r="C23" i="1"/>
  <c r="C22" i="1"/>
  <c r="C21" i="1"/>
  <c r="D13" i="1"/>
  <c r="D16" i="1"/>
  <c r="D41" i="7" l="1"/>
  <c r="C41" i="7"/>
  <c r="B41" i="7"/>
  <c r="D40" i="7"/>
  <c r="C40" i="7"/>
  <c r="B40" i="7"/>
  <c r="D39" i="7"/>
  <c r="C39" i="7"/>
  <c r="B39" i="7"/>
  <c r="D38" i="7"/>
  <c r="C38" i="7"/>
  <c r="B38" i="7"/>
  <c r="D37" i="7"/>
  <c r="C37" i="7"/>
  <c r="B37" i="7"/>
  <c r="D36" i="7"/>
  <c r="C36" i="7"/>
  <c r="B36" i="7"/>
  <c r="D35" i="7"/>
  <c r="C35" i="7"/>
  <c r="B35" i="7"/>
  <c r="D34" i="7"/>
  <c r="C34" i="7"/>
  <c r="B34" i="7"/>
  <c r="D33" i="7"/>
  <c r="C33" i="7"/>
  <c r="B33" i="7"/>
  <c r="D32" i="7"/>
  <c r="C32" i="7"/>
  <c r="B32" i="7"/>
  <c r="D31" i="7"/>
  <c r="C31" i="7"/>
  <c r="B31" i="7"/>
  <c r="D30" i="7"/>
  <c r="C30" i="7"/>
  <c r="B30" i="7"/>
  <c r="C9" i="7"/>
  <c r="B29" i="1" l="1"/>
  <c r="B30" i="1"/>
  <c r="B31" i="1"/>
  <c r="B32" i="1"/>
  <c r="B33" i="1"/>
  <c r="B34" i="1"/>
  <c r="B35" i="1"/>
  <c r="B36" i="1"/>
  <c r="B37" i="1"/>
  <c r="B38" i="1"/>
  <c r="B28" i="1"/>
  <c r="D28" i="1"/>
  <c r="D29" i="1"/>
  <c r="D30" i="1"/>
  <c r="D31" i="1"/>
  <c r="D32" i="1"/>
  <c r="D33" i="1"/>
  <c r="D34" i="1"/>
  <c r="D35" i="1"/>
  <c r="D36" i="1"/>
  <c r="D37" i="1"/>
  <c r="D38" i="1"/>
  <c r="C29" i="1"/>
  <c r="C30" i="1"/>
  <c r="C31" i="1"/>
  <c r="C32" i="1"/>
  <c r="C33" i="1"/>
  <c r="C34" i="1"/>
  <c r="C35" i="1"/>
  <c r="C36" i="1"/>
  <c r="C37" i="1"/>
  <c r="C38" i="1"/>
  <c r="C28" i="1"/>
  <c r="C9" i="1"/>
  <c r="C13" i="1" l="1"/>
  <c r="D14" i="1"/>
  <c r="C16" i="1" l="1"/>
  <c r="C14" i="1" l="1"/>
  <c r="C19" i="1" l="1"/>
  <c r="B46" i="1"/>
  <c r="D19" i="1"/>
  <c r="C26" i="1" l="1"/>
</calcChain>
</file>

<file path=xl/sharedStrings.xml><?xml version="1.0" encoding="utf-8"?>
<sst xmlns="http://schemas.openxmlformats.org/spreadsheetml/2006/main" count="1110" uniqueCount="148">
  <si>
    <t>Charges</t>
  </si>
  <si>
    <t>SBC (Volumetric Charge)</t>
  </si>
  <si>
    <t>IIP (Volumetric Charge)</t>
  </si>
  <si>
    <t xml:space="preserve">Distribution Riders                          </t>
  </si>
  <si>
    <t xml:space="preserve">Distribution                          </t>
  </si>
  <si>
    <t>Customer Charge (Fixed Charge)</t>
  </si>
  <si>
    <t>Delivery</t>
  </si>
  <si>
    <t>Rates</t>
  </si>
  <si>
    <t>If the data is unavailable please disclose why below.</t>
  </si>
  <si>
    <r>
      <t xml:space="preserve">Staff Note: This is an illustrative example, please tailor the below to conform with your utility. Additionally, this </t>
    </r>
    <r>
      <rPr>
        <u/>
        <sz val="10"/>
        <color theme="1"/>
        <rFont val="Arial"/>
        <family val="2"/>
      </rPr>
      <t>MUST</t>
    </r>
    <r>
      <rPr>
        <sz val="10"/>
        <color theme="1"/>
        <rFont val="Arial"/>
        <family val="2"/>
      </rPr>
      <t xml:space="preserve"> be done for each customer class within the Company's respective tariff.</t>
    </r>
  </si>
  <si>
    <t>Each Local Utility's And Public Utility's Schedule Of Rates And Charges. As Used In This Paragraph, "Rates" Mean The Fixed Component, If Any, And The Volumetric Or Other Variable Component, If Any, Of The Cost Of Service That Are Applied To A Category Of Customers And "Charges" Mean Amounts That Are Billed To A Customer Under Specific Circumstances That Are Not Included In The Provider's Base Rate Including, But Not Limited To, Late Fees, Connection Fees, Impact Fees For New Development, Deposits For Opening New Accounts, And Any Other Fees, Surcharges, Or Penalties.</t>
  </si>
  <si>
    <t>P.L. 2022, CHAPTER 107 Sections 2a(19) &amp;3a(19):</t>
  </si>
  <si>
    <t>CIP (Volumetric Charge)</t>
  </si>
  <si>
    <t>EEP (Volumetric Charge)</t>
  </si>
  <si>
    <t>BGSS</t>
  </si>
  <si>
    <t>Distribution (Volumetric Charge)</t>
  </si>
  <si>
    <t xml:space="preserve">BGSS-P (Volumetric Charge)          </t>
  </si>
  <si>
    <t>N/A</t>
  </si>
  <si>
    <t>Permits</t>
  </si>
  <si>
    <t>Return check fee</t>
  </si>
  <si>
    <t>Application for Service</t>
  </si>
  <si>
    <t>Tariff Page</t>
  </si>
  <si>
    <t xml:space="preserve">BGSS-M (Volumetric Charge)          </t>
  </si>
  <si>
    <t>Late Fees (non-residential)</t>
  </si>
  <si>
    <t>Main and Service Extension (residential)</t>
  </si>
  <si>
    <t>Main and Service Extension (non-residential)</t>
  </si>
  <si>
    <t>Data for BPU Rates and Charges file</t>
  </si>
  <si>
    <t>Tariff page</t>
  </si>
  <si>
    <t xml:space="preserve"> RATES &amp; FEES</t>
  </si>
  <si>
    <t>ITS</t>
  </si>
  <si>
    <t>Notes:</t>
  </si>
  <si>
    <t>All rates inclusive of applicable tax unless otherwise noted.</t>
  </si>
  <si>
    <t>BGSS rate only applies to Sales customers.</t>
  </si>
  <si>
    <t>Tariff Rates</t>
  </si>
  <si>
    <t>BGSS-P (Volumetric Charge)</t>
  </si>
  <si>
    <t>Fee</t>
  </si>
  <si>
    <t>Classes in Alpha order for Vlookup</t>
  </si>
  <si>
    <t>CIAC &gt;$3,000</t>
  </si>
  <si>
    <t>CIAC &gt;10x Dist.Rev., &gt;$3,000</t>
  </si>
  <si>
    <t>BGSS-M (Volumetric Charge)</t>
  </si>
  <si>
    <t>Facilities (Volumetric Charge)</t>
  </si>
  <si>
    <t>Delivery and Distribution rates above exclude sales and motor fuel taxes.</t>
  </si>
  <si>
    <t>All rates are per therm except for those listed under Charges.</t>
  </si>
  <si>
    <t>Various</t>
  </si>
  <si>
    <t>Reactivation of Service</t>
  </si>
  <si>
    <t>Collection vist</t>
  </si>
  <si>
    <t>Turn On Charge</t>
  </si>
  <si>
    <t>Transfer of Service Charge</t>
  </si>
  <si>
    <t>Transportation Initiation Fee</t>
  </si>
  <si>
    <t>CTS</t>
  </si>
  <si>
    <t>CTS - Ltd Firm</t>
  </si>
  <si>
    <t>EGS - Commercial/Industrial</t>
  </si>
  <si>
    <t>EGS - Residential</t>
  </si>
  <si>
    <t>EGS-LV Firm</t>
  </si>
  <si>
    <t>EGS-LV Ltd Firm</t>
  </si>
  <si>
    <t>FES</t>
  </si>
  <si>
    <t>GSG</t>
  </si>
  <si>
    <t>GSG-LV</t>
  </si>
  <si>
    <t>IGS</t>
  </si>
  <si>
    <t>LVS - Firm</t>
  </si>
  <si>
    <t>LVS- Ltd Firm</t>
  </si>
  <si>
    <t>NGV - Company Operated Fueling Stations</t>
  </si>
  <si>
    <t>NGV - Customer Owned Fueling Stations</t>
  </si>
  <si>
    <t>RSG - NonHeat</t>
  </si>
  <si>
    <t>SLS</t>
  </si>
  <si>
    <t>YLS</t>
  </si>
  <si>
    <t>Dmd Charge</t>
  </si>
  <si>
    <t>CTS - App  A pg 5</t>
  </si>
  <si>
    <t>CTS Firm - 18</t>
  </si>
  <si>
    <t>CTS Ltd Firm - App  A pg 5</t>
  </si>
  <si>
    <t>EGS-Com&amp;Ind - App A pg 9</t>
  </si>
  <si>
    <t>EGS-Res - App A pg 8</t>
  </si>
  <si>
    <t>EGS - 38</t>
  </si>
  <si>
    <t>EGS-LV Firm - 43</t>
  </si>
  <si>
    <t>FES - 31</t>
  </si>
  <si>
    <t>GSG- App A pg 3</t>
  </si>
  <si>
    <t>GSG-LV- App A pg 4</t>
  </si>
  <si>
    <t>GSG-LV - 14</t>
  </si>
  <si>
    <t>LVS - App A pg 6</t>
  </si>
  <si>
    <t>LVS Firm - 25</t>
  </si>
  <si>
    <t>LVS -Ltd Firm - App A pg 6</t>
  </si>
  <si>
    <t>NGV Co Owned - 60</t>
  </si>
  <si>
    <t>NGV Customer Owned - 61</t>
  </si>
  <si>
    <t>NGV SVCCHG 0 - 999 CF/hour</t>
  </si>
  <si>
    <t>NGV SVCCHG 1000 - 4999 CF/hour</t>
  </si>
  <si>
    <t>NGV SVCCHG 5000 - 24999 CF/hour</t>
  </si>
  <si>
    <t>NGV SVCCHG 25000 or greater CF/hour</t>
  </si>
  <si>
    <t>DSTCHG - EGS-Summer</t>
  </si>
  <si>
    <t>DMND D-1</t>
  </si>
  <si>
    <t>NGV Compression Charge</t>
  </si>
  <si>
    <t>C-3</t>
  </si>
  <si>
    <t>Balancing Service Charge J</t>
  </si>
  <si>
    <t>2017 Rider H - Tax Credit</t>
  </si>
  <si>
    <t>TIC (Volumetric Charge)</t>
  </si>
  <si>
    <t>DMND D-2 BGSS (Sales Only)</t>
  </si>
  <si>
    <t>Commodity #2</t>
  </si>
  <si>
    <t>Commodity #6</t>
  </si>
  <si>
    <t>ITS Transportation Charge A</t>
  </si>
  <si>
    <t>ITS Transportation Charge B</t>
  </si>
  <si>
    <t>ITS Transportation Charge C</t>
  </si>
  <si>
    <t>Monthly Charge/Install</t>
  </si>
  <si>
    <t>NOTES</t>
  </si>
  <si>
    <t>NGV - 60</t>
  </si>
  <si>
    <t>EGS-LV Ltd Firm 43</t>
  </si>
  <si>
    <t>75 &amp; 76</t>
  </si>
  <si>
    <t>FES -31</t>
  </si>
  <si>
    <t>RSG</t>
  </si>
  <si>
    <t>South Jersey Gas Company</t>
  </si>
  <si>
    <t>IIP</t>
  </si>
  <si>
    <t>RSG - NonHeat - App A pg 1</t>
  </si>
  <si>
    <t>WSJ Prime Rate</t>
  </si>
  <si>
    <t>Do with a footnote</t>
  </si>
  <si>
    <t>As applicable</t>
  </si>
  <si>
    <t>Make footnote regarding Late Fees on each class except residential</t>
  </si>
  <si>
    <t>IIP ADDITION</t>
  </si>
  <si>
    <t>Footnote for transportation buy out rate</t>
  </si>
  <si>
    <t>Footnote for opt out rate option</t>
  </si>
  <si>
    <t>Footnote for facilities charge</t>
  </si>
  <si>
    <t>Base Rate</t>
  </si>
  <si>
    <t>Base Rate (Volumetric Charge)</t>
  </si>
  <si>
    <t>RSG - Heat - App A pg 2</t>
  </si>
  <si>
    <t>Customer Charge</t>
  </si>
  <si>
    <t>Customer            Charge</t>
  </si>
  <si>
    <t>BGSS-P rate only applies to Sales customers.</t>
  </si>
  <si>
    <t>BGSS-M rate only applies to Sales customer who use 5,000 therms or greater annually.</t>
  </si>
  <si>
    <t>BGSS-M rate only applies to Sales customers.</t>
  </si>
  <si>
    <t>Balancing Service Charge I - BS-1 Opt Out</t>
  </si>
  <si>
    <t>All rates are per therm except for Customer Charge, Demand Charges and those listed under Charges.</t>
  </si>
  <si>
    <t>Demand D-2 Charge (Fixed Charge)</t>
  </si>
  <si>
    <t>Demand Charge D-1 (Fixed Charge)</t>
  </si>
  <si>
    <t>C-3 Rate (Volumetric Charge)</t>
  </si>
  <si>
    <t>Demand D-2 Charge  only applies to Sales customers only.</t>
  </si>
  <si>
    <t>Escalator Rate C-4 is a to be determined as prescribed in the Tariff</t>
  </si>
  <si>
    <t>Base Rate - Summer (Apr-Oct)(Volumetric Charge)</t>
  </si>
  <si>
    <t>Compression Charge (Volumetric Charge)</t>
  </si>
  <si>
    <t>Monthly Rate per installation</t>
  </si>
  <si>
    <t>Commodity set monthly for this class.</t>
  </si>
  <si>
    <t>Base Rate - Winter (Nov-Mar)(Volumetric Charge)</t>
  </si>
  <si>
    <t>Customer Charge 1000 - 4999 CF/hour (Fixed Charge)</t>
  </si>
  <si>
    <t>Customer Charge 0-999  CF/hour (Fixed Charge)</t>
  </si>
  <si>
    <t>Customer Charge 5000 - 24999 CF/hour (Fixed Charge)</t>
  </si>
  <si>
    <t>Customer Charge 25000 or greater CF/hour (Fixed Charge)</t>
  </si>
  <si>
    <t>Late Fees (residential, State, county or municipal govt entities)</t>
  </si>
  <si>
    <t>Balancing Service Charge I (Opt Out)</t>
  </si>
  <si>
    <t>Balancing Service Charge I (Non Opt Out)</t>
  </si>
  <si>
    <t>EGS-LV Ltd Firm - 43</t>
  </si>
  <si>
    <t>Facilities Charge of $0.294445 - applicable to Customers that elect the Company to construct CNG fueling facilities on Customer's property</t>
  </si>
  <si>
    <t>As of 11/1/2021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</si>
</sst>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000"/>
    <numFmt numFmtId="165" formatCode="&quot;$&quot;#,##0"/>
    <numFmt numFmtId="166" formatCode="0.000000"/>
    <numFmt numFmtId="167" formatCode="#,##0.000000_);[Red]\(#,##0.000000\)"/>
    <numFmt numFmtId="168" formatCode="0.000000_);[Red]\(0.000000\)"/>
  </numFmts>
  <fonts count="19" x14ac:knownFonts="1">
    <font>
      <sz val="11"/>
      <color theme="1"/>
      <name val="Calibri"/>
      <family val="2"/>
      <scheme val="minor"/>
    </font>
    <font>
      <sz val="10"/>
      <color theme="1"/>
      <name val="Arial"/>
      <family val="2"/>
    </font>
    <font>
      <b/>
      <u/>
      <sz val="10"/>
      <color theme="1"/>
      <name val="Arial"/>
      <family val="2"/>
    </font>
    <font>
      <sz val="10"/>
      <name val="Arial"/>
      <family val="2"/>
    </font>
    <font>
      <b/>
      <sz val="10"/>
      <color indexed="8"/>
      <name val="Arial"/>
      <family val="2"/>
    </font>
    <font>
      <b/>
      <sz val="10"/>
      <name val="Arial"/>
      <family val="2"/>
    </font>
    <font>
      <b/>
      <u/>
      <sz val="10"/>
      <color indexed="8"/>
      <name val="Arial"/>
      <family val="2"/>
    </font>
    <font>
      <u/>
      <sz val="10"/>
      <color theme="1"/>
      <name val="Arial"/>
      <family val="2"/>
    </font>
    <font>
      <b/>
      <sz val="10"/>
      <color theme="1"/>
      <name val="Arial"/>
      <family val="2"/>
    </font>
    <font>
      <sz val="11"/>
      <color theme="1"/>
      <name val="Calibri"/>
      <family val="2"/>
      <scheme val="minor"/>
    </font>
    <font>
      <b/>
      <sz val="11"/>
      <color theme="1"/>
      <name val="Calibri"/>
      <family val="2"/>
      <scheme val="minor"/>
    </font>
    <font>
      <sz val="10"/>
      <color rgb="FF0000FF"/>
      <name val="Arial"/>
      <family val="2"/>
    </font>
    <font>
      <b/>
      <sz val="10"/>
      <color rgb="FF0000FF"/>
      <name val="Arial"/>
      <family val="2"/>
    </font>
    <font>
      <sz val="11"/>
      <color rgb="FF0000FF"/>
      <name val="Calibri"/>
      <family val="2"/>
      <scheme val="minor"/>
    </font>
    <font>
      <sz val="11"/>
      <name val="Calibri"/>
      <family val="2"/>
      <scheme val="minor"/>
    </font>
    <font>
      <sz val="8"/>
      <color theme="1"/>
      <name val="Calibri"/>
      <family val="2"/>
      <scheme val="minor"/>
    </font>
    <font>
      <b/>
      <sz val="11"/>
      <color rgb="FF0000FF"/>
      <name val="Calibri"/>
      <family val="2"/>
      <scheme val="minor"/>
    </font>
    <font>
      <sz val="10"/>
      <color rgb="FFFF0000"/>
      <name val="Arial"/>
      <family val="2"/>
    </font>
    <font>
      <sz val="10"/>
      <color theme="5" tint="0.59999389629810485"/>
      <name val="Arial"/>
      <family val="2"/>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99FFCC"/>
        <bgColor indexed="64"/>
      </patternFill>
    </fill>
  </fills>
  <borders count="16">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thin">
        <color indexed="64"/>
      </left>
      <right/>
      <top/>
      <bottom style="medium">
        <color indexed="64"/>
      </bottom>
      <diagonal/>
    </border>
    <border>
      <left style="medium">
        <color indexed="64"/>
      </left>
      <right/>
      <top/>
      <bottom style="thin">
        <color indexed="64"/>
      </bottom>
      <diagonal/>
    </border>
  </borders>
  <cellStyleXfs count="4">
    <xf numFmtId="0" fontId="0" fillId="0" borderId="0"/>
    <xf numFmtId="9" fontId="9" fillId="0" borderId="0" applyFont="0" applyFill="0" applyBorder="0" applyAlignment="0" applyProtection="0"/>
    <xf numFmtId="0" fontId="9" fillId="0" borderId="0"/>
    <xf numFmtId="9" fontId="9" fillId="0" borderId="0" applyFont="0" applyFill="0" applyBorder="0" applyAlignment="0" applyProtection="0"/>
  </cellStyleXfs>
  <cellXfs count="126">
    <xf numFmtId="0" fontId="0" fillId="0" borderId="0" xfId="0"/>
    <xf numFmtId="0" fontId="1" fillId="0" borderId="0" xfId="0" applyFont="1"/>
    <xf numFmtId="0" fontId="1" fillId="2" borderId="0" xfId="0" applyFont="1" applyFill="1"/>
    <xf numFmtId="0" fontId="1" fillId="2" borderId="1" xfId="0" applyFont="1" applyFill="1" applyBorder="1"/>
    <xf numFmtId="0" fontId="1" fillId="2" borderId="2" xfId="0" applyFont="1" applyFill="1" applyBorder="1"/>
    <xf numFmtId="0" fontId="1" fillId="2" borderId="4" xfId="0" applyFont="1" applyFill="1" applyBorder="1"/>
    <xf numFmtId="0" fontId="1" fillId="2" borderId="5" xfId="0" applyFont="1" applyFill="1" applyBorder="1"/>
    <xf numFmtId="0" fontId="1" fillId="0" borderId="7" xfId="0" applyFont="1" applyBorder="1"/>
    <xf numFmtId="0" fontId="2" fillId="2" borderId="5" xfId="0" applyFont="1" applyFill="1" applyBorder="1"/>
    <xf numFmtId="0" fontId="3" fillId="0" borderId="8" xfId="0" applyFont="1" applyBorder="1" applyAlignment="1">
      <alignment horizontal="left" indent="1"/>
    </xf>
    <xf numFmtId="0" fontId="1" fillId="0" borderId="4" xfId="0" applyFont="1" applyBorder="1"/>
    <xf numFmtId="0" fontId="4" fillId="0" borderId="5" xfId="0" applyFont="1" applyBorder="1"/>
    <xf numFmtId="0" fontId="1" fillId="0" borderId="8" xfId="0" applyFont="1" applyBorder="1" applyAlignment="1">
      <alignment horizontal="left"/>
    </xf>
    <xf numFmtId="0" fontId="3" fillId="0" borderId="8" xfId="0" applyFont="1" applyBorder="1" applyAlignment="1">
      <alignment horizontal="left"/>
    </xf>
    <xf numFmtId="0" fontId="5" fillId="2" borderId="5" xfId="0" applyFont="1" applyFill="1" applyBorder="1" applyAlignment="1">
      <alignment horizontal="left"/>
    </xf>
    <xf numFmtId="0" fontId="4" fillId="2" borderId="5" xfId="0" applyFont="1" applyFill="1" applyBorder="1"/>
    <xf numFmtId="0" fontId="6" fillId="2" borderId="5" xfId="0" applyFont="1" applyFill="1" applyBorder="1" applyAlignment="1">
      <alignment horizontal="left"/>
    </xf>
    <xf numFmtId="17" fontId="4" fillId="2" borderId="0" xfId="0" applyNumberFormat="1" applyFont="1" applyFill="1"/>
    <xf numFmtId="17" fontId="4" fillId="0" borderId="6" xfId="0" applyNumberFormat="1" applyFont="1" applyBorder="1"/>
    <xf numFmtId="0" fontId="4" fillId="2" borderId="0" xfId="0" applyFont="1" applyFill="1"/>
    <xf numFmtId="0" fontId="4" fillId="0" borderId="9" xfId="0" applyFont="1" applyBorder="1"/>
    <xf numFmtId="0" fontId="1" fillId="2" borderId="11" xfId="0" applyFont="1" applyFill="1" applyBorder="1"/>
    <xf numFmtId="0" fontId="1" fillId="3" borderId="0" xfId="0" applyFont="1" applyFill="1"/>
    <xf numFmtId="0" fontId="1" fillId="0" borderId="0" xfId="0" applyFont="1" applyAlignment="1">
      <alignment vertical="top" wrapText="1"/>
    </xf>
    <xf numFmtId="0" fontId="1" fillId="2" borderId="0" xfId="0" applyFont="1" applyFill="1" applyAlignment="1">
      <alignment vertical="top" wrapText="1"/>
    </xf>
    <xf numFmtId="0" fontId="8" fillId="2" borderId="0" xfId="0" applyFont="1" applyFill="1" applyAlignment="1">
      <alignment horizontal="left" vertical="top" wrapText="1"/>
    </xf>
    <xf numFmtId="0" fontId="8" fillId="2" borderId="0" xfId="0" applyFont="1" applyFill="1"/>
    <xf numFmtId="0" fontId="11" fillId="2" borderId="5" xfId="0" applyFont="1" applyFill="1" applyBorder="1"/>
    <xf numFmtId="0" fontId="11" fillId="2" borderId="3" xfId="0" applyFont="1" applyFill="1" applyBorder="1"/>
    <xf numFmtId="0" fontId="1" fillId="0" borderId="7" xfId="0" applyFont="1" applyBorder="1" applyAlignment="1">
      <alignment horizontal="right"/>
    </xf>
    <xf numFmtId="0" fontId="13" fillId="0" borderId="0" xfId="0" applyFont="1"/>
    <xf numFmtId="0" fontId="10" fillId="0" borderId="0" xfId="0" applyFont="1"/>
    <xf numFmtId="0" fontId="13" fillId="0" borderId="0" xfId="0" applyFont="1" applyAlignment="1">
      <alignment horizontal="right"/>
    </xf>
    <xf numFmtId="0" fontId="12" fillId="0" borderId="10" xfId="0" applyFont="1" applyBorder="1"/>
    <xf numFmtId="0" fontId="0" fillId="0" borderId="0" xfId="0" applyAlignment="1">
      <alignment horizontal="center"/>
    </xf>
    <xf numFmtId="0" fontId="14" fillId="0" borderId="0" xfId="0" applyFont="1"/>
    <xf numFmtId="0" fontId="15" fillId="0" borderId="0" xfId="0" applyFont="1" applyAlignment="1">
      <alignment horizontal="left"/>
    </xf>
    <xf numFmtId="1" fontId="1" fillId="0" borderId="7" xfId="0" applyNumberFormat="1" applyFont="1" applyBorder="1" applyAlignment="1">
      <alignment horizontal="right"/>
    </xf>
    <xf numFmtId="1" fontId="1" fillId="0" borderId="6" xfId="0" applyNumberFormat="1" applyFont="1" applyBorder="1"/>
    <xf numFmtId="1" fontId="1" fillId="0" borderId="6" xfId="0" applyNumberFormat="1" applyFont="1" applyBorder="1" applyAlignment="1">
      <alignment horizontal="right"/>
    </xf>
    <xf numFmtId="17" fontId="5" fillId="0" borderId="7" xfId="0" applyNumberFormat="1" applyFont="1" applyBorder="1"/>
    <xf numFmtId="0" fontId="1" fillId="2" borderId="0" xfId="0" applyFont="1" applyFill="1" applyAlignment="1">
      <alignment horizontal="right"/>
    </xf>
    <xf numFmtId="0" fontId="1" fillId="2" borderId="4" xfId="0" applyFont="1" applyFill="1" applyBorder="1" applyAlignment="1">
      <alignment horizontal="right"/>
    </xf>
    <xf numFmtId="0" fontId="3" fillId="0" borderId="8" xfId="0" applyFont="1" applyBorder="1"/>
    <xf numFmtId="10" fontId="1" fillId="0" borderId="7" xfId="1" applyNumberFormat="1" applyFont="1" applyFill="1" applyBorder="1" applyAlignment="1">
      <alignment horizontal="right"/>
    </xf>
    <xf numFmtId="165" fontId="1" fillId="0" borderId="7" xfId="0" applyNumberFormat="1" applyFont="1" applyBorder="1" applyAlignment="1">
      <alignment horizontal="right"/>
    </xf>
    <xf numFmtId="164" fontId="1" fillId="0" borderId="7" xfId="0" applyNumberFormat="1" applyFont="1" applyBorder="1" applyAlignment="1">
      <alignment horizontal="right"/>
    </xf>
    <xf numFmtId="0" fontId="0" fillId="0" borderId="0" xfId="0" applyAlignment="1">
      <alignment horizontal="right"/>
    </xf>
    <xf numFmtId="0" fontId="11" fillId="0" borderId="5" xfId="0" applyFont="1" applyBorder="1"/>
    <xf numFmtId="14" fontId="16" fillId="4" borderId="0" xfId="0" applyNumberFormat="1" applyFont="1" applyFill="1" applyAlignment="1">
      <alignment horizontal="center"/>
    </xf>
    <xf numFmtId="0" fontId="14" fillId="0" borderId="0" xfId="2" applyFont="1"/>
    <xf numFmtId="0" fontId="13" fillId="0" borderId="0" xfId="2" applyFont="1" applyAlignment="1">
      <alignment horizontal="right"/>
    </xf>
    <xf numFmtId="0" fontId="9" fillId="0" borderId="0" xfId="2" applyAlignment="1">
      <alignment horizontal="center"/>
    </xf>
    <xf numFmtId="0" fontId="13" fillId="0" borderId="0" xfId="2" applyFont="1"/>
    <xf numFmtId="0" fontId="9" fillId="0" borderId="0" xfId="2"/>
    <xf numFmtId="0" fontId="9" fillId="3" borderId="0" xfId="2" applyFill="1" applyAlignment="1">
      <alignment horizontal="center"/>
    </xf>
    <xf numFmtId="0" fontId="13" fillId="0" borderId="0" xfId="2" applyFont="1" applyAlignment="1">
      <alignment horizontal="left"/>
    </xf>
    <xf numFmtId="0" fontId="9" fillId="0" borderId="0" xfId="2" applyAlignment="1">
      <alignment horizontal="center" wrapText="1"/>
    </xf>
    <xf numFmtId="0" fontId="14" fillId="0" borderId="0" xfId="2" applyFont="1" applyAlignment="1">
      <alignment horizontal="center" wrapText="1"/>
    </xf>
    <xf numFmtId="166" fontId="9" fillId="4" borderId="0" xfId="2" applyNumberFormat="1" applyFill="1"/>
    <xf numFmtId="0" fontId="9" fillId="4" borderId="0" xfId="2" applyFill="1" applyAlignment="1">
      <alignment horizontal="center"/>
    </xf>
    <xf numFmtId="0" fontId="9" fillId="4" borderId="0" xfId="2" applyFill="1"/>
    <xf numFmtId="0" fontId="14" fillId="4" borderId="0" xfId="2" applyFont="1" applyFill="1"/>
    <xf numFmtId="167" fontId="9" fillId="4" borderId="0" xfId="2" applyNumberFormat="1" applyFill="1"/>
    <xf numFmtId="166" fontId="9" fillId="4" borderId="0" xfId="2" applyNumberFormat="1" applyFill="1" applyAlignment="1">
      <alignment horizontal="center"/>
    </xf>
    <xf numFmtId="0" fontId="9" fillId="4" borderId="0" xfId="2" applyFill="1" applyAlignment="1">
      <alignment horizontal="right"/>
    </xf>
    <xf numFmtId="166" fontId="14" fillId="4" borderId="0" xfId="2" applyNumberFormat="1" applyFont="1" applyFill="1"/>
    <xf numFmtId="0" fontId="14" fillId="4" borderId="0" xfId="2" applyFont="1" applyFill="1" applyAlignment="1">
      <alignment horizontal="center"/>
    </xf>
    <xf numFmtId="0" fontId="13" fillId="0" borderId="0" xfId="2" applyFont="1" applyAlignment="1">
      <alignment horizontal="center"/>
    </xf>
    <xf numFmtId="166" fontId="1" fillId="0" borderId="7" xfId="0" applyNumberFormat="1" applyFont="1" applyBorder="1"/>
    <xf numFmtId="166" fontId="1" fillId="0" borderId="7" xfId="0" applyNumberFormat="1" applyFont="1" applyBorder="1" applyAlignment="1">
      <alignment horizontal="right"/>
    </xf>
    <xf numFmtId="10" fontId="13" fillId="0" borderId="0" xfId="3" applyNumberFormat="1" applyFont="1" applyAlignment="1">
      <alignment horizontal="right"/>
    </xf>
    <xf numFmtId="165" fontId="13" fillId="0" borderId="0" xfId="2" applyNumberFormat="1" applyFont="1" applyAlignment="1">
      <alignment horizontal="right"/>
    </xf>
    <xf numFmtId="165" fontId="13" fillId="0" borderId="0" xfId="0" applyNumberFormat="1" applyFont="1" applyAlignment="1">
      <alignment horizontal="right"/>
    </xf>
    <xf numFmtId="0" fontId="0" fillId="0" borderId="0" xfId="0" applyFill="1"/>
    <xf numFmtId="0" fontId="9" fillId="0" borderId="0" xfId="2" applyFill="1"/>
    <xf numFmtId="0" fontId="1" fillId="0" borderId="7" xfId="0" applyFont="1" applyFill="1" applyBorder="1" applyAlignment="1">
      <alignment horizontal="right"/>
    </xf>
    <xf numFmtId="0" fontId="9" fillId="0" borderId="0" xfId="2" applyAlignment="1">
      <alignment horizontal="right"/>
    </xf>
    <xf numFmtId="167" fontId="9" fillId="4" borderId="0" xfId="2" applyNumberFormat="1" applyFill="1" applyAlignment="1">
      <alignment horizontal="center"/>
    </xf>
    <xf numFmtId="168" fontId="1" fillId="0" borderId="7" xfId="0" applyNumberFormat="1" applyFont="1" applyBorder="1" applyAlignment="1">
      <alignment horizontal="right"/>
    </xf>
    <xf numFmtId="0" fontId="1" fillId="0" borderId="7" xfId="2" applyFont="1" applyBorder="1"/>
    <xf numFmtId="1" fontId="1" fillId="0" borderId="6" xfId="0" applyNumberFormat="1" applyFont="1" applyFill="1" applyBorder="1"/>
    <xf numFmtId="1" fontId="1" fillId="0" borderId="6" xfId="0" applyNumberFormat="1" applyFont="1" applyFill="1" applyBorder="1" applyAlignment="1">
      <alignment horizontal="right"/>
    </xf>
    <xf numFmtId="0" fontId="1" fillId="0" borderId="4" xfId="0" applyFont="1" applyFill="1" applyBorder="1"/>
    <xf numFmtId="0" fontId="17" fillId="0" borderId="0" xfId="0" applyFont="1"/>
    <xf numFmtId="0" fontId="17" fillId="2" borderId="3" xfId="0" applyFont="1" applyFill="1" applyBorder="1"/>
    <xf numFmtId="0" fontId="18" fillId="0" borderId="8" xfId="0" applyFont="1" applyBorder="1" applyAlignment="1">
      <alignment horizontal="left" indent="1"/>
    </xf>
    <xf numFmtId="166" fontId="18" fillId="0" borderId="7" xfId="0" applyNumberFormat="1" applyFont="1" applyBorder="1" applyAlignment="1">
      <alignment horizontal="right"/>
    </xf>
    <xf numFmtId="1" fontId="18" fillId="0" borderId="6" xfId="0" applyNumberFormat="1" applyFont="1" applyFill="1" applyBorder="1" applyAlignment="1">
      <alignment horizontal="right"/>
    </xf>
    <xf numFmtId="0" fontId="16" fillId="0" borderId="7" xfId="2" applyFont="1" applyBorder="1"/>
    <xf numFmtId="0" fontId="18" fillId="0" borderId="8" xfId="0" applyFont="1" applyFill="1" applyBorder="1" applyAlignment="1">
      <alignment horizontal="left" indent="1"/>
    </xf>
    <xf numFmtId="166" fontId="18" fillId="0" borderId="7" xfId="0" applyNumberFormat="1" applyFont="1" applyFill="1" applyBorder="1" applyAlignment="1">
      <alignment horizontal="right"/>
    </xf>
    <xf numFmtId="0" fontId="18" fillId="0" borderId="6" xfId="0" applyFont="1" applyFill="1" applyBorder="1" applyAlignment="1">
      <alignment horizontal="right"/>
    </xf>
    <xf numFmtId="166" fontId="1" fillId="0" borderId="7" xfId="0" applyNumberFormat="1" applyFont="1" applyFill="1" applyBorder="1" applyAlignment="1">
      <alignment horizontal="right"/>
    </xf>
    <xf numFmtId="0" fontId="1" fillId="0" borderId="6" xfId="0" applyFont="1" applyFill="1" applyBorder="1" applyAlignment="1">
      <alignment horizontal="right"/>
    </xf>
    <xf numFmtId="0" fontId="3" fillId="0" borderId="8" xfId="0" applyFont="1" applyBorder="1" applyAlignment="1"/>
    <xf numFmtId="0" fontId="1" fillId="2" borderId="0" xfId="0" applyFont="1" applyFill="1" applyBorder="1"/>
    <xf numFmtId="0" fontId="17" fillId="2" borderId="2" xfId="0" applyFont="1" applyFill="1" applyBorder="1"/>
    <xf numFmtId="0" fontId="17" fillId="2" borderId="1" xfId="0" applyFont="1" applyFill="1" applyBorder="1"/>
    <xf numFmtId="0" fontId="17" fillId="2" borderId="0" xfId="0" applyFont="1" applyFill="1"/>
    <xf numFmtId="0" fontId="1" fillId="0" borderId="6" xfId="0" applyFont="1" applyFill="1" applyBorder="1"/>
    <xf numFmtId="166" fontId="3" fillId="0" borderId="7" xfId="0" applyNumberFormat="1" applyFont="1" applyBorder="1"/>
    <xf numFmtId="166" fontId="3" fillId="0" borderId="7" xfId="0" applyNumberFormat="1" applyFont="1" applyBorder="1" applyAlignment="1">
      <alignment horizontal="right"/>
    </xf>
    <xf numFmtId="1" fontId="3" fillId="0" borderId="6" xfId="0" applyNumberFormat="1" applyFont="1" applyFill="1" applyBorder="1" applyAlignment="1">
      <alignment horizontal="right"/>
    </xf>
    <xf numFmtId="0" fontId="1" fillId="0" borderId="0" xfId="0" applyFont="1" applyFill="1" applyAlignment="1">
      <alignment horizontal="right"/>
    </xf>
    <xf numFmtId="0" fontId="1" fillId="0" borderId="4" xfId="0" applyFont="1" applyFill="1" applyBorder="1" applyAlignment="1">
      <alignment horizontal="right"/>
    </xf>
    <xf numFmtId="0" fontId="3" fillId="0" borderId="6" xfId="0" applyFont="1" applyFill="1" applyBorder="1"/>
    <xf numFmtId="168" fontId="1" fillId="0" borderId="7" xfId="0" applyNumberFormat="1" applyFont="1" applyFill="1" applyBorder="1" applyAlignment="1">
      <alignment horizontal="right"/>
    </xf>
    <xf numFmtId="0" fontId="1" fillId="2" borderId="14" xfId="0" applyFont="1" applyFill="1" applyBorder="1"/>
    <xf numFmtId="0" fontId="3" fillId="0" borderId="5" xfId="0" applyFont="1" applyBorder="1"/>
    <xf numFmtId="0" fontId="9" fillId="0" borderId="0" xfId="2" applyFill="1" applyAlignment="1">
      <alignment horizontal="center"/>
    </xf>
    <xf numFmtId="0" fontId="3" fillId="2" borderId="0" xfId="0" applyFont="1" applyFill="1"/>
    <xf numFmtId="0" fontId="3" fillId="2" borderId="4" xfId="0" applyFont="1" applyFill="1" applyBorder="1"/>
    <xf numFmtId="0" fontId="3" fillId="0" borderId="0" xfId="0" applyFont="1"/>
    <xf numFmtId="0" fontId="9" fillId="0" borderId="0" xfId="2" applyFill="1" applyAlignment="1">
      <alignment horizontal="center" wrapText="1"/>
    </xf>
    <xf numFmtId="0" fontId="11" fillId="2" borderId="15" xfId="0" applyFont="1" applyFill="1" applyBorder="1"/>
    <xf numFmtId="168" fontId="1" fillId="0" borderId="7" xfId="0" applyNumberFormat="1" applyFont="1" applyBorder="1"/>
    <xf numFmtId="168" fontId="9" fillId="4" borderId="0" xfId="2" applyNumberFormat="1" applyFill="1"/>
    <xf numFmtId="168" fontId="9" fillId="4" borderId="0" xfId="2" applyNumberFormat="1" applyFill="1" applyAlignment="1">
      <alignment horizontal="center"/>
    </xf>
    <xf numFmtId="0" fontId="9" fillId="4" borderId="0" xfId="2" applyFill="1" applyAlignment="1">
      <alignment horizontal="center" vertical="center"/>
    </xf>
    <xf numFmtId="0" fontId="8" fillId="2" borderId="11" xfId="0" applyFont="1" applyFill="1" applyBorder="1" applyAlignment="1">
      <alignment horizontal="left" vertical="top" wrapText="1"/>
    </xf>
    <xf numFmtId="0" fontId="8" fillId="2" borderId="13" xfId="0" applyFont="1" applyFill="1" applyBorder="1" applyAlignment="1">
      <alignment horizontal="left" vertical="top" wrapText="1"/>
    </xf>
    <xf numFmtId="0" fontId="8" fillId="2" borderId="12" xfId="0" applyFont="1" applyFill="1" applyBorder="1" applyAlignment="1">
      <alignment horizontal="left" vertical="top" wrapText="1"/>
    </xf>
    <xf numFmtId="0" fontId="8" fillId="2" borderId="3" xfId="0" applyFont="1" applyFill="1" applyBorder="1" applyAlignment="1">
      <alignment horizontal="left" vertical="top" wrapText="1"/>
    </xf>
    <xf numFmtId="0" fontId="8" fillId="2" borderId="2" xfId="0" applyFont="1" applyFill="1" applyBorder="1" applyAlignment="1">
      <alignment horizontal="left" vertical="top" wrapText="1"/>
    </xf>
    <xf numFmtId="0" fontId="8" fillId="2" borderId="1" xfId="0" applyFont="1" applyFill="1" applyBorder="1" applyAlignment="1">
      <alignment horizontal="left" vertical="top" wrapText="1"/>
    </xf>
  </cellXfs>
  <cellStyles count="4">
    <cellStyle name="Normal" xfId="0" builtinId="0"/>
    <cellStyle name="Normal 11" xfId="2" xr:uid="{7B24208C-FDCB-475E-B0A2-3775A970E10A}"/>
    <cellStyle name="Percent" xfId="1" builtinId="5"/>
    <cellStyle name="Percent 4" xfId="3" xr:uid="{26EB53A9-5F65-4571-B9F9-E21F548A02E3}"/>
  </cellStyles>
  <dxfs count="0"/>
  <tableStyles count="0" defaultTableStyle="TableStyleMedium2" defaultPivotStyle="PivotStyleLight16"/>
  <colors>
    <mruColors>
      <color rgb="FF0000FF"/>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8D20CB-864A-4CC3-BDE9-6782C3AFC589}">
  <dimension ref="A1:AG52"/>
  <sheetViews>
    <sheetView tabSelected="1" workbookViewId="0"/>
  </sheetViews>
  <sheetFormatPr defaultRowHeight="14.5" x14ac:dyDescent="0.35"/>
  <cols>
    <col min="1" max="1" width="43.6328125" customWidth="1"/>
    <col min="2" max="2" width="24.54296875" customWidth="1"/>
    <col min="3" max="3" width="23.7265625" bestFit="1" customWidth="1"/>
    <col min="4" max="4" width="14.36328125" bestFit="1" customWidth="1"/>
    <col min="5" max="7" width="10.81640625" customWidth="1"/>
    <col min="8" max="8" width="9.81640625" bestFit="1" customWidth="1"/>
    <col min="10" max="10" width="10.81640625" customWidth="1"/>
    <col min="11" max="11" width="11.81640625" bestFit="1" customWidth="1"/>
    <col min="12" max="12" width="10.08984375" bestFit="1" customWidth="1"/>
    <col min="13" max="13" width="10.08984375" customWidth="1"/>
    <col min="19" max="19" width="6.90625" customWidth="1"/>
    <col min="20" max="20" width="9.6328125" bestFit="1" customWidth="1"/>
    <col min="23" max="23" width="9.7265625" customWidth="1"/>
    <col min="24" max="24" width="10.6328125" customWidth="1"/>
    <col min="25" max="25" width="11" customWidth="1"/>
    <col min="26" max="26" width="17.453125" bestFit="1" customWidth="1"/>
    <col min="32" max="32" width="20.08984375" bestFit="1" customWidth="1"/>
  </cols>
  <sheetData>
    <row r="1" spans="1:33" x14ac:dyDescent="0.35">
      <c r="A1">
        <v>1</v>
      </c>
      <c r="B1">
        <v>2</v>
      </c>
      <c r="C1">
        <v>3</v>
      </c>
      <c r="D1">
        <v>4</v>
      </c>
      <c r="E1">
        <v>5</v>
      </c>
      <c r="F1">
        <v>6</v>
      </c>
      <c r="G1">
        <v>7</v>
      </c>
      <c r="H1">
        <v>8</v>
      </c>
      <c r="I1">
        <v>9</v>
      </c>
      <c r="J1">
        <v>10</v>
      </c>
      <c r="K1">
        <v>11</v>
      </c>
      <c r="L1">
        <v>12</v>
      </c>
      <c r="M1">
        <v>13</v>
      </c>
      <c r="N1">
        <v>14</v>
      </c>
      <c r="O1">
        <v>15</v>
      </c>
      <c r="P1">
        <v>16</v>
      </c>
      <c r="Q1">
        <v>17</v>
      </c>
      <c r="R1">
        <v>18</v>
      </c>
      <c r="S1">
        <v>19</v>
      </c>
      <c r="T1">
        <v>20</v>
      </c>
      <c r="U1">
        <v>21</v>
      </c>
      <c r="V1">
        <v>22</v>
      </c>
      <c r="W1">
        <v>23</v>
      </c>
      <c r="X1">
        <v>24</v>
      </c>
      <c r="Y1">
        <v>25</v>
      </c>
      <c r="Z1">
        <v>26</v>
      </c>
      <c r="AA1">
        <v>27</v>
      </c>
      <c r="AB1">
        <v>28</v>
      </c>
      <c r="AC1">
        <v>29</v>
      </c>
      <c r="AD1">
        <v>30</v>
      </c>
      <c r="AE1">
        <v>31</v>
      </c>
      <c r="AF1">
        <v>32</v>
      </c>
    </row>
    <row r="2" spans="1:33" x14ac:dyDescent="0.35">
      <c r="A2" s="31" t="s">
        <v>26</v>
      </c>
    </row>
    <row r="3" spans="1:33" x14ac:dyDescent="0.35">
      <c r="A3" s="49" t="s">
        <v>147</v>
      </c>
    </row>
    <row r="5" spans="1:33" x14ac:dyDescent="0.35">
      <c r="B5" s="55" t="s">
        <v>121</v>
      </c>
      <c r="C5" s="54" t="s">
        <v>118</v>
      </c>
      <c r="D5" s="54" t="s">
        <v>66</v>
      </c>
      <c r="E5" s="34"/>
      <c r="F5" s="34"/>
      <c r="G5" s="34"/>
      <c r="I5" s="36"/>
      <c r="P5" s="74"/>
      <c r="Q5" s="74"/>
      <c r="R5" s="74"/>
      <c r="S5" s="74"/>
    </row>
    <row r="6" spans="1:33" ht="72.5" x14ac:dyDescent="0.35">
      <c r="A6" t="s">
        <v>36</v>
      </c>
      <c r="B6" s="52" t="s">
        <v>27</v>
      </c>
      <c r="C6" s="54" t="s">
        <v>21</v>
      </c>
      <c r="D6" s="54" t="s">
        <v>21</v>
      </c>
      <c r="E6" s="57" t="s">
        <v>122</v>
      </c>
      <c r="F6" s="57" t="s">
        <v>83</v>
      </c>
      <c r="G6" s="57" t="s">
        <v>84</v>
      </c>
      <c r="H6" s="57" t="s">
        <v>85</v>
      </c>
      <c r="I6" s="57" t="s">
        <v>86</v>
      </c>
      <c r="J6" s="52" t="s">
        <v>118</v>
      </c>
      <c r="K6" s="57" t="s">
        <v>87</v>
      </c>
      <c r="L6" s="52" t="s">
        <v>88</v>
      </c>
      <c r="M6" s="57" t="s">
        <v>89</v>
      </c>
      <c r="N6" s="52" t="s">
        <v>90</v>
      </c>
      <c r="O6" s="57" t="s">
        <v>12</v>
      </c>
      <c r="P6" s="58" t="s">
        <v>144</v>
      </c>
      <c r="Q6" s="58" t="s">
        <v>143</v>
      </c>
      <c r="R6" s="58" t="s">
        <v>91</v>
      </c>
      <c r="S6" s="57" t="s">
        <v>108</v>
      </c>
      <c r="T6" s="57" t="s">
        <v>92</v>
      </c>
      <c r="U6" s="57" t="s">
        <v>13</v>
      </c>
      <c r="V6" s="57" t="s">
        <v>1</v>
      </c>
      <c r="W6" s="57" t="s">
        <v>93</v>
      </c>
      <c r="X6" s="114" t="s">
        <v>16</v>
      </c>
      <c r="Y6" s="114" t="s">
        <v>22</v>
      </c>
      <c r="Z6" s="114" t="s">
        <v>94</v>
      </c>
      <c r="AA6" s="114" t="s">
        <v>95</v>
      </c>
      <c r="AB6" s="57" t="s">
        <v>96</v>
      </c>
      <c r="AC6" s="57" t="s">
        <v>97</v>
      </c>
      <c r="AD6" s="57" t="s">
        <v>98</v>
      </c>
      <c r="AE6" s="57" t="s">
        <v>99</v>
      </c>
      <c r="AF6" s="54" t="s">
        <v>100</v>
      </c>
      <c r="AG6" t="s">
        <v>101</v>
      </c>
    </row>
    <row r="7" spans="1:33" x14ac:dyDescent="0.35">
      <c r="A7" s="54" t="s">
        <v>49</v>
      </c>
      <c r="B7" s="53">
        <v>18</v>
      </c>
      <c r="C7" s="53" t="s">
        <v>67</v>
      </c>
      <c r="D7" s="51" t="s">
        <v>68</v>
      </c>
      <c r="E7" s="59">
        <v>799.6875</v>
      </c>
      <c r="F7" s="60" t="s">
        <v>17</v>
      </c>
      <c r="G7" s="60" t="s">
        <v>17</v>
      </c>
      <c r="H7" s="60" t="s">
        <v>17</v>
      </c>
      <c r="I7" s="60" t="s">
        <v>17</v>
      </c>
      <c r="J7" s="60">
        <v>9.1805999999999999E-2</v>
      </c>
      <c r="K7" s="60" t="s">
        <v>17</v>
      </c>
      <c r="L7" s="61">
        <v>33.853437999999997</v>
      </c>
      <c r="M7" s="60" t="s">
        <v>17</v>
      </c>
      <c r="N7" s="60" t="s">
        <v>17</v>
      </c>
      <c r="O7" s="60" t="s">
        <v>17</v>
      </c>
      <c r="P7" s="66">
        <v>8.8685E-2</v>
      </c>
      <c r="Q7" s="62">
        <v>2.7750000000000001E-3</v>
      </c>
      <c r="R7" s="60" t="s">
        <v>17</v>
      </c>
      <c r="S7" s="78" t="s">
        <v>17</v>
      </c>
      <c r="T7" s="63">
        <v>-3.1191881647698878E-2</v>
      </c>
      <c r="U7" s="61">
        <v>3.8626999999999995E-2</v>
      </c>
      <c r="V7" s="60">
        <v>9.8100999999999994E-2</v>
      </c>
      <c r="W7" s="60" t="s">
        <v>17</v>
      </c>
      <c r="X7" s="60" t="s">
        <v>17</v>
      </c>
      <c r="Y7" s="60" t="s">
        <v>17</v>
      </c>
      <c r="Z7" s="60" t="s">
        <v>17</v>
      </c>
      <c r="AA7" s="60" t="s">
        <v>17</v>
      </c>
      <c r="AB7" s="60" t="s">
        <v>17</v>
      </c>
      <c r="AC7" s="60" t="s">
        <v>17</v>
      </c>
      <c r="AD7" s="60" t="s">
        <v>17</v>
      </c>
      <c r="AE7" s="60" t="s">
        <v>17</v>
      </c>
      <c r="AF7" s="60" t="s">
        <v>17</v>
      </c>
    </row>
    <row r="8" spans="1:33" x14ac:dyDescent="0.35">
      <c r="A8" s="54" t="s">
        <v>50</v>
      </c>
      <c r="B8" s="53">
        <v>18</v>
      </c>
      <c r="C8" s="53" t="s">
        <v>69</v>
      </c>
      <c r="D8" s="77"/>
      <c r="E8" s="61">
        <v>106.625</v>
      </c>
      <c r="F8" s="60" t="s">
        <v>17</v>
      </c>
      <c r="G8" s="60" t="s">
        <v>17</v>
      </c>
      <c r="H8" s="60" t="s">
        <v>17</v>
      </c>
      <c r="I8" s="60" t="s">
        <v>17</v>
      </c>
      <c r="J8" s="64">
        <v>6.2300000000000001E-2</v>
      </c>
      <c r="K8" s="60" t="s">
        <v>17</v>
      </c>
      <c r="L8" s="60" t="s">
        <v>17</v>
      </c>
      <c r="M8" s="60" t="s">
        <v>17</v>
      </c>
      <c r="N8" s="60" t="s">
        <v>17</v>
      </c>
      <c r="O8" s="60" t="s">
        <v>17</v>
      </c>
      <c r="P8" s="66">
        <v>8.8685E-2</v>
      </c>
      <c r="Q8" s="62">
        <v>2.7750000000000001E-3</v>
      </c>
      <c r="R8" s="60" t="s">
        <v>17</v>
      </c>
      <c r="S8" s="78" t="s">
        <v>17</v>
      </c>
      <c r="T8" s="63">
        <v>-3.1191881647698878E-2</v>
      </c>
      <c r="U8" s="61">
        <v>3.8626999999999995E-2</v>
      </c>
      <c r="V8" s="60">
        <v>9.8100999999999994E-2</v>
      </c>
      <c r="W8" s="60" t="s">
        <v>17</v>
      </c>
      <c r="X8" s="60" t="s">
        <v>17</v>
      </c>
      <c r="Y8" s="60" t="s">
        <v>17</v>
      </c>
      <c r="Z8" s="60" t="s">
        <v>17</v>
      </c>
      <c r="AA8" s="60" t="s">
        <v>17</v>
      </c>
      <c r="AB8" s="60" t="s">
        <v>17</v>
      </c>
      <c r="AC8" s="60" t="s">
        <v>17</v>
      </c>
      <c r="AD8" s="60" t="s">
        <v>17</v>
      </c>
      <c r="AE8" s="60" t="s">
        <v>17</v>
      </c>
      <c r="AF8" s="60" t="s">
        <v>17</v>
      </c>
    </row>
    <row r="9" spans="1:33" x14ac:dyDescent="0.35">
      <c r="A9" s="54" t="s">
        <v>51</v>
      </c>
      <c r="B9" s="53">
        <v>38</v>
      </c>
      <c r="C9" s="53" t="s">
        <v>70</v>
      </c>
      <c r="D9" s="77"/>
      <c r="E9" s="65">
        <v>84.233750000000001</v>
      </c>
      <c r="F9" s="60" t="s">
        <v>17</v>
      </c>
      <c r="G9" s="60" t="s">
        <v>17</v>
      </c>
      <c r="H9" s="60" t="s">
        <v>17</v>
      </c>
      <c r="I9" s="60" t="s">
        <v>17</v>
      </c>
      <c r="J9" s="60">
        <v>0.16812299999999999</v>
      </c>
      <c r="K9" s="60">
        <v>0.13613600000000001</v>
      </c>
      <c r="L9" s="61">
        <v>8.7965630000000008</v>
      </c>
      <c r="M9" s="60" t="s">
        <v>17</v>
      </c>
      <c r="N9" s="60" t="s">
        <v>17</v>
      </c>
      <c r="O9" s="60" t="s">
        <v>17</v>
      </c>
      <c r="P9" s="60" t="s">
        <v>17</v>
      </c>
      <c r="Q9" s="60" t="s">
        <v>17</v>
      </c>
      <c r="R9" s="66">
        <v>8.8685E-2</v>
      </c>
      <c r="S9" s="78" t="s">
        <v>17</v>
      </c>
      <c r="T9" s="63">
        <v>-3.1191881647698878E-2</v>
      </c>
      <c r="U9" s="61">
        <v>3.8626999999999995E-2</v>
      </c>
      <c r="V9" s="60">
        <v>9.8100999999999994E-2</v>
      </c>
      <c r="W9" s="60" t="s">
        <v>17</v>
      </c>
      <c r="X9" s="60" t="s">
        <v>17</v>
      </c>
      <c r="Y9" s="60">
        <v>0.79525400000000002</v>
      </c>
      <c r="Z9" s="60" t="s">
        <v>17</v>
      </c>
      <c r="AA9" s="60" t="s">
        <v>17</v>
      </c>
      <c r="AB9" s="60" t="s">
        <v>17</v>
      </c>
      <c r="AC9" s="60" t="s">
        <v>17</v>
      </c>
      <c r="AD9" s="60" t="s">
        <v>17</v>
      </c>
      <c r="AE9" s="60" t="s">
        <v>17</v>
      </c>
      <c r="AF9" s="60" t="s">
        <v>17</v>
      </c>
    </row>
    <row r="10" spans="1:33" x14ac:dyDescent="0.35">
      <c r="A10" s="54" t="s">
        <v>52</v>
      </c>
      <c r="B10" s="53">
        <v>38</v>
      </c>
      <c r="C10" s="53" t="s">
        <v>71</v>
      </c>
      <c r="D10" s="51" t="s">
        <v>72</v>
      </c>
      <c r="E10" s="61">
        <v>10.502599999999999</v>
      </c>
      <c r="F10" s="60" t="s">
        <v>17</v>
      </c>
      <c r="G10" s="60" t="s">
        <v>17</v>
      </c>
      <c r="H10" s="60" t="s">
        <v>17</v>
      </c>
      <c r="I10" s="60" t="s">
        <v>17</v>
      </c>
      <c r="J10" s="60">
        <v>0.17149200000000001</v>
      </c>
      <c r="K10" s="60" t="s">
        <v>17</v>
      </c>
      <c r="L10" s="60" t="s">
        <v>17</v>
      </c>
      <c r="M10" s="60" t="s">
        <v>17</v>
      </c>
      <c r="N10" s="60" t="s">
        <v>17</v>
      </c>
      <c r="O10" s="60" t="s">
        <v>17</v>
      </c>
      <c r="P10" s="60" t="s">
        <v>17</v>
      </c>
      <c r="Q10" s="60" t="s">
        <v>17</v>
      </c>
      <c r="R10" s="66">
        <v>8.8685E-2</v>
      </c>
      <c r="S10" s="78" t="s">
        <v>17</v>
      </c>
      <c r="T10" s="63">
        <v>-3.1191881647698878E-2</v>
      </c>
      <c r="U10" s="61">
        <v>3.8626999999999995E-2</v>
      </c>
      <c r="V10" s="60">
        <v>9.8100999999999994E-2</v>
      </c>
      <c r="W10" s="119" t="s">
        <v>17</v>
      </c>
      <c r="X10" s="60">
        <v>0.27590999999999999</v>
      </c>
      <c r="Y10" s="60" t="s">
        <v>17</v>
      </c>
      <c r="Z10" s="60" t="s">
        <v>17</v>
      </c>
      <c r="AA10" s="60" t="s">
        <v>17</v>
      </c>
      <c r="AB10" s="60" t="s">
        <v>17</v>
      </c>
      <c r="AC10" s="60" t="s">
        <v>17</v>
      </c>
      <c r="AD10" s="60" t="s">
        <v>17</v>
      </c>
      <c r="AE10" s="60" t="s">
        <v>17</v>
      </c>
      <c r="AF10" s="60" t="s">
        <v>17</v>
      </c>
    </row>
    <row r="11" spans="1:33" x14ac:dyDescent="0.35">
      <c r="A11" s="54" t="s">
        <v>53</v>
      </c>
      <c r="B11" s="53">
        <v>43</v>
      </c>
      <c r="C11" s="54"/>
      <c r="D11" s="51" t="s">
        <v>73</v>
      </c>
      <c r="E11" s="61">
        <v>799.6875</v>
      </c>
      <c r="F11" s="60" t="s">
        <v>17</v>
      </c>
      <c r="G11" s="60" t="s">
        <v>17</v>
      </c>
      <c r="H11" s="60" t="s">
        <v>17</v>
      </c>
      <c r="I11" s="60" t="s">
        <v>17</v>
      </c>
      <c r="J11" s="60" t="s">
        <v>17</v>
      </c>
      <c r="K11" s="60" t="s">
        <v>17</v>
      </c>
      <c r="L11" s="61">
        <v>27.239927000000002</v>
      </c>
      <c r="M11" s="60" t="s">
        <v>17</v>
      </c>
      <c r="N11" s="60" t="s">
        <v>17</v>
      </c>
      <c r="O11" s="60" t="s">
        <v>17</v>
      </c>
      <c r="P11" s="66">
        <v>8.8685E-2</v>
      </c>
      <c r="Q11" s="62">
        <v>2.7750000000000001E-3</v>
      </c>
      <c r="R11" s="67" t="s">
        <v>17</v>
      </c>
      <c r="S11" s="78" t="s">
        <v>17</v>
      </c>
      <c r="T11" s="63">
        <v>-3.1191881647698878E-2</v>
      </c>
      <c r="U11" s="61">
        <v>3.8626999999999995E-2</v>
      </c>
      <c r="V11" s="60">
        <v>9.8100999999999994E-2</v>
      </c>
      <c r="W11" s="60" t="s">
        <v>17</v>
      </c>
      <c r="X11" s="60" t="s">
        <v>17</v>
      </c>
      <c r="Y11" s="64">
        <v>0.74259500000000001</v>
      </c>
      <c r="Z11" s="60">
        <v>16.610234245091636</v>
      </c>
      <c r="AA11" s="60" t="s">
        <v>17</v>
      </c>
      <c r="AB11" s="60" t="s">
        <v>17</v>
      </c>
      <c r="AC11" s="60" t="s">
        <v>17</v>
      </c>
      <c r="AD11" s="60" t="s">
        <v>17</v>
      </c>
      <c r="AE11" s="60" t="s">
        <v>17</v>
      </c>
      <c r="AF11" s="60" t="s">
        <v>17</v>
      </c>
    </row>
    <row r="12" spans="1:33" x14ac:dyDescent="0.35">
      <c r="A12" s="54" t="s">
        <v>54</v>
      </c>
      <c r="B12" s="53"/>
      <c r="C12" s="54"/>
      <c r="D12" s="77"/>
      <c r="E12" s="60" t="s">
        <v>17</v>
      </c>
      <c r="F12" s="60" t="s">
        <v>17</v>
      </c>
      <c r="G12" s="60" t="s">
        <v>17</v>
      </c>
      <c r="H12" s="60" t="s">
        <v>17</v>
      </c>
      <c r="I12" s="60" t="s">
        <v>17</v>
      </c>
      <c r="J12" s="60" t="s">
        <v>17</v>
      </c>
      <c r="K12" s="60" t="s">
        <v>17</v>
      </c>
      <c r="L12" s="60" t="s">
        <v>17</v>
      </c>
      <c r="M12" s="60" t="s">
        <v>17</v>
      </c>
      <c r="N12" s="59">
        <v>0.17369999999999999</v>
      </c>
      <c r="O12" s="60" t="s">
        <v>17</v>
      </c>
      <c r="P12" s="66">
        <v>8.8685E-2</v>
      </c>
      <c r="Q12" s="62">
        <v>2.7750000000000001E-3</v>
      </c>
      <c r="R12" s="67" t="s">
        <v>17</v>
      </c>
      <c r="S12" s="78" t="s">
        <v>17</v>
      </c>
      <c r="T12" s="63">
        <v>-3.1191881647698878E-2</v>
      </c>
      <c r="U12" s="61">
        <v>3.8626999999999995E-2</v>
      </c>
      <c r="V12" s="60">
        <v>9.8100999999999994E-2</v>
      </c>
      <c r="W12" s="60" t="s">
        <v>17</v>
      </c>
      <c r="X12" s="60" t="s">
        <v>17</v>
      </c>
      <c r="Y12" s="60">
        <v>0.76905000000000001</v>
      </c>
      <c r="Z12" s="60">
        <v>8.2655000728200001</v>
      </c>
      <c r="AA12" s="60" t="s">
        <v>17</v>
      </c>
      <c r="AB12" s="60" t="s">
        <v>17</v>
      </c>
      <c r="AC12" s="60" t="s">
        <v>17</v>
      </c>
      <c r="AD12" s="60" t="s">
        <v>17</v>
      </c>
      <c r="AE12" s="60" t="s">
        <v>17</v>
      </c>
      <c r="AF12" s="60" t="s">
        <v>17</v>
      </c>
    </row>
    <row r="13" spans="1:33" x14ac:dyDescent="0.35">
      <c r="A13" s="54" t="s">
        <v>55</v>
      </c>
      <c r="B13" s="53"/>
      <c r="C13" s="54" t="s">
        <v>17</v>
      </c>
      <c r="D13" s="51" t="s">
        <v>74</v>
      </c>
      <c r="E13" s="60" t="s">
        <v>17</v>
      </c>
      <c r="F13" s="60" t="s">
        <v>17</v>
      </c>
      <c r="G13" s="60" t="s">
        <v>17</v>
      </c>
      <c r="H13" s="60" t="s">
        <v>17</v>
      </c>
      <c r="I13" s="60" t="s">
        <v>17</v>
      </c>
      <c r="J13" s="60" t="s">
        <v>17</v>
      </c>
      <c r="K13" s="60" t="s">
        <v>17</v>
      </c>
      <c r="L13" s="59">
        <v>3.0891000000000002</v>
      </c>
      <c r="M13" s="60" t="s">
        <v>17</v>
      </c>
      <c r="N13" s="59">
        <v>0.17369999999999999</v>
      </c>
      <c r="O13" s="60" t="s">
        <v>17</v>
      </c>
      <c r="P13" s="67" t="s">
        <v>17</v>
      </c>
      <c r="Q13" s="67" t="s">
        <v>17</v>
      </c>
      <c r="R13" s="67" t="s">
        <v>17</v>
      </c>
      <c r="S13" s="60" t="s">
        <v>17</v>
      </c>
      <c r="T13" s="63" t="s">
        <v>17</v>
      </c>
      <c r="U13" s="61">
        <v>3.8626999999999995E-2</v>
      </c>
      <c r="V13" s="60">
        <v>9.8100999999999994E-2</v>
      </c>
      <c r="W13" s="60" t="s">
        <v>17</v>
      </c>
      <c r="X13" s="60" t="s">
        <v>17</v>
      </c>
      <c r="Y13" s="60">
        <v>0.64356100000000005</v>
      </c>
      <c r="Z13" s="60">
        <v>8.2655000728200001</v>
      </c>
      <c r="AA13" s="60" t="s">
        <v>17</v>
      </c>
      <c r="AB13" s="60" t="s">
        <v>17</v>
      </c>
      <c r="AC13" s="60" t="s">
        <v>17</v>
      </c>
      <c r="AD13" s="60" t="s">
        <v>17</v>
      </c>
      <c r="AE13" s="60" t="s">
        <v>17</v>
      </c>
      <c r="AF13" s="60" t="s">
        <v>17</v>
      </c>
    </row>
    <row r="14" spans="1:33" x14ac:dyDescent="0.35">
      <c r="A14" s="54" t="s">
        <v>56</v>
      </c>
      <c r="B14" s="53">
        <v>10</v>
      </c>
      <c r="C14" s="53" t="s">
        <v>75</v>
      </c>
      <c r="D14" s="77"/>
      <c r="E14" s="61">
        <v>37.052188000000001</v>
      </c>
      <c r="F14" s="60" t="s">
        <v>17</v>
      </c>
      <c r="G14" s="60" t="s">
        <v>17</v>
      </c>
      <c r="H14" s="60" t="s">
        <v>17</v>
      </c>
      <c r="I14" s="60" t="s">
        <v>17</v>
      </c>
      <c r="J14" s="60">
        <v>0.71350400000000003</v>
      </c>
      <c r="K14" s="60" t="s">
        <v>17</v>
      </c>
      <c r="L14" s="60" t="s">
        <v>17</v>
      </c>
      <c r="M14" s="60" t="s">
        <v>17</v>
      </c>
      <c r="N14" s="60" t="s">
        <v>17</v>
      </c>
      <c r="O14" s="59">
        <v>2.8823999999999999E-2</v>
      </c>
      <c r="P14" s="67" t="s">
        <v>17</v>
      </c>
      <c r="Q14" s="67" t="s">
        <v>17</v>
      </c>
      <c r="R14" s="66">
        <v>8.8685E-2</v>
      </c>
      <c r="S14" s="78" t="s">
        <v>17</v>
      </c>
      <c r="T14" s="63">
        <v>-3.1191881647698878E-2</v>
      </c>
      <c r="U14" s="61">
        <v>3.8626999999999995E-2</v>
      </c>
      <c r="V14" s="61">
        <v>9.8100999999999994E-2</v>
      </c>
      <c r="W14" s="117">
        <v>3.6900000000000002E-4</v>
      </c>
      <c r="X14" s="60">
        <v>0.27590999999999999</v>
      </c>
      <c r="Y14" s="60">
        <v>0.79525400000000002</v>
      </c>
      <c r="Z14" s="60" t="s">
        <v>17</v>
      </c>
      <c r="AA14" s="60" t="s">
        <v>17</v>
      </c>
      <c r="AB14" s="60" t="s">
        <v>17</v>
      </c>
      <c r="AC14" s="60" t="s">
        <v>17</v>
      </c>
      <c r="AD14" s="60" t="s">
        <v>17</v>
      </c>
      <c r="AE14" s="60" t="s">
        <v>17</v>
      </c>
      <c r="AF14" s="60" t="s">
        <v>17</v>
      </c>
    </row>
    <row r="15" spans="1:33" x14ac:dyDescent="0.35">
      <c r="A15" s="54" t="s">
        <v>57</v>
      </c>
      <c r="B15" s="53">
        <v>14</v>
      </c>
      <c r="C15" s="53" t="s">
        <v>76</v>
      </c>
      <c r="D15" s="51" t="s">
        <v>77</v>
      </c>
      <c r="E15" s="59">
        <v>239.90629999999999</v>
      </c>
      <c r="F15" s="60" t="s">
        <v>17</v>
      </c>
      <c r="G15" s="60" t="s">
        <v>17</v>
      </c>
      <c r="H15" s="60" t="s">
        <v>17</v>
      </c>
      <c r="I15" s="60" t="s">
        <v>17</v>
      </c>
      <c r="J15" s="64">
        <v>0.35432799999999998</v>
      </c>
      <c r="K15" s="60" t="s">
        <v>17</v>
      </c>
      <c r="L15" s="61">
        <v>13.061563</v>
      </c>
      <c r="M15" s="60" t="s">
        <v>17</v>
      </c>
      <c r="N15" s="60" t="s">
        <v>17</v>
      </c>
      <c r="O15" s="61">
        <v>1.7342999999999997E-2</v>
      </c>
      <c r="P15" s="67" t="s">
        <v>17</v>
      </c>
      <c r="Q15" s="67" t="s">
        <v>17</v>
      </c>
      <c r="R15" s="66">
        <v>8.8685E-2</v>
      </c>
      <c r="S15" s="78" t="s">
        <v>17</v>
      </c>
      <c r="T15" s="63">
        <v>-3.1191881647698878E-2</v>
      </c>
      <c r="U15" s="61">
        <v>3.8626999999999995E-2</v>
      </c>
      <c r="V15" s="61">
        <v>9.8100999999999994E-2</v>
      </c>
      <c r="W15" s="118">
        <v>3.6900000000000002E-4</v>
      </c>
      <c r="X15" s="60" t="s">
        <v>17</v>
      </c>
      <c r="Y15" s="60">
        <v>0.79525400000000002</v>
      </c>
      <c r="Z15" s="60" t="s">
        <v>17</v>
      </c>
      <c r="AA15" s="60" t="s">
        <v>17</v>
      </c>
      <c r="AB15" s="60" t="s">
        <v>17</v>
      </c>
      <c r="AC15" s="60" t="s">
        <v>17</v>
      </c>
      <c r="AD15" s="60" t="s">
        <v>17</v>
      </c>
      <c r="AE15" s="60" t="s">
        <v>17</v>
      </c>
      <c r="AF15" s="60" t="s">
        <v>17</v>
      </c>
    </row>
    <row r="16" spans="1:33" x14ac:dyDescent="0.35">
      <c r="A16" s="54" t="s">
        <v>58</v>
      </c>
      <c r="B16" s="53"/>
      <c r="C16" s="54"/>
      <c r="D16" s="77"/>
      <c r="E16" s="60" t="s">
        <v>17</v>
      </c>
      <c r="F16" s="60" t="s">
        <v>17</v>
      </c>
      <c r="G16" s="60" t="s">
        <v>17</v>
      </c>
      <c r="H16" s="60" t="s">
        <v>17</v>
      </c>
      <c r="I16" s="60" t="s">
        <v>17</v>
      </c>
      <c r="J16" s="60" t="s">
        <v>17</v>
      </c>
      <c r="K16" s="60" t="s">
        <v>17</v>
      </c>
      <c r="L16" s="60" t="s">
        <v>17</v>
      </c>
      <c r="M16" s="60" t="s">
        <v>17</v>
      </c>
      <c r="N16" s="60" t="s">
        <v>17</v>
      </c>
      <c r="O16" s="60" t="s">
        <v>17</v>
      </c>
      <c r="P16" s="67" t="s">
        <v>17</v>
      </c>
      <c r="Q16" s="67" t="s">
        <v>17</v>
      </c>
      <c r="R16" s="67" t="s">
        <v>17</v>
      </c>
      <c r="S16" s="60" t="s">
        <v>17</v>
      </c>
      <c r="T16" s="63" t="s">
        <v>17</v>
      </c>
      <c r="U16" s="61">
        <v>3.8626999999999995E-2</v>
      </c>
      <c r="V16" s="60">
        <v>6.9625999999999993E-2</v>
      </c>
      <c r="W16" s="60" t="s">
        <v>17</v>
      </c>
      <c r="X16" s="60" t="s">
        <v>17</v>
      </c>
      <c r="Y16" s="60" t="s">
        <v>17</v>
      </c>
      <c r="Z16" s="61" t="s">
        <v>17</v>
      </c>
      <c r="AA16" s="61">
        <v>1.7353270000000001</v>
      </c>
      <c r="AB16" s="60">
        <v>1.251244</v>
      </c>
      <c r="AC16" s="60" t="s">
        <v>17</v>
      </c>
      <c r="AD16" s="60" t="s">
        <v>17</v>
      </c>
      <c r="AE16" s="60" t="s">
        <v>17</v>
      </c>
      <c r="AF16" s="60" t="s">
        <v>17</v>
      </c>
    </row>
    <row r="17" spans="1:32" x14ac:dyDescent="0.35">
      <c r="A17" s="54" t="s">
        <v>29</v>
      </c>
      <c r="B17" s="53">
        <v>55</v>
      </c>
      <c r="C17" s="54"/>
      <c r="D17" s="77"/>
      <c r="E17" s="59">
        <v>106.625</v>
      </c>
      <c r="F17" s="60" t="s">
        <v>17</v>
      </c>
      <c r="G17" s="60" t="s">
        <v>17</v>
      </c>
      <c r="H17" s="60" t="s">
        <v>17</v>
      </c>
      <c r="I17" s="60" t="s">
        <v>17</v>
      </c>
      <c r="J17" s="60" t="s">
        <v>17</v>
      </c>
      <c r="K17" s="60" t="s">
        <v>17</v>
      </c>
      <c r="L17" s="60" t="s">
        <v>17</v>
      </c>
      <c r="M17" s="60" t="s">
        <v>17</v>
      </c>
      <c r="N17" s="60" t="s">
        <v>17</v>
      </c>
      <c r="O17" s="60" t="s">
        <v>17</v>
      </c>
      <c r="P17" s="67" t="s">
        <v>17</v>
      </c>
      <c r="Q17" s="67" t="s">
        <v>17</v>
      </c>
      <c r="R17" s="67" t="s">
        <v>17</v>
      </c>
      <c r="S17" s="60" t="s">
        <v>17</v>
      </c>
      <c r="T17" s="63" t="s">
        <v>17</v>
      </c>
      <c r="U17" s="61">
        <v>3.8626999999999995E-2</v>
      </c>
      <c r="V17" s="60">
        <v>9.8100999999999994E-2</v>
      </c>
      <c r="W17" s="60" t="s">
        <v>17</v>
      </c>
      <c r="X17" s="60" t="s">
        <v>17</v>
      </c>
      <c r="Y17" s="60" t="s">
        <v>17</v>
      </c>
      <c r="Z17" s="60" t="s">
        <v>17</v>
      </c>
      <c r="AA17" s="60" t="s">
        <v>17</v>
      </c>
      <c r="AB17" s="64" t="s">
        <v>17</v>
      </c>
      <c r="AC17" s="64">
        <v>3.0300000000000001E-2</v>
      </c>
      <c r="AD17" s="64">
        <v>9.9400000000000002E-2</v>
      </c>
      <c r="AE17" s="64">
        <v>0.1633</v>
      </c>
      <c r="AF17" s="60" t="s">
        <v>17</v>
      </c>
    </row>
    <row r="18" spans="1:32" x14ac:dyDescent="0.35">
      <c r="A18" s="54" t="s">
        <v>59</v>
      </c>
      <c r="B18" s="53">
        <v>25</v>
      </c>
      <c r="C18" s="53" t="s">
        <v>78</v>
      </c>
      <c r="D18" s="51" t="s">
        <v>79</v>
      </c>
      <c r="E18" s="61">
        <v>1119.5625</v>
      </c>
      <c r="F18" s="60" t="s">
        <v>17</v>
      </c>
      <c r="G18" s="60" t="s">
        <v>17</v>
      </c>
      <c r="H18" s="60" t="s">
        <v>17</v>
      </c>
      <c r="I18" s="60" t="s">
        <v>17</v>
      </c>
      <c r="J18" s="60">
        <v>6.1594999999999997E-2</v>
      </c>
      <c r="K18" s="60" t="s">
        <v>17</v>
      </c>
      <c r="L18" s="61">
        <v>19.992187999999999</v>
      </c>
      <c r="M18" s="60" t="s">
        <v>17</v>
      </c>
      <c r="N18" s="60" t="s">
        <v>17</v>
      </c>
      <c r="O18" s="60" t="s">
        <v>17</v>
      </c>
      <c r="P18" s="66">
        <v>8.8685E-2</v>
      </c>
      <c r="Q18" s="62">
        <v>2.7750000000000001E-3</v>
      </c>
      <c r="R18" s="67" t="s">
        <v>17</v>
      </c>
      <c r="S18" s="78" t="s">
        <v>17</v>
      </c>
      <c r="T18" s="63">
        <v>-3.1191881647698878E-2</v>
      </c>
      <c r="U18" s="61">
        <v>3.8626999999999995E-2</v>
      </c>
      <c r="V18" s="60">
        <v>9.8100999999999994E-2</v>
      </c>
      <c r="W18" s="60" t="s">
        <v>17</v>
      </c>
      <c r="X18" s="60" t="s">
        <v>17</v>
      </c>
      <c r="Y18" s="61">
        <v>0.74284600000000001</v>
      </c>
      <c r="Z18" s="60">
        <v>16.530999410288651</v>
      </c>
      <c r="AA18" s="60" t="s">
        <v>17</v>
      </c>
      <c r="AB18" s="60" t="s">
        <v>17</v>
      </c>
      <c r="AC18" s="60" t="s">
        <v>17</v>
      </c>
      <c r="AD18" s="60" t="s">
        <v>17</v>
      </c>
      <c r="AE18" s="60" t="s">
        <v>17</v>
      </c>
      <c r="AF18" s="60" t="s">
        <v>17</v>
      </c>
    </row>
    <row r="19" spans="1:32" x14ac:dyDescent="0.35">
      <c r="A19" s="54" t="s">
        <v>60</v>
      </c>
      <c r="B19" s="53">
        <v>26</v>
      </c>
      <c r="C19" s="53" t="s">
        <v>80</v>
      </c>
      <c r="D19" s="77"/>
      <c r="E19" s="59">
        <v>106.625</v>
      </c>
      <c r="F19" s="60" t="s">
        <v>17</v>
      </c>
      <c r="G19" s="60" t="s">
        <v>17</v>
      </c>
      <c r="H19" s="60" t="s">
        <v>17</v>
      </c>
      <c r="I19" s="60" t="s">
        <v>17</v>
      </c>
      <c r="J19" s="60">
        <v>0.14125699999999999</v>
      </c>
      <c r="K19" s="60" t="s">
        <v>17</v>
      </c>
      <c r="L19" s="60" t="s">
        <v>17</v>
      </c>
      <c r="M19" s="60" t="s">
        <v>17</v>
      </c>
      <c r="N19" s="60" t="s">
        <v>17</v>
      </c>
      <c r="O19" s="60" t="s">
        <v>17</v>
      </c>
      <c r="P19" s="66">
        <v>8.8685E-2</v>
      </c>
      <c r="Q19" s="62">
        <v>2.7750000000000001E-3</v>
      </c>
      <c r="R19" s="67" t="s">
        <v>17</v>
      </c>
      <c r="S19" s="78" t="s">
        <v>17</v>
      </c>
      <c r="T19" s="63">
        <v>-3.1191881647698878E-2</v>
      </c>
      <c r="U19" s="61">
        <v>3.8626999999999995E-2</v>
      </c>
      <c r="V19" s="60">
        <v>9.8100999999999994E-2</v>
      </c>
      <c r="W19" s="60" t="s">
        <v>17</v>
      </c>
      <c r="X19" s="60" t="s">
        <v>17</v>
      </c>
      <c r="Y19" s="60" t="s">
        <v>17</v>
      </c>
      <c r="Z19" s="60" t="s">
        <v>17</v>
      </c>
      <c r="AA19" s="60" t="s">
        <v>17</v>
      </c>
      <c r="AB19" s="60" t="s">
        <v>17</v>
      </c>
      <c r="AC19" s="60" t="s">
        <v>17</v>
      </c>
      <c r="AD19" s="60" t="s">
        <v>17</v>
      </c>
      <c r="AE19" s="60" t="s">
        <v>17</v>
      </c>
      <c r="AF19" s="60" t="s">
        <v>17</v>
      </c>
    </row>
    <row r="20" spans="1:32" x14ac:dyDescent="0.35">
      <c r="A20" s="54" t="s">
        <v>61</v>
      </c>
      <c r="B20" s="53"/>
      <c r="C20" s="56" t="s">
        <v>81</v>
      </c>
      <c r="D20" s="77"/>
      <c r="E20" s="60" t="s">
        <v>17</v>
      </c>
      <c r="F20" s="60" t="s">
        <v>17</v>
      </c>
      <c r="G20" s="60" t="s">
        <v>17</v>
      </c>
      <c r="H20" s="60" t="s">
        <v>17</v>
      </c>
      <c r="I20" s="60" t="s">
        <v>17</v>
      </c>
      <c r="J20" s="60">
        <v>0.236848</v>
      </c>
      <c r="K20" s="60" t="s">
        <v>17</v>
      </c>
      <c r="L20" s="60" t="s">
        <v>17</v>
      </c>
      <c r="M20" s="64">
        <v>0.65569900000000003</v>
      </c>
      <c r="N20" s="60" t="s">
        <v>17</v>
      </c>
      <c r="O20" s="60" t="s">
        <v>17</v>
      </c>
      <c r="P20" s="66">
        <v>8.8685E-2</v>
      </c>
      <c r="Q20" s="62">
        <v>2.7750000000000001E-3</v>
      </c>
      <c r="R20" s="66">
        <v>8.8685E-2</v>
      </c>
      <c r="S20" s="78" t="s">
        <v>17</v>
      </c>
      <c r="T20" s="63">
        <v>-3.1191881647698878E-2</v>
      </c>
      <c r="U20" s="61">
        <v>3.8626999999999995E-2</v>
      </c>
      <c r="V20" s="60">
        <v>9.8100999999999994E-2</v>
      </c>
      <c r="W20" s="60" t="s">
        <v>17</v>
      </c>
      <c r="X20" s="60" t="s">
        <v>17</v>
      </c>
      <c r="Y20" s="60">
        <v>0.79525400000000002</v>
      </c>
      <c r="Z20" s="60" t="s">
        <v>17</v>
      </c>
      <c r="AA20" s="60" t="s">
        <v>17</v>
      </c>
      <c r="AB20" s="60" t="s">
        <v>17</v>
      </c>
      <c r="AC20" s="60" t="s">
        <v>17</v>
      </c>
      <c r="AD20" s="60" t="s">
        <v>17</v>
      </c>
      <c r="AE20" s="60" t="s">
        <v>17</v>
      </c>
      <c r="AF20" s="60" t="s">
        <v>17</v>
      </c>
    </row>
    <row r="21" spans="1:32" x14ac:dyDescent="0.35">
      <c r="A21" s="54" t="s">
        <v>62</v>
      </c>
      <c r="B21" s="53">
        <v>61</v>
      </c>
      <c r="C21" s="56" t="s">
        <v>82</v>
      </c>
      <c r="D21" s="77"/>
      <c r="E21" s="60" t="s">
        <v>17</v>
      </c>
      <c r="F21" s="60">
        <v>39.984400000000001</v>
      </c>
      <c r="G21" s="60">
        <v>79.968800000000002</v>
      </c>
      <c r="H21" s="60">
        <v>234.57499999999999</v>
      </c>
      <c r="I21" s="60">
        <v>986.28125</v>
      </c>
      <c r="J21" s="60">
        <v>0.236848</v>
      </c>
      <c r="K21" s="60" t="s">
        <v>17</v>
      </c>
      <c r="L21" s="60" t="s">
        <v>17</v>
      </c>
      <c r="M21" s="60" t="s">
        <v>17</v>
      </c>
      <c r="N21" s="60" t="s">
        <v>17</v>
      </c>
      <c r="O21" s="60" t="s">
        <v>17</v>
      </c>
      <c r="P21" s="66">
        <v>8.8685E-2</v>
      </c>
      <c r="Q21" s="62">
        <v>2.7750000000000001E-3</v>
      </c>
      <c r="R21" s="66">
        <v>8.8685E-2</v>
      </c>
      <c r="S21" s="78" t="s">
        <v>17</v>
      </c>
      <c r="T21" s="63">
        <v>-3.1191881647698878E-2</v>
      </c>
      <c r="U21" s="61">
        <v>3.8626999999999995E-2</v>
      </c>
      <c r="V21" s="60">
        <v>9.8100999999999994E-2</v>
      </c>
      <c r="W21" s="60" t="s">
        <v>17</v>
      </c>
      <c r="X21" s="60" t="s">
        <v>17</v>
      </c>
      <c r="Y21" s="60">
        <v>0.79525400000000002</v>
      </c>
      <c r="Z21" s="60" t="s">
        <v>17</v>
      </c>
      <c r="AA21" s="60" t="s">
        <v>17</v>
      </c>
      <c r="AB21" s="60" t="s">
        <v>17</v>
      </c>
      <c r="AC21" s="60" t="s">
        <v>17</v>
      </c>
      <c r="AD21" s="60" t="s">
        <v>17</v>
      </c>
      <c r="AE21" s="60" t="s">
        <v>17</v>
      </c>
      <c r="AF21" s="60" t="s">
        <v>17</v>
      </c>
    </row>
    <row r="22" spans="1:32" x14ac:dyDescent="0.35">
      <c r="A22" s="54" t="s">
        <v>106</v>
      </c>
      <c r="B22" s="53">
        <v>6</v>
      </c>
      <c r="C22" s="56" t="s">
        <v>120</v>
      </c>
      <c r="D22" s="51" t="s">
        <v>17</v>
      </c>
      <c r="E22" s="61">
        <v>10.502563</v>
      </c>
      <c r="F22" s="60" t="s">
        <v>17</v>
      </c>
      <c r="G22" s="60" t="s">
        <v>17</v>
      </c>
      <c r="H22" s="60" t="s">
        <v>17</v>
      </c>
      <c r="I22" s="60" t="s">
        <v>17</v>
      </c>
      <c r="J22" s="60">
        <v>0.87022600000000006</v>
      </c>
      <c r="K22" s="60" t="s">
        <v>17</v>
      </c>
      <c r="L22" s="60" t="s">
        <v>17</v>
      </c>
      <c r="M22" s="60" t="s">
        <v>17</v>
      </c>
      <c r="N22" s="60" t="s">
        <v>17</v>
      </c>
      <c r="O22" s="61">
        <v>6.8326999999999999E-2</v>
      </c>
      <c r="P22" s="67" t="s">
        <v>17</v>
      </c>
      <c r="Q22" s="67" t="s">
        <v>17</v>
      </c>
      <c r="R22" s="64">
        <v>8.8685E-2</v>
      </c>
      <c r="S22" s="78" t="s">
        <v>17</v>
      </c>
      <c r="T22" s="63">
        <v>-3.1191881647698878E-2</v>
      </c>
      <c r="U22" s="61">
        <v>3.8626999999999995E-2</v>
      </c>
      <c r="V22" s="61">
        <v>9.8100999999999994E-2</v>
      </c>
      <c r="W22" s="117">
        <v>3.6900000000000002E-4</v>
      </c>
      <c r="X22" s="60">
        <v>0.27590999999999999</v>
      </c>
      <c r="Y22" s="60" t="s">
        <v>17</v>
      </c>
      <c r="Z22" s="60" t="s">
        <v>17</v>
      </c>
      <c r="AA22" s="60" t="s">
        <v>17</v>
      </c>
      <c r="AB22" s="60" t="s">
        <v>17</v>
      </c>
      <c r="AC22" s="60" t="s">
        <v>17</v>
      </c>
      <c r="AD22" s="60" t="s">
        <v>17</v>
      </c>
      <c r="AE22" s="60" t="s">
        <v>17</v>
      </c>
      <c r="AF22" s="60" t="s">
        <v>17</v>
      </c>
    </row>
    <row r="23" spans="1:32" x14ac:dyDescent="0.35">
      <c r="A23" s="54" t="s">
        <v>63</v>
      </c>
      <c r="B23" s="53">
        <v>6</v>
      </c>
      <c r="C23" s="56" t="s">
        <v>109</v>
      </c>
      <c r="D23" s="75"/>
      <c r="E23" s="61">
        <v>10.502563</v>
      </c>
      <c r="F23" s="60" t="s">
        <v>17</v>
      </c>
      <c r="G23" s="60" t="s">
        <v>17</v>
      </c>
      <c r="H23" s="60" t="s">
        <v>17</v>
      </c>
      <c r="I23" s="60" t="s">
        <v>17</v>
      </c>
      <c r="J23" s="60">
        <v>0.87022600000000006</v>
      </c>
      <c r="K23" s="60" t="s">
        <v>17</v>
      </c>
      <c r="L23" s="60" t="s">
        <v>17</v>
      </c>
      <c r="M23" s="60" t="s">
        <v>17</v>
      </c>
      <c r="N23" s="60" t="s">
        <v>17</v>
      </c>
      <c r="O23" s="61">
        <v>-0.11674999999999999</v>
      </c>
      <c r="P23" s="67" t="s">
        <v>17</v>
      </c>
      <c r="Q23" s="67" t="s">
        <v>17</v>
      </c>
      <c r="R23" s="64">
        <v>8.8685E-2</v>
      </c>
      <c r="S23" s="78" t="s">
        <v>17</v>
      </c>
      <c r="T23" s="63">
        <v>-3.1191881647698878E-2</v>
      </c>
      <c r="U23" s="61">
        <v>3.8626999999999995E-2</v>
      </c>
      <c r="V23" s="61">
        <v>9.8100999999999994E-2</v>
      </c>
      <c r="W23" s="117">
        <v>3.6900000000000002E-4</v>
      </c>
      <c r="X23" s="60">
        <v>0.27590999999999999</v>
      </c>
      <c r="Y23" s="60" t="s">
        <v>17</v>
      </c>
      <c r="Z23" s="60" t="s">
        <v>17</v>
      </c>
      <c r="AA23" s="60" t="s">
        <v>17</v>
      </c>
      <c r="AB23" s="60" t="s">
        <v>17</v>
      </c>
      <c r="AC23" s="60" t="s">
        <v>17</v>
      </c>
      <c r="AD23" s="60" t="s">
        <v>17</v>
      </c>
      <c r="AE23" s="60" t="s">
        <v>17</v>
      </c>
      <c r="AF23" s="60" t="s">
        <v>17</v>
      </c>
    </row>
    <row r="24" spans="1:32" x14ac:dyDescent="0.35">
      <c r="A24" s="54" t="s">
        <v>64</v>
      </c>
      <c r="B24" s="53">
        <v>50</v>
      </c>
      <c r="C24" s="54"/>
      <c r="D24" s="54"/>
      <c r="E24" s="60" t="s">
        <v>17</v>
      </c>
      <c r="F24" s="60" t="s">
        <v>17</v>
      </c>
      <c r="G24" s="60" t="s">
        <v>17</v>
      </c>
      <c r="H24" s="60" t="s">
        <v>17</v>
      </c>
      <c r="I24" s="60" t="s">
        <v>17</v>
      </c>
      <c r="J24" s="60" t="s">
        <v>17</v>
      </c>
      <c r="K24" s="60" t="s">
        <v>17</v>
      </c>
      <c r="L24" s="60" t="s">
        <v>17</v>
      </c>
      <c r="M24" s="60" t="s">
        <v>17</v>
      </c>
      <c r="N24" s="60" t="s">
        <v>17</v>
      </c>
      <c r="O24" s="60" t="s">
        <v>17</v>
      </c>
      <c r="P24" s="60" t="s">
        <v>17</v>
      </c>
      <c r="Q24" s="60" t="s">
        <v>17</v>
      </c>
      <c r="R24" s="60" t="s">
        <v>17</v>
      </c>
      <c r="S24" s="60" t="s">
        <v>17</v>
      </c>
      <c r="T24" s="78" t="s">
        <v>17</v>
      </c>
      <c r="U24" s="60" t="s">
        <v>17</v>
      </c>
      <c r="V24" s="60" t="s">
        <v>17</v>
      </c>
      <c r="W24" s="60" t="s">
        <v>17</v>
      </c>
      <c r="X24" s="60" t="s">
        <v>17</v>
      </c>
      <c r="Y24" s="60" t="s">
        <v>17</v>
      </c>
      <c r="Z24" s="60" t="s">
        <v>17</v>
      </c>
      <c r="AA24" s="60" t="s">
        <v>17</v>
      </c>
      <c r="AB24" s="60" t="s">
        <v>17</v>
      </c>
      <c r="AC24" s="60" t="s">
        <v>17</v>
      </c>
      <c r="AD24" s="60" t="s">
        <v>17</v>
      </c>
      <c r="AE24" s="60" t="s">
        <v>17</v>
      </c>
      <c r="AF24" s="60">
        <v>19.148855000000001</v>
      </c>
    </row>
    <row r="25" spans="1:32" x14ac:dyDescent="0.35">
      <c r="A25" s="54" t="s">
        <v>65</v>
      </c>
      <c r="B25" s="53">
        <v>49</v>
      </c>
      <c r="C25" s="54"/>
      <c r="D25" s="54"/>
      <c r="E25" s="60" t="s">
        <v>17</v>
      </c>
      <c r="F25" s="60" t="s">
        <v>17</v>
      </c>
      <c r="G25" s="60" t="s">
        <v>17</v>
      </c>
      <c r="H25" s="60" t="s">
        <v>17</v>
      </c>
      <c r="I25" s="60" t="s">
        <v>17</v>
      </c>
      <c r="J25" s="60" t="s">
        <v>17</v>
      </c>
      <c r="K25" s="60" t="s">
        <v>17</v>
      </c>
      <c r="L25" s="60" t="s">
        <v>17</v>
      </c>
      <c r="M25" s="60" t="s">
        <v>17</v>
      </c>
      <c r="N25" s="60" t="s">
        <v>17</v>
      </c>
      <c r="O25" s="60" t="s">
        <v>17</v>
      </c>
      <c r="P25" s="60" t="s">
        <v>17</v>
      </c>
      <c r="Q25" s="60" t="s">
        <v>17</v>
      </c>
      <c r="R25" s="60" t="s">
        <v>17</v>
      </c>
      <c r="S25" s="60" t="s">
        <v>17</v>
      </c>
      <c r="T25" s="78" t="s">
        <v>17</v>
      </c>
      <c r="U25" s="60" t="s">
        <v>17</v>
      </c>
      <c r="V25" s="60" t="s">
        <v>17</v>
      </c>
      <c r="W25" s="60" t="s">
        <v>17</v>
      </c>
      <c r="X25" s="60" t="s">
        <v>17</v>
      </c>
      <c r="Y25" s="60" t="s">
        <v>17</v>
      </c>
      <c r="Z25" s="60" t="s">
        <v>17</v>
      </c>
      <c r="AA25" s="60" t="s">
        <v>17</v>
      </c>
      <c r="AB25" s="60" t="s">
        <v>17</v>
      </c>
      <c r="AC25" s="60" t="s">
        <v>17</v>
      </c>
      <c r="AD25" s="60" t="s">
        <v>17</v>
      </c>
      <c r="AE25" s="60" t="s">
        <v>17</v>
      </c>
      <c r="AF25" s="60">
        <v>15.827766</v>
      </c>
    </row>
    <row r="26" spans="1:32" x14ac:dyDescent="0.35">
      <c r="A26" s="75" t="s">
        <v>27</v>
      </c>
      <c r="B26" t="s">
        <v>27</v>
      </c>
      <c r="E26" s="54"/>
      <c r="F26" s="53"/>
      <c r="G26" s="53"/>
      <c r="H26" s="53"/>
      <c r="I26" s="53"/>
      <c r="J26" s="53" t="s">
        <v>102</v>
      </c>
      <c r="K26" s="53" t="s">
        <v>70</v>
      </c>
      <c r="L26" s="54"/>
      <c r="M26" s="53" t="s">
        <v>102</v>
      </c>
      <c r="N26" s="68" t="s">
        <v>103</v>
      </c>
      <c r="O26" s="68">
        <v>102</v>
      </c>
      <c r="P26" s="68">
        <v>86</v>
      </c>
      <c r="Q26" s="68">
        <v>86</v>
      </c>
      <c r="R26" s="68">
        <v>92</v>
      </c>
      <c r="S26" s="68">
        <v>70</v>
      </c>
      <c r="T26" s="68">
        <v>85</v>
      </c>
      <c r="U26" s="68">
        <v>105</v>
      </c>
      <c r="V26" s="68" t="s">
        <v>104</v>
      </c>
      <c r="W26" s="68">
        <v>71</v>
      </c>
      <c r="X26" s="68">
        <v>65</v>
      </c>
      <c r="Y26" s="53">
        <v>65</v>
      </c>
      <c r="Z26" s="68" t="s">
        <v>79</v>
      </c>
      <c r="AA26" s="68"/>
      <c r="AB26" s="68"/>
      <c r="AC26" s="68">
        <v>55</v>
      </c>
      <c r="AD26" s="68">
        <v>55</v>
      </c>
      <c r="AE26" s="68">
        <v>55</v>
      </c>
      <c r="AF26" s="54"/>
    </row>
    <row r="27" spans="1:32" x14ac:dyDescent="0.35">
      <c r="E27" s="54"/>
      <c r="F27" s="54"/>
      <c r="G27" s="54"/>
      <c r="H27" s="54"/>
      <c r="I27" s="54"/>
      <c r="J27" s="54"/>
      <c r="K27" s="54"/>
      <c r="L27" s="54"/>
      <c r="M27" s="54"/>
      <c r="N27" s="68" t="s">
        <v>105</v>
      </c>
      <c r="O27" s="53"/>
      <c r="P27" s="53"/>
      <c r="Q27" s="53"/>
      <c r="R27" s="53"/>
      <c r="S27" s="53"/>
      <c r="T27" s="53"/>
      <c r="U27" s="53"/>
      <c r="V27" s="53"/>
      <c r="W27" s="53"/>
      <c r="X27" s="53"/>
      <c r="Y27" s="53"/>
      <c r="Z27" s="54" t="s">
        <v>73</v>
      </c>
      <c r="AA27" s="54"/>
      <c r="AB27" s="54"/>
      <c r="AC27" s="54"/>
      <c r="AD27" s="54"/>
      <c r="AE27" s="54"/>
      <c r="AF27" s="54"/>
    </row>
    <row r="28" spans="1:32" x14ac:dyDescent="0.35">
      <c r="Z28" s="110" t="s">
        <v>145</v>
      </c>
    </row>
    <row r="29" spans="1:32" x14ac:dyDescent="0.35">
      <c r="A29" s="31"/>
      <c r="B29" s="47"/>
      <c r="C29" s="34"/>
      <c r="F29" s="35"/>
    </row>
    <row r="30" spans="1:32" x14ac:dyDescent="0.35">
      <c r="A30" s="50" t="s">
        <v>0</v>
      </c>
      <c r="B30" s="51" t="s">
        <v>35</v>
      </c>
      <c r="C30" s="51" t="s">
        <v>27</v>
      </c>
      <c r="D30" s="51"/>
      <c r="E30" s="51"/>
      <c r="F30" s="51"/>
      <c r="G30" s="51"/>
      <c r="H30" s="52"/>
    </row>
    <row r="31" spans="1:32" x14ac:dyDescent="0.35">
      <c r="A31" s="50" t="s">
        <v>142</v>
      </c>
      <c r="B31" s="71" t="s">
        <v>17</v>
      </c>
      <c r="C31" s="51" t="s">
        <v>17</v>
      </c>
      <c r="D31" s="53"/>
      <c r="E31" s="53"/>
      <c r="F31" s="53"/>
      <c r="G31" s="53"/>
      <c r="H31" s="52"/>
    </row>
    <row r="32" spans="1:32" x14ac:dyDescent="0.35">
      <c r="A32" s="50" t="s">
        <v>23</v>
      </c>
      <c r="B32" s="72" t="s">
        <v>110</v>
      </c>
      <c r="C32" s="53" t="s">
        <v>43</v>
      </c>
      <c r="D32" s="53" t="s">
        <v>111</v>
      </c>
      <c r="E32" s="53"/>
      <c r="F32" s="53"/>
      <c r="G32" s="53"/>
      <c r="H32" s="52"/>
      <c r="K32" s="30"/>
    </row>
    <row r="33" spans="1:11" x14ac:dyDescent="0.35">
      <c r="A33" s="50" t="s">
        <v>44</v>
      </c>
      <c r="B33" s="51">
        <v>45</v>
      </c>
      <c r="C33" s="51">
        <v>121</v>
      </c>
      <c r="D33" s="51"/>
      <c r="E33" s="51"/>
      <c r="F33" s="51"/>
      <c r="G33" s="51"/>
      <c r="H33" s="52"/>
      <c r="K33" s="30"/>
    </row>
    <row r="34" spans="1:11" x14ac:dyDescent="0.35">
      <c r="A34" s="50" t="s">
        <v>24</v>
      </c>
      <c r="B34" s="51" t="s">
        <v>38</v>
      </c>
      <c r="C34" s="53">
        <v>112</v>
      </c>
      <c r="D34" s="53"/>
      <c r="E34" s="53"/>
      <c r="F34" s="53"/>
      <c r="G34" s="53"/>
      <c r="H34" s="52"/>
      <c r="K34" s="30"/>
    </row>
    <row r="35" spans="1:11" x14ac:dyDescent="0.35">
      <c r="A35" s="50" t="s">
        <v>25</v>
      </c>
      <c r="B35" s="72" t="s">
        <v>37</v>
      </c>
      <c r="C35" s="53">
        <v>112</v>
      </c>
      <c r="D35" s="53"/>
      <c r="E35" s="53"/>
      <c r="F35" s="53"/>
      <c r="G35" s="53"/>
      <c r="H35" s="52"/>
      <c r="K35" s="30"/>
    </row>
    <row r="36" spans="1:11" x14ac:dyDescent="0.35">
      <c r="A36" s="50" t="s">
        <v>20</v>
      </c>
      <c r="B36" s="51">
        <v>15</v>
      </c>
      <c r="C36" s="53">
        <v>122</v>
      </c>
      <c r="D36" s="53"/>
      <c r="E36" s="53"/>
      <c r="F36" s="53"/>
      <c r="G36" s="53"/>
      <c r="H36" s="52"/>
      <c r="K36" s="30"/>
    </row>
    <row r="37" spans="1:11" x14ac:dyDescent="0.35">
      <c r="A37" s="50" t="s">
        <v>18</v>
      </c>
      <c r="B37" s="72" t="s">
        <v>112</v>
      </c>
      <c r="C37" s="53">
        <v>110</v>
      </c>
      <c r="D37" s="53"/>
      <c r="E37" s="53"/>
      <c r="F37" s="53"/>
      <c r="G37" s="53"/>
      <c r="H37" s="52"/>
      <c r="K37" s="32"/>
    </row>
    <row r="38" spans="1:11" x14ac:dyDescent="0.35">
      <c r="A38" s="50" t="s">
        <v>19</v>
      </c>
      <c r="B38" s="72">
        <v>19</v>
      </c>
      <c r="C38" s="53">
        <v>121</v>
      </c>
      <c r="D38" s="53"/>
      <c r="E38" s="53"/>
      <c r="F38" s="53"/>
      <c r="G38" s="53"/>
      <c r="H38" s="52"/>
    </row>
    <row r="39" spans="1:11" x14ac:dyDescent="0.35">
      <c r="A39" s="50" t="s">
        <v>45</v>
      </c>
      <c r="B39" s="72">
        <v>12</v>
      </c>
      <c r="C39" s="53">
        <v>122</v>
      </c>
      <c r="D39" s="54"/>
      <c r="E39" s="54"/>
      <c r="F39" s="54"/>
      <c r="G39" s="54"/>
      <c r="H39" s="52"/>
    </row>
    <row r="40" spans="1:11" x14ac:dyDescent="0.35">
      <c r="A40" s="50" t="s">
        <v>46</v>
      </c>
      <c r="B40" s="72">
        <v>45</v>
      </c>
      <c r="C40" s="53">
        <v>121</v>
      </c>
      <c r="D40" s="54"/>
      <c r="E40" s="54"/>
      <c r="F40" s="54"/>
      <c r="G40" s="54"/>
      <c r="H40" s="52"/>
    </row>
    <row r="41" spans="1:11" x14ac:dyDescent="0.35">
      <c r="A41" s="54" t="s">
        <v>47</v>
      </c>
      <c r="B41" s="72">
        <v>7</v>
      </c>
      <c r="C41" s="53">
        <v>121</v>
      </c>
      <c r="D41" s="54"/>
      <c r="E41" s="54"/>
      <c r="F41" s="54"/>
      <c r="G41" s="54"/>
      <c r="H41" s="52"/>
    </row>
    <row r="42" spans="1:11" x14ac:dyDescent="0.35">
      <c r="A42" t="s">
        <v>48</v>
      </c>
      <c r="B42" s="73">
        <v>50</v>
      </c>
      <c r="C42" s="30">
        <v>122</v>
      </c>
    </row>
    <row r="48" spans="1:11" x14ac:dyDescent="0.35">
      <c r="A48" s="30" t="s">
        <v>113</v>
      </c>
    </row>
    <row r="49" spans="1:1" x14ac:dyDescent="0.35">
      <c r="A49" s="30" t="s">
        <v>114</v>
      </c>
    </row>
    <row r="50" spans="1:1" x14ac:dyDescent="0.35">
      <c r="A50" s="30" t="s">
        <v>115</v>
      </c>
    </row>
    <row r="51" spans="1:1" x14ac:dyDescent="0.35">
      <c r="A51" s="30" t="s">
        <v>116</v>
      </c>
    </row>
    <row r="52" spans="1:1" x14ac:dyDescent="0.35">
      <c r="A52" s="30" t="s">
        <v>117</v>
      </c>
    </row>
  </sheetData>
  <sortState xmlns:xlrd2="http://schemas.microsoft.com/office/spreadsheetml/2017/richdata2" ref="A30:D41">
    <sortCondition ref="A30:A41"/>
  </sortState>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25BC09-9FA5-4236-9C45-B6A6CCC0AF60}">
  <sheetPr>
    <tabColor theme="3" tint="0.59999389629810485"/>
  </sheetPr>
  <dimension ref="A1:M78"/>
  <sheetViews>
    <sheetView topLeftCell="A3" zoomScale="90" zoomScaleNormal="90" workbookViewId="0">
      <selection activeCell="D27" sqref="D27"/>
    </sheetView>
  </sheetViews>
  <sheetFormatPr defaultColWidth="0" defaultRowHeight="12.5" zeroHeight="1" x14ac:dyDescent="0.25"/>
  <cols>
    <col min="1" max="1" width="8.90625" style="2" customWidth="1"/>
    <col min="2" max="2" width="60.90625" style="1" customWidth="1"/>
    <col min="3" max="3" width="26" style="1" customWidth="1"/>
    <col min="4" max="4" width="22.90625" style="1" customWidth="1"/>
    <col min="5" max="9" width="8.90625" style="1" customWidth="1"/>
    <col min="10" max="10" width="5.90625" style="1" customWidth="1"/>
    <col min="11" max="11" width="8.90625" style="1" hidden="1" customWidth="1"/>
    <col min="12" max="13" width="0" style="1" hidden="1" customWidth="1"/>
    <col min="14" max="16384" width="8.90625" style="1" hidden="1"/>
  </cols>
  <sheetData>
    <row r="1" spans="1:13" ht="13.5" thickBot="1" x14ac:dyDescent="0.35">
      <c r="A1" s="26" t="s">
        <v>11</v>
      </c>
      <c r="B1" s="2"/>
      <c r="C1" s="2"/>
      <c r="D1" s="2"/>
      <c r="E1" s="2"/>
      <c r="F1" s="2"/>
      <c r="G1" s="2"/>
      <c r="H1" s="2"/>
      <c r="I1" s="2"/>
      <c r="J1" s="2"/>
      <c r="K1" s="2"/>
    </row>
    <row r="2" spans="1:13" ht="15" customHeight="1" x14ac:dyDescent="0.25">
      <c r="A2" s="120" t="s">
        <v>10</v>
      </c>
      <c r="B2" s="121"/>
      <c r="C2" s="121"/>
      <c r="D2" s="121"/>
      <c r="E2" s="121"/>
      <c r="F2" s="121"/>
      <c r="G2" s="121"/>
      <c r="H2" s="122"/>
      <c r="I2" s="24"/>
      <c r="J2" s="24"/>
      <c r="K2" s="24"/>
      <c r="L2" s="23"/>
      <c r="M2" s="23"/>
    </row>
    <row r="3" spans="1:13" ht="42.65" customHeight="1" thickBot="1" x14ac:dyDescent="0.3">
      <c r="A3" s="123"/>
      <c r="B3" s="124"/>
      <c r="C3" s="124"/>
      <c r="D3" s="124"/>
      <c r="E3" s="124"/>
      <c r="F3" s="124"/>
      <c r="G3" s="124"/>
      <c r="H3" s="125"/>
      <c r="I3" s="24"/>
      <c r="J3" s="24"/>
      <c r="K3" s="24"/>
      <c r="L3" s="23"/>
      <c r="M3" s="23"/>
    </row>
    <row r="4" spans="1:13" ht="15" customHeight="1" x14ac:dyDescent="0.25">
      <c r="A4" s="25"/>
      <c r="B4" s="25"/>
      <c r="C4" s="25"/>
      <c r="D4" s="25"/>
      <c r="E4" s="25"/>
      <c r="F4" s="25"/>
      <c r="G4" s="25"/>
      <c r="H4" s="25"/>
      <c r="I4" s="24"/>
      <c r="J4" s="24"/>
      <c r="K4" s="24"/>
      <c r="L4" s="23"/>
      <c r="M4" s="23"/>
    </row>
    <row r="5" spans="1:13" x14ac:dyDescent="0.25">
      <c r="A5" s="22" t="s">
        <v>9</v>
      </c>
      <c r="B5" s="22"/>
      <c r="C5" s="22"/>
      <c r="D5" s="22"/>
      <c r="E5" s="22"/>
      <c r="F5" s="22"/>
      <c r="G5" s="22"/>
      <c r="H5" s="22"/>
      <c r="I5" s="22"/>
      <c r="J5" s="22"/>
      <c r="K5" s="2"/>
    </row>
    <row r="6" spans="1:13" x14ac:dyDescent="0.25">
      <c r="A6" s="22" t="s">
        <v>8</v>
      </c>
      <c r="B6" s="22"/>
      <c r="C6" s="2"/>
      <c r="D6" s="2"/>
      <c r="E6" s="2"/>
      <c r="F6" s="2"/>
      <c r="G6" s="2"/>
      <c r="H6" s="2"/>
      <c r="I6" s="2"/>
      <c r="J6" s="2"/>
      <c r="K6" s="2"/>
    </row>
    <row r="7" spans="1:13" ht="13" thickBot="1" x14ac:dyDescent="0.3"/>
    <row r="8" spans="1:13" ht="14.5" x14ac:dyDescent="0.35">
      <c r="B8" s="21" t="s">
        <v>107</v>
      </c>
      <c r="C8" s="89" t="s">
        <v>53</v>
      </c>
      <c r="D8" s="20" t="s">
        <v>28</v>
      </c>
    </row>
    <row r="9" spans="1:13" ht="13" x14ac:dyDescent="0.3">
      <c r="B9" s="6"/>
      <c r="C9" s="40" t="str">
        <f>Inputs!$A$3</f>
        <v>As of 11/1/2021</v>
      </c>
      <c r="D9" s="18"/>
    </row>
    <row r="10" spans="1:13" x14ac:dyDescent="0.25">
      <c r="B10" s="27"/>
      <c r="C10" s="2"/>
      <c r="D10" s="5"/>
    </row>
    <row r="11" spans="1:13" ht="13" x14ac:dyDescent="0.3">
      <c r="B11" s="16" t="s">
        <v>7</v>
      </c>
      <c r="C11" s="2"/>
      <c r="D11" s="5"/>
    </row>
    <row r="12" spans="1:13" ht="13" x14ac:dyDescent="0.3">
      <c r="B12" s="15" t="s">
        <v>6</v>
      </c>
      <c r="C12" s="41" t="s">
        <v>33</v>
      </c>
      <c r="D12" s="42" t="s">
        <v>21</v>
      </c>
    </row>
    <row r="13" spans="1:13" x14ac:dyDescent="0.25">
      <c r="B13" s="13" t="s">
        <v>5</v>
      </c>
      <c r="C13" s="70">
        <f>VLOOKUP($C$8,Inputs!$A$7:$AF$26,Inputs!$E$1)</f>
        <v>799.6875</v>
      </c>
      <c r="D13" s="81">
        <f>VLOOKUP($C$8,Inputs!$A$7:$AF$26,Inputs!$B$1)</f>
        <v>43</v>
      </c>
    </row>
    <row r="14" spans="1:13" x14ac:dyDescent="0.25">
      <c r="B14" s="13" t="s">
        <v>129</v>
      </c>
      <c r="C14" s="70">
        <f>VLOOKUP($C$8,Inputs!$A$7:$AF$26,Inputs!$L$1)</f>
        <v>27.239927000000002</v>
      </c>
      <c r="D14" s="82" t="str">
        <f>VLOOKUP($C$8,Inputs!$A$7:$AF$26,Inputs!$D$1)</f>
        <v>EGS-LV Firm - 43</v>
      </c>
    </row>
    <row r="15" spans="1:13" ht="13" x14ac:dyDescent="0.3">
      <c r="B15" s="14" t="s">
        <v>4</v>
      </c>
      <c r="C15" s="2"/>
      <c r="D15" s="83"/>
    </row>
    <row r="16" spans="1:13" x14ac:dyDescent="0.25">
      <c r="B16" s="9" t="s">
        <v>118</v>
      </c>
      <c r="C16" s="70" t="str">
        <f>VLOOKUP($C$8,Inputs!$A$7:$AF$26,Inputs!$K$1)</f>
        <v>N/A</v>
      </c>
      <c r="D16" s="82" t="s">
        <v>17</v>
      </c>
    </row>
    <row r="17" spans="2:4" x14ac:dyDescent="0.25">
      <c r="B17" s="86"/>
      <c r="C17" s="87"/>
      <c r="D17" s="88"/>
    </row>
    <row r="18" spans="2:4" ht="13" x14ac:dyDescent="0.3">
      <c r="B18" s="14" t="s">
        <v>3</v>
      </c>
      <c r="C18" s="2"/>
      <c r="D18" s="83"/>
    </row>
    <row r="19" spans="2:4" x14ac:dyDescent="0.25">
      <c r="B19" s="13" t="s">
        <v>92</v>
      </c>
      <c r="C19" s="79">
        <f>VLOOKUP($C$8,Inputs!$A$7:$AF$26,Inputs!$T$1)</f>
        <v>-3.1191881647698878E-2</v>
      </c>
      <c r="D19" s="100">
        <f>VLOOKUP($D$12,Inputs!$A$26:$AF$26,Inputs!$T$1)</f>
        <v>85</v>
      </c>
    </row>
    <row r="20" spans="2:4" x14ac:dyDescent="0.25">
      <c r="B20" s="13" t="s">
        <v>12</v>
      </c>
      <c r="C20" s="76" t="s">
        <v>17</v>
      </c>
      <c r="D20" s="82" t="s">
        <v>17</v>
      </c>
    </row>
    <row r="21" spans="2:4" x14ac:dyDescent="0.25">
      <c r="B21" s="12" t="s">
        <v>2</v>
      </c>
      <c r="C21" s="76" t="str">
        <f>VLOOKUP($C$8,Inputs!$A$7:$AF$26,Inputs!$S$1)</f>
        <v>N/A</v>
      </c>
      <c r="D21" s="82" t="s">
        <v>17</v>
      </c>
    </row>
    <row r="22" spans="2:4" x14ac:dyDescent="0.25">
      <c r="B22" s="12" t="s">
        <v>13</v>
      </c>
      <c r="C22" s="7">
        <f>VLOOKUP($C$8,Inputs!$A$7:$AF$26,Inputs!$U$1)</f>
        <v>3.8626999999999995E-2</v>
      </c>
      <c r="D22" s="100">
        <f>VLOOKUP($D$12,Inputs!$A$26:$AF$26,Inputs!$U$1)</f>
        <v>105</v>
      </c>
    </row>
    <row r="23" spans="2:4" x14ac:dyDescent="0.25">
      <c r="B23" s="12" t="s">
        <v>1</v>
      </c>
      <c r="C23" s="7">
        <f>VLOOKUP($C$8,Inputs!$A$7:$AF$26,Inputs!$V$1)</f>
        <v>9.8100999999999994E-2</v>
      </c>
      <c r="D23" s="94" t="str">
        <f>VLOOKUP($D$12,Inputs!$A$26:$AF$26,Inputs!$V$1)</f>
        <v>75 &amp; 76</v>
      </c>
    </row>
    <row r="24" spans="2:4" x14ac:dyDescent="0.25">
      <c r="B24" s="12" t="s">
        <v>93</v>
      </c>
      <c r="C24" s="76" t="s">
        <v>17</v>
      </c>
      <c r="D24" s="76" t="s">
        <v>17</v>
      </c>
    </row>
    <row r="25" spans="2:4" ht="13" x14ac:dyDescent="0.3">
      <c r="B25" s="11" t="s">
        <v>14</v>
      </c>
      <c r="D25" s="83"/>
    </row>
    <row r="26" spans="2:4" x14ac:dyDescent="0.25">
      <c r="B26" s="9" t="s">
        <v>39</v>
      </c>
      <c r="C26" s="70">
        <f>VLOOKUP($C$8,Inputs!$A$7:$AF$26,Inputs!$Y$1)</f>
        <v>0.74259500000000001</v>
      </c>
      <c r="D26" s="100">
        <f>VLOOKUP($D$12,Inputs!$A$26:$AF$26,Inputs!$Y$1)</f>
        <v>65</v>
      </c>
    </row>
    <row r="27" spans="2:4" x14ac:dyDescent="0.25">
      <c r="B27" s="9" t="s">
        <v>128</v>
      </c>
      <c r="C27" s="102">
        <f>VLOOKUP($C$8,Inputs!$A$7:$AF$26,Inputs!$Z$1)</f>
        <v>16.610234245091636</v>
      </c>
      <c r="D27" s="82" t="str">
        <f>VLOOKUP($C$8,Inputs!$A$7:$AF$26,Inputs!$D$1)</f>
        <v>EGS-LV Firm - 43</v>
      </c>
    </row>
    <row r="28" spans="2:4" x14ac:dyDescent="0.25">
      <c r="B28" s="9" t="s">
        <v>126</v>
      </c>
      <c r="C28" s="101">
        <f>VLOOKUP($C$8,Inputs!$A$7:$AF$26,Inputs!$Q$1)</f>
        <v>2.7750000000000001E-3</v>
      </c>
      <c r="D28" s="106">
        <f>VLOOKUP($D$12,Inputs!$A$26:$AF$26,Inputs!$Q$1)</f>
        <v>86</v>
      </c>
    </row>
    <row r="29" spans="2:4" ht="13" x14ac:dyDescent="0.3">
      <c r="B29" s="8" t="s">
        <v>0</v>
      </c>
      <c r="C29" s="2"/>
      <c r="D29" s="5"/>
    </row>
    <row r="30" spans="2:4" x14ac:dyDescent="0.25">
      <c r="B30" s="43" t="str">
        <f>Inputs!A30</f>
        <v>Charges</v>
      </c>
      <c r="C30" s="37" t="str">
        <f>Inputs!B30</f>
        <v>Fee</v>
      </c>
      <c r="D30" s="39" t="str">
        <f>Inputs!C30</f>
        <v>Tariff page</v>
      </c>
    </row>
    <row r="31" spans="2:4" x14ac:dyDescent="0.25">
      <c r="B31" s="43" t="str">
        <f>Inputs!A31</f>
        <v>Late Fees (residential, State, county or municipal govt entities)</v>
      </c>
      <c r="C31" s="44" t="str">
        <f>Inputs!B31</f>
        <v>N/A</v>
      </c>
      <c r="D31" s="39" t="str">
        <f>Inputs!C31</f>
        <v>N/A</v>
      </c>
    </row>
    <row r="32" spans="2:4" x14ac:dyDescent="0.25">
      <c r="B32" s="43" t="str">
        <f>Inputs!A32</f>
        <v>Late Fees (non-residential)</v>
      </c>
      <c r="C32" s="45" t="str">
        <f>Inputs!B32</f>
        <v>WSJ Prime Rate</v>
      </c>
      <c r="D32" s="39" t="str">
        <f>Inputs!C32</f>
        <v>Various</v>
      </c>
    </row>
    <row r="33" spans="2:5" x14ac:dyDescent="0.25">
      <c r="B33" s="43" t="str">
        <f>Inputs!A33</f>
        <v>Reactivation of Service</v>
      </c>
      <c r="C33" s="45">
        <f>Inputs!B33</f>
        <v>45</v>
      </c>
      <c r="D33" s="39">
        <f>Inputs!C33</f>
        <v>121</v>
      </c>
    </row>
    <row r="34" spans="2:5" x14ac:dyDescent="0.25">
      <c r="B34" s="43" t="str">
        <f>Inputs!A34</f>
        <v>Main and Service Extension (residential)</v>
      </c>
      <c r="C34" s="37" t="str">
        <f>Inputs!B34</f>
        <v>CIAC &gt;10x Dist.Rev., &gt;$3,000</v>
      </c>
      <c r="D34" s="39">
        <f>Inputs!C34</f>
        <v>112</v>
      </c>
    </row>
    <row r="35" spans="2:5" x14ac:dyDescent="0.25">
      <c r="B35" s="43" t="str">
        <f>Inputs!A35</f>
        <v>Main and Service Extension (non-residential)</v>
      </c>
      <c r="C35" s="37" t="str">
        <f>Inputs!B35</f>
        <v>CIAC &gt;$3,000</v>
      </c>
      <c r="D35" s="39">
        <f>Inputs!C35</f>
        <v>112</v>
      </c>
    </row>
    <row r="36" spans="2:5" x14ac:dyDescent="0.25">
      <c r="B36" s="43" t="str">
        <f>Inputs!A36</f>
        <v>Application for Service</v>
      </c>
      <c r="C36" s="45">
        <f>Inputs!B36</f>
        <v>15</v>
      </c>
      <c r="D36" s="39">
        <f>Inputs!C36</f>
        <v>122</v>
      </c>
    </row>
    <row r="37" spans="2:5" x14ac:dyDescent="0.25">
      <c r="B37" s="43" t="str">
        <f>Inputs!A37</f>
        <v>Permits</v>
      </c>
      <c r="C37" s="37" t="str">
        <f>Inputs!B37</f>
        <v>As applicable</v>
      </c>
      <c r="D37" s="39">
        <f>Inputs!C37</f>
        <v>110</v>
      </c>
    </row>
    <row r="38" spans="2:5" x14ac:dyDescent="0.25">
      <c r="B38" s="43" t="str">
        <f>Inputs!A38</f>
        <v>Return check fee</v>
      </c>
      <c r="C38" s="45">
        <f>Inputs!B38</f>
        <v>19</v>
      </c>
      <c r="D38" s="39">
        <f>Inputs!C38</f>
        <v>121</v>
      </c>
    </row>
    <row r="39" spans="2:5" x14ac:dyDescent="0.25">
      <c r="B39" s="43" t="str">
        <f>Inputs!A39</f>
        <v>Collection vist</v>
      </c>
      <c r="C39" s="45">
        <f>Inputs!B39</f>
        <v>12</v>
      </c>
      <c r="D39" s="39">
        <f>Inputs!C39</f>
        <v>122</v>
      </c>
    </row>
    <row r="40" spans="2:5" x14ac:dyDescent="0.25">
      <c r="B40" s="43" t="str">
        <f>Inputs!A40</f>
        <v>Turn On Charge</v>
      </c>
      <c r="C40" s="45">
        <f>Inputs!B40</f>
        <v>45</v>
      </c>
      <c r="D40" s="39">
        <f>Inputs!C40</f>
        <v>121</v>
      </c>
    </row>
    <row r="41" spans="2:5" x14ac:dyDescent="0.25">
      <c r="B41" s="43" t="str">
        <f>Inputs!A40</f>
        <v>Turn On Charge</v>
      </c>
      <c r="C41" s="45">
        <f>Inputs!B41</f>
        <v>7</v>
      </c>
      <c r="D41" s="39">
        <f>Inputs!C41</f>
        <v>121</v>
      </c>
    </row>
    <row r="42" spans="2:5" x14ac:dyDescent="0.25">
      <c r="B42" s="80" t="s">
        <v>48</v>
      </c>
      <c r="C42" s="45">
        <f>Inputs!B42</f>
        <v>50</v>
      </c>
      <c r="D42" s="39">
        <f>Inputs!C42</f>
        <v>122</v>
      </c>
    </row>
    <row r="43" spans="2:5" x14ac:dyDescent="0.25">
      <c r="B43" s="6"/>
      <c r="C43" s="2"/>
      <c r="D43" s="5"/>
    </row>
    <row r="44" spans="2:5" x14ac:dyDescent="0.25">
      <c r="B44" s="27" t="s">
        <v>30</v>
      </c>
      <c r="C44" s="2"/>
      <c r="D44" s="5"/>
    </row>
    <row r="45" spans="2:5" x14ac:dyDescent="0.25">
      <c r="B45" s="27" t="s">
        <v>127</v>
      </c>
      <c r="C45" s="2"/>
      <c r="D45" s="5"/>
    </row>
    <row r="46" spans="2:5" x14ac:dyDescent="0.25">
      <c r="B46" s="27" t="s">
        <v>31</v>
      </c>
      <c r="C46" s="2"/>
      <c r="D46" s="5"/>
    </row>
    <row r="47" spans="2:5" x14ac:dyDescent="0.25">
      <c r="B47" s="27" t="s">
        <v>125</v>
      </c>
      <c r="C47" s="2"/>
      <c r="D47" s="5"/>
      <c r="E47" s="84"/>
    </row>
    <row r="48" spans="2:5" x14ac:dyDescent="0.25">
      <c r="B48" s="27" t="str">
        <f>"BSC-1 Non Opt-Out Customers: Balancing Service Charge of " &amp;Inputs!$P$7&amp;" applies. See tariff page " &amp;Inputs!$P$26&amp;"."</f>
        <v>BSC-1 Non Opt-Out Customers: Balancing Service Charge of 0.088685 applies. See tariff page 86.</v>
      </c>
      <c r="C48" s="2"/>
      <c r="D48" s="5"/>
      <c r="E48" s="84"/>
    </row>
    <row r="49" spans="2:5" x14ac:dyDescent="0.25">
      <c r="B49" s="27" t="str">
        <f>"Limited Firm Service:  D-2 Demand Rate of " &amp;Inputs!$Z$12&amp;" applies. See tariff page " &amp;Inputs!$Z$28&amp;"."</f>
        <v>Limited Firm Service:  D-2 Demand Rate of 8.26550007282 applies. See tariff page EGS-LV Ltd Firm - 43.</v>
      </c>
      <c r="C49" s="111"/>
      <c r="D49" s="112"/>
      <c r="E49" s="113"/>
    </row>
    <row r="50" spans="2:5" ht="13" thickBot="1" x14ac:dyDescent="0.3">
      <c r="B50" s="108"/>
      <c r="C50" s="4"/>
      <c r="D50" s="3"/>
      <c r="E50" s="84"/>
    </row>
    <row r="51" spans="2:5" x14ac:dyDescent="0.25">
      <c r="B51" s="2"/>
      <c r="C51" s="2"/>
      <c r="D51" s="2"/>
    </row>
    <row r="52" spans="2:5" x14ac:dyDescent="0.25"/>
    <row r="53" spans="2:5" x14ac:dyDescent="0.25">
      <c r="B53" s="84"/>
    </row>
    <row r="54" spans="2:5" x14ac:dyDescent="0.25">
      <c r="B54" s="84"/>
    </row>
    <row r="55" spans="2:5" x14ac:dyDescent="0.25"/>
    <row r="56" spans="2:5" x14ac:dyDescent="0.25">
      <c r="B56" s="84"/>
    </row>
    <row r="57" spans="2:5" x14ac:dyDescent="0.25"/>
    <row r="58" spans="2:5" x14ac:dyDescent="0.25"/>
    <row r="59" spans="2:5" x14ac:dyDescent="0.25"/>
    <row r="60" spans="2:5" x14ac:dyDescent="0.25"/>
    <row r="61" spans="2:5" x14ac:dyDescent="0.25"/>
    <row r="62" spans="2:5" x14ac:dyDescent="0.25"/>
    <row r="63" spans="2:5" x14ac:dyDescent="0.25"/>
    <row r="64" spans="2:5" x14ac:dyDescent="0.25"/>
    <row r="65" spans="2:13" x14ac:dyDescent="0.25"/>
    <row r="66" spans="2:13" x14ac:dyDescent="0.25"/>
    <row r="67" spans="2:13" s="2" customFormat="1" x14ac:dyDescent="0.25">
      <c r="B67" s="1"/>
      <c r="C67" s="1"/>
      <c r="D67" s="1"/>
      <c r="E67" s="1"/>
      <c r="F67" s="1"/>
      <c r="G67" s="1"/>
      <c r="H67" s="1"/>
      <c r="I67" s="1"/>
      <c r="J67" s="1"/>
      <c r="K67" s="1"/>
      <c r="L67" s="1"/>
      <c r="M67" s="1"/>
    </row>
    <row r="68" spans="2:13" s="2" customFormat="1" x14ac:dyDescent="0.25">
      <c r="B68" s="1"/>
      <c r="C68" s="1"/>
      <c r="D68" s="1"/>
      <c r="E68" s="1"/>
      <c r="F68" s="1"/>
      <c r="G68" s="1"/>
      <c r="H68" s="1"/>
      <c r="I68" s="1"/>
      <c r="J68" s="1"/>
      <c r="K68" s="1"/>
      <c r="L68" s="1"/>
      <c r="M68" s="1"/>
    </row>
    <row r="69" spans="2:13" s="2" customFormat="1" x14ac:dyDescent="0.25">
      <c r="B69" s="1"/>
      <c r="C69" s="1"/>
      <c r="D69" s="1"/>
      <c r="E69" s="1"/>
      <c r="F69" s="1"/>
      <c r="G69" s="1"/>
      <c r="H69" s="1"/>
      <c r="I69" s="1"/>
      <c r="J69" s="1"/>
      <c r="K69" s="1"/>
      <c r="L69" s="1"/>
      <c r="M69" s="1"/>
    </row>
    <row r="70" spans="2:13" s="2" customFormat="1" x14ac:dyDescent="0.25">
      <c r="B70" s="1"/>
      <c r="C70" s="1"/>
      <c r="D70" s="1"/>
      <c r="E70" s="1"/>
      <c r="F70" s="1"/>
      <c r="G70" s="1"/>
      <c r="H70" s="1"/>
      <c r="I70" s="1"/>
      <c r="J70" s="1"/>
      <c r="K70" s="1"/>
      <c r="L70" s="1"/>
      <c r="M70" s="1"/>
    </row>
    <row r="71" spans="2:13" s="2" customFormat="1" x14ac:dyDescent="0.25">
      <c r="B71" s="1"/>
      <c r="C71" s="1"/>
      <c r="D71" s="1"/>
      <c r="E71" s="1"/>
      <c r="F71" s="1"/>
      <c r="G71" s="1"/>
      <c r="H71" s="1"/>
      <c r="I71" s="1"/>
      <c r="J71" s="1"/>
      <c r="K71" s="1"/>
      <c r="L71" s="1"/>
      <c r="M71" s="1"/>
    </row>
    <row r="72" spans="2:13" s="2" customFormat="1" x14ac:dyDescent="0.25">
      <c r="B72" s="1"/>
      <c r="C72" s="1"/>
      <c r="D72" s="1"/>
      <c r="E72" s="1"/>
      <c r="F72" s="1"/>
      <c r="G72" s="1"/>
      <c r="H72" s="1"/>
      <c r="I72" s="1"/>
      <c r="J72" s="1"/>
      <c r="K72" s="1"/>
      <c r="L72" s="1"/>
      <c r="M72" s="1"/>
    </row>
    <row r="73" spans="2:13" x14ac:dyDescent="0.25"/>
    <row r="74" spans="2:13" x14ac:dyDescent="0.25"/>
    <row r="75" spans="2:13" x14ac:dyDescent="0.25"/>
    <row r="76" spans="2:13" x14ac:dyDescent="0.25"/>
    <row r="77" spans="2:13" x14ac:dyDescent="0.25"/>
    <row r="78" spans="2:13" x14ac:dyDescent="0.25"/>
  </sheetData>
  <mergeCells count="1">
    <mergeCell ref="A2:H3"/>
  </mergeCells>
  <pageMargins left="0.7" right="0.7" top="0.75" bottom="0.75" header="0.3" footer="0.3"/>
  <pageSetup scale="56" orientation="portrait" r:id="rId1"/>
  <headerFooter>
    <oddHeader>&amp;C&amp;"Arial,Regular"&amp;10Rates and Charges&amp;R&amp;"Arial,Regular"&amp;10STANDARDIZED P.L. 2022, 
C. 107 REPORTING TEMPLATE
Page &amp;P</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A0AA42-C80A-48DD-8738-8E516C34D8E6}">
  <sheetPr>
    <tabColor theme="3" tint="0.59999389629810485"/>
  </sheetPr>
  <dimension ref="A1:M77"/>
  <sheetViews>
    <sheetView zoomScale="90" zoomScaleNormal="90" workbookViewId="0">
      <selection activeCell="G32" sqref="G32"/>
    </sheetView>
  </sheetViews>
  <sheetFormatPr defaultColWidth="0" defaultRowHeight="12.5" zeroHeight="1" x14ac:dyDescent="0.25"/>
  <cols>
    <col min="1" max="1" width="8.90625" style="2" customWidth="1"/>
    <col min="2" max="2" width="60.90625" style="1" customWidth="1"/>
    <col min="3" max="3" width="26" style="1" customWidth="1"/>
    <col min="4" max="4" width="22.90625" style="1" customWidth="1"/>
    <col min="5" max="9" width="8.90625" style="1" customWidth="1"/>
    <col min="10" max="10" width="5.90625" style="1" customWidth="1"/>
    <col min="11" max="11" width="8.90625" style="1" hidden="1" customWidth="1"/>
    <col min="12" max="13" width="0" style="1" hidden="1" customWidth="1"/>
    <col min="14" max="16384" width="8.90625" style="1" hidden="1"/>
  </cols>
  <sheetData>
    <row r="1" spans="1:13" ht="13.5" thickBot="1" x14ac:dyDescent="0.35">
      <c r="A1" s="26" t="s">
        <v>11</v>
      </c>
      <c r="B1" s="2"/>
      <c r="C1" s="2"/>
      <c r="D1" s="2"/>
      <c r="E1" s="2"/>
      <c r="F1" s="2"/>
      <c r="G1" s="2"/>
      <c r="H1" s="2"/>
      <c r="I1" s="2"/>
      <c r="J1" s="2"/>
      <c r="K1" s="2"/>
    </row>
    <row r="2" spans="1:13" ht="15" customHeight="1" x14ac:dyDescent="0.25">
      <c r="A2" s="120" t="s">
        <v>10</v>
      </c>
      <c r="B2" s="121"/>
      <c r="C2" s="121"/>
      <c r="D2" s="121"/>
      <c r="E2" s="121"/>
      <c r="F2" s="121"/>
      <c r="G2" s="121"/>
      <c r="H2" s="122"/>
      <c r="I2" s="24"/>
      <c r="J2" s="24"/>
      <c r="K2" s="24"/>
      <c r="L2" s="23"/>
      <c r="M2" s="23"/>
    </row>
    <row r="3" spans="1:13" ht="42.65" customHeight="1" thickBot="1" x14ac:dyDescent="0.3">
      <c r="A3" s="123"/>
      <c r="B3" s="124"/>
      <c r="C3" s="124"/>
      <c r="D3" s="124"/>
      <c r="E3" s="124"/>
      <c r="F3" s="124"/>
      <c r="G3" s="124"/>
      <c r="H3" s="125"/>
      <c r="I3" s="24"/>
      <c r="J3" s="24"/>
      <c r="K3" s="24"/>
      <c r="L3" s="23"/>
      <c r="M3" s="23"/>
    </row>
    <row r="4" spans="1:13" ht="15" customHeight="1" x14ac:dyDescent="0.25">
      <c r="A4" s="25"/>
      <c r="B4" s="25"/>
      <c r="C4" s="25"/>
      <c r="D4" s="25"/>
      <c r="E4" s="25"/>
      <c r="F4" s="25"/>
      <c r="G4" s="25"/>
      <c r="H4" s="25"/>
      <c r="I4" s="24"/>
      <c r="J4" s="24"/>
      <c r="K4" s="24"/>
      <c r="L4" s="23"/>
      <c r="M4" s="23"/>
    </row>
    <row r="5" spans="1:13" x14ac:dyDescent="0.25">
      <c r="A5" s="22" t="s">
        <v>9</v>
      </c>
      <c r="B5" s="22"/>
      <c r="C5" s="22"/>
      <c r="D5" s="22"/>
      <c r="E5" s="22"/>
      <c r="F5" s="22"/>
      <c r="G5" s="22"/>
      <c r="H5" s="22"/>
      <c r="I5" s="22"/>
      <c r="J5" s="22"/>
      <c r="K5" s="2"/>
    </row>
    <row r="6" spans="1:13" x14ac:dyDescent="0.25">
      <c r="A6" s="22" t="s">
        <v>8</v>
      </c>
      <c r="B6" s="22"/>
      <c r="C6" s="2"/>
      <c r="D6" s="2"/>
      <c r="E6" s="2"/>
      <c r="F6" s="2"/>
      <c r="G6" s="2"/>
      <c r="H6" s="2"/>
      <c r="I6" s="2"/>
      <c r="J6" s="2"/>
      <c r="K6" s="2"/>
    </row>
    <row r="7" spans="1:13" ht="13" thickBot="1" x14ac:dyDescent="0.3"/>
    <row r="8" spans="1:13" ht="14.5" x14ac:dyDescent="0.35">
      <c r="B8" s="21" t="s">
        <v>107</v>
      </c>
      <c r="C8" s="89" t="s">
        <v>65</v>
      </c>
      <c r="D8" s="20" t="s">
        <v>28</v>
      </c>
    </row>
    <row r="9" spans="1:13" ht="13" x14ac:dyDescent="0.3">
      <c r="B9" s="6"/>
      <c r="C9" s="40" t="str">
        <f>Inputs!$A$3</f>
        <v>As of 11/1/2021</v>
      </c>
      <c r="D9" s="18"/>
    </row>
    <row r="10" spans="1:13" x14ac:dyDescent="0.25">
      <c r="B10" s="27"/>
      <c r="C10" s="2"/>
      <c r="D10" s="5"/>
    </row>
    <row r="11" spans="1:13" ht="13" x14ac:dyDescent="0.3">
      <c r="B11" s="16" t="s">
        <v>7</v>
      </c>
      <c r="C11" s="2"/>
      <c r="D11" s="5"/>
    </row>
    <row r="12" spans="1:13" ht="13" x14ac:dyDescent="0.3">
      <c r="B12" s="15" t="s">
        <v>6</v>
      </c>
      <c r="C12" s="41" t="s">
        <v>33</v>
      </c>
      <c r="D12" s="42" t="s">
        <v>21</v>
      </c>
    </row>
    <row r="13" spans="1:13" x14ac:dyDescent="0.25">
      <c r="B13" s="13" t="s">
        <v>135</v>
      </c>
      <c r="C13" s="93">
        <f>VLOOKUP($C$8,Inputs!$A$7:$AF$26,Inputs!$AF$1)</f>
        <v>15.827766</v>
      </c>
      <c r="D13" s="82">
        <f>VLOOKUP($C$8,Inputs!$A$7:$AF$26,Inputs!$B$1)</f>
        <v>49</v>
      </c>
    </row>
    <row r="14" spans="1:13" x14ac:dyDescent="0.25">
      <c r="B14" s="13" t="s">
        <v>129</v>
      </c>
      <c r="C14" s="93" t="s">
        <v>17</v>
      </c>
      <c r="D14" s="93" t="s">
        <v>17</v>
      </c>
    </row>
    <row r="15" spans="1:13" ht="13" x14ac:dyDescent="0.3">
      <c r="B15" s="14" t="s">
        <v>4</v>
      </c>
      <c r="C15" s="104"/>
      <c r="D15" s="105"/>
    </row>
    <row r="16" spans="1:13" x14ac:dyDescent="0.25">
      <c r="B16" s="9" t="s">
        <v>118</v>
      </c>
      <c r="C16" s="93" t="s">
        <v>17</v>
      </c>
      <c r="D16" s="93" t="s">
        <v>17</v>
      </c>
    </row>
    <row r="17" spans="2:4" x14ac:dyDescent="0.25">
      <c r="B17" s="86"/>
      <c r="C17" s="91"/>
      <c r="D17" s="88"/>
    </row>
    <row r="18" spans="2:4" ht="13" x14ac:dyDescent="0.3">
      <c r="B18" s="14" t="s">
        <v>3</v>
      </c>
      <c r="C18" s="104"/>
      <c r="D18" s="105"/>
    </row>
    <row r="19" spans="2:4" x14ac:dyDescent="0.25">
      <c r="B19" s="13" t="s">
        <v>92</v>
      </c>
      <c r="C19" s="93" t="s">
        <v>17</v>
      </c>
      <c r="D19" s="93" t="s">
        <v>17</v>
      </c>
    </row>
    <row r="20" spans="2:4" x14ac:dyDescent="0.25">
      <c r="B20" s="13" t="s">
        <v>12</v>
      </c>
      <c r="C20" s="76" t="s">
        <v>17</v>
      </c>
      <c r="D20" s="76" t="s">
        <v>17</v>
      </c>
    </row>
    <row r="21" spans="2:4" x14ac:dyDescent="0.25">
      <c r="B21" s="12" t="s">
        <v>2</v>
      </c>
      <c r="C21" s="93" t="s">
        <v>17</v>
      </c>
      <c r="D21" s="93" t="s">
        <v>17</v>
      </c>
    </row>
    <row r="22" spans="2:4" x14ac:dyDescent="0.25">
      <c r="B22" s="12" t="s">
        <v>13</v>
      </c>
      <c r="C22" s="93" t="s">
        <v>17</v>
      </c>
      <c r="D22" s="93" t="s">
        <v>17</v>
      </c>
    </row>
    <row r="23" spans="2:4" x14ac:dyDescent="0.25">
      <c r="B23" s="12" t="s">
        <v>1</v>
      </c>
      <c r="C23" s="93" t="s">
        <v>17</v>
      </c>
      <c r="D23" s="93" t="s">
        <v>17</v>
      </c>
    </row>
    <row r="24" spans="2:4" x14ac:dyDescent="0.25">
      <c r="B24" s="12" t="s">
        <v>93</v>
      </c>
      <c r="C24" s="93" t="s">
        <v>17</v>
      </c>
      <c r="D24" s="93" t="s">
        <v>17</v>
      </c>
    </row>
    <row r="25" spans="2:4" ht="13" x14ac:dyDescent="0.3">
      <c r="B25" s="11" t="s">
        <v>14</v>
      </c>
      <c r="C25" s="104"/>
      <c r="D25" s="83"/>
    </row>
    <row r="26" spans="2:4" x14ac:dyDescent="0.25">
      <c r="B26" s="9" t="s">
        <v>34</v>
      </c>
      <c r="C26" s="93" t="s">
        <v>17</v>
      </c>
      <c r="D26" s="93" t="s">
        <v>17</v>
      </c>
    </row>
    <row r="27" spans="2:4" x14ac:dyDescent="0.25">
      <c r="B27" s="9" t="s">
        <v>39</v>
      </c>
      <c r="C27" s="93" t="s">
        <v>17</v>
      </c>
      <c r="D27" s="93" t="s">
        <v>17</v>
      </c>
    </row>
    <row r="28" spans="2:4" x14ac:dyDescent="0.25">
      <c r="B28" s="9" t="s">
        <v>128</v>
      </c>
      <c r="C28" s="93" t="s">
        <v>17</v>
      </c>
      <c r="D28" s="93" t="s">
        <v>17</v>
      </c>
    </row>
    <row r="29" spans="2:4" x14ac:dyDescent="0.25">
      <c r="B29" s="9" t="s">
        <v>126</v>
      </c>
      <c r="C29" s="93" t="s">
        <v>17</v>
      </c>
      <c r="D29" s="93" t="s">
        <v>17</v>
      </c>
    </row>
    <row r="30" spans="2:4" ht="13" x14ac:dyDescent="0.3">
      <c r="B30" s="8" t="s">
        <v>0</v>
      </c>
      <c r="C30" s="2"/>
      <c r="D30" s="5"/>
    </row>
    <row r="31" spans="2:4" x14ac:dyDescent="0.25">
      <c r="B31" s="43" t="str">
        <f>Inputs!A30</f>
        <v>Charges</v>
      </c>
      <c r="C31" s="37" t="str">
        <f>Inputs!B30</f>
        <v>Fee</v>
      </c>
      <c r="D31" s="39" t="str">
        <f>Inputs!C30</f>
        <v>Tariff page</v>
      </c>
    </row>
    <row r="32" spans="2:4" x14ac:dyDescent="0.25">
      <c r="B32" s="43" t="str">
        <f>Inputs!A31</f>
        <v>Late Fees (residential, State, county or municipal govt entities)</v>
      </c>
      <c r="C32" s="44" t="str">
        <f>Inputs!B31</f>
        <v>N/A</v>
      </c>
      <c r="D32" s="39" t="str">
        <f>Inputs!C31</f>
        <v>N/A</v>
      </c>
    </row>
    <row r="33" spans="2:5" x14ac:dyDescent="0.25">
      <c r="B33" s="43" t="str">
        <f>Inputs!A32</f>
        <v>Late Fees (non-residential)</v>
      </c>
      <c r="C33" s="45" t="str">
        <f>Inputs!B32</f>
        <v>WSJ Prime Rate</v>
      </c>
      <c r="D33" s="39" t="str">
        <f>Inputs!C32</f>
        <v>Various</v>
      </c>
    </row>
    <row r="34" spans="2:5" x14ac:dyDescent="0.25">
      <c r="B34" s="43" t="str">
        <f>Inputs!A33</f>
        <v>Reactivation of Service</v>
      </c>
      <c r="C34" s="45">
        <f>Inputs!B33</f>
        <v>45</v>
      </c>
      <c r="D34" s="39">
        <f>Inputs!C33</f>
        <v>121</v>
      </c>
    </row>
    <row r="35" spans="2:5" x14ac:dyDescent="0.25">
      <c r="B35" s="43" t="str">
        <f>Inputs!A34</f>
        <v>Main and Service Extension (residential)</v>
      </c>
      <c r="C35" s="37" t="str">
        <f>Inputs!B34</f>
        <v>CIAC &gt;10x Dist.Rev., &gt;$3,000</v>
      </c>
      <c r="D35" s="39">
        <f>Inputs!C34</f>
        <v>112</v>
      </c>
    </row>
    <row r="36" spans="2:5" x14ac:dyDescent="0.25">
      <c r="B36" s="43" t="str">
        <f>Inputs!A35</f>
        <v>Main and Service Extension (non-residential)</v>
      </c>
      <c r="C36" s="37" t="str">
        <f>Inputs!B35</f>
        <v>CIAC &gt;$3,000</v>
      </c>
      <c r="D36" s="39">
        <f>Inputs!C35</f>
        <v>112</v>
      </c>
    </row>
    <row r="37" spans="2:5" x14ac:dyDescent="0.25">
      <c r="B37" s="43" t="str">
        <f>Inputs!A36</f>
        <v>Application for Service</v>
      </c>
      <c r="C37" s="45">
        <f>Inputs!B36</f>
        <v>15</v>
      </c>
      <c r="D37" s="39">
        <f>Inputs!C36</f>
        <v>122</v>
      </c>
    </row>
    <row r="38" spans="2:5" x14ac:dyDescent="0.25">
      <c r="B38" s="43" t="str">
        <f>Inputs!A37</f>
        <v>Permits</v>
      </c>
      <c r="C38" s="37" t="str">
        <f>Inputs!B37</f>
        <v>As applicable</v>
      </c>
      <c r="D38" s="39">
        <f>Inputs!C37</f>
        <v>110</v>
      </c>
    </row>
    <row r="39" spans="2:5" x14ac:dyDescent="0.25">
      <c r="B39" s="43" t="str">
        <f>Inputs!A38</f>
        <v>Return check fee</v>
      </c>
      <c r="C39" s="45">
        <f>Inputs!B38</f>
        <v>19</v>
      </c>
      <c r="D39" s="39">
        <f>Inputs!C38</f>
        <v>121</v>
      </c>
    </row>
    <row r="40" spans="2:5" x14ac:dyDescent="0.25">
      <c r="B40" s="43" t="str">
        <f>Inputs!A39</f>
        <v>Collection vist</v>
      </c>
      <c r="C40" s="45">
        <f>Inputs!B39</f>
        <v>12</v>
      </c>
      <c r="D40" s="39">
        <f>Inputs!C39</f>
        <v>122</v>
      </c>
    </row>
    <row r="41" spans="2:5" x14ac:dyDescent="0.25">
      <c r="B41" s="43" t="str">
        <f>Inputs!A40</f>
        <v>Turn On Charge</v>
      </c>
      <c r="C41" s="45">
        <f>Inputs!B40</f>
        <v>45</v>
      </c>
      <c r="D41" s="39">
        <f>Inputs!C40</f>
        <v>121</v>
      </c>
    </row>
    <row r="42" spans="2:5" x14ac:dyDescent="0.25">
      <c r="B42" s="43" t="str">
        <f>Inputs!A40</f>
        <v>Turn On Charge</v>
      </c>
      <c r="C42" s="45">
        <f>Inputs!B41</f>
        <v>7</v>
      </c>
      <c r="D42" s="39">
        <f>Inputs!C41</f>
        <v>121</v>
      </c>
    </row>
    <row r="43" spans="2:5" x14ac:dyDescent="0.25">
      <c r="B43" s="80" t="s">
        <v>48</v>
      </c>
      <c r="C43" s="45">
        <f>Inputs!B42</f>
        <v>50</v>
      </c>
      <c r="D43" s="39">
        <f>Inputs!C42</f>
        <v>122</v>
      </c>
    </row>
    <row r="44" spans="2:5" x14ac:dyDescent="0.25">
      <c r="B44" s="6"/>
      <c r="C44" s="2"/>
      <c r="D44" s="5"/>
    </row>
    <row r="45" spans="2:5" x14ac:dyDescent="0.25">
      <c r="B45" s="27" t="s">
        <v>30</v>
      </c>
      <c r="C45" s="2"/>
      <c r="D45" s="5"/>
    </row>
    <row r="46" spans="2:5" x14ac:dyDescent="0.25">
      <c r="B46" s="27" t="s">
        <v>127</v>
      </c>
      <c r="C46" s="2"/>
      <c r="D46" s="5"/>
    </row>
    <row r="47" spans="2:5" x14ac:dyDescent="0.25">
      <c r="B47" s="27" t="s">
        <v>31</v>
      </c>
      <c r="C47" s="2"/>
      <c r="D47" s="5"/>
    </row>
    <row r="48" spans="2:5" ht="13" thickBot="1" x14ac:dyDescent="0.3">
      <c r="B48" s="85"/>
      <c r="C48" s="4"/>
      <c r="D48" s="3"/>
      <c r="E48" s="84"/>
    </row>
    <row r="49" spans="2:4" x14ac:dyDescent="0.25">
      <c r="B49" s="2"/>
      <c r="C49" s="2"/>
      <c r="D49" s="2"/>
    </row>
    <row r="50" spans="2:4" x14ac:dyDescent="0.25"/>
    <row r="51" spans="2:4" x14ac:dyDescent="0.25">
      <c r="B51" s="84"/>
    </row>
    <row r="52" spans="2:4" x14ac:dyDescent="0.25">
      <c r="B52" s="84"/>
    </row>
    <row r="53" spans="2:4" x14ac:dyDescent="0.25"/>
    <row r="54" spans="2:4" x14ac:dyDescent="0.25">
      <c r="B54" s="84"/>
    </row>
    <row r="55" spans="2:4" x14ac:dyDescent="0.25"/>
    <row r="56" spans="2:4" x14ac:dyDescent="0.25"/>
    <row r="57" spans="2:4" x14ac:dyDescent="0.25"/>
    <row r="58" spans="2:4" x14ac:dyDescent="0.25"/>
    <row r="59" spans="2:4" x14ac:dyDescent="0.25"/>
    <row r="60" spans="2:4" x14ac:dyDescent="0.25"/>
    <row r="61" spans="2:4" x14ac:dyDescent="0.25"/>
    <row r="62" spans="2:4" x14ac:dyDescent="0.25"/>
    <row r="63" spans="2:4" x14ac:dyDescent="0.25"/>
    <row r="64" spans="2:4" x14ac:dyDescent="0.25"/>
    <row r="65" spans="2:13" s="2" customFormat="1" x14ac:dyDescent="0.25">
      <c r="B65" s="1"/>
      <c r="C65" s="1"/>
      <c r="D65" s="1"/>
      <c r="E65" s="1"/>
      <c r="F65" s="1"/>
      <c r="G65" s="1"/>
      <c r="H65" s="1"/>
      <c r="I65" s="1"/>
      <c r="J65" s="1"/>
      <c r="K65" s="1"/>
      <c r="L65" s="1"/>
      <c r="M65" s="1"/>
    </row>
    <row r="66" spans="2:13" s="2" customFormat="1" x14ac:dyDescent="0.25">
      <c r="B66" s="1"/>
      <c r="C66" s="1"/>
      <c r="D66" s="1"/>
      <c r="E66" s="1"/>
      <c r="F66" s="1"/>
      <c r="G66" s="1"/>
      <c r="H66" s="1"/>
      <c r="I66" s="1"/>
      <c r="J66" s="1"/>
      <c r="K66" s="1"/>
      <c r="L66" s="1"/>
      <c r="M66" s="1"/>
    </row>
    <row r="67" spans="2:13" s="2" customFormat="1" x14ac:dyDescent="0.25">
      <c r="B67" s="1"/>
      <c r="C67" s="1"/>
      <c r="D67" s="1"/>
      <c r="E67" s="1"/>
      <c r="F67" s="1"/>
      <c r="G67" s="1"/>
      <c r="H67" s="1"/>
      <c r="I67" s="1"/>
      <c r="J67" s="1"/>
      <c r="K67" s="1"/>
      <c r="L67" s="1"/>
      <c r="M67" s="1"/>
    </row>
    <row r="68" spans="2:13" s="2" customFormat="1" x14ac:dyDescent="0.25">
      <c r="B68" s="1"/>
      <c r="C68" s="1"/>
      <c r="D68" s="1"/>
      <c r="E68" s="1"/>
      <c r="F68" s="1"/>
      <c r="G68" s="1"/>
      <c r="H68" s="1"/>
      <c r="I68" s="1"/>
      <c r="J68" s="1"/>
      <c r="K68" s="1"/>
      <c r="L68" s="1"/>
      <c r="M68" s="1"/>
    </row>
    <row r="69" spans="2:13" s="2" customFormat="1" x14ac:dyDescent="0.25">
      <c r="B69" s="1"/>
      <c r="C69" s="1"/>
      <c r="D69" s="1"/>
      <c r="E69" s="1"/>
      <c r="F69" s="1"/>
      <c r="G69" s="1"/>
      <c r="H69" s="1"/>
      <c r="I69" s="1"/>
      <c r="J69" s="1"/>
      <c r="K69" s="1"/>
      <c r="L69" s="1"/>
      <c r="M69" s="1"/>
    </row>
    <row r="70" spans="2:13" s="2" customFormat="1" x14ac:dyDescent="0.25">
      <c r="B70" s="1"/>
      <c r="C70" s="1"/>
      <c r="D70" s="1"/>
      <c r="E70" s="1"/>
      <c r="F70" s="1"/>
      <c r="G70" s="1"/>
      <c r="H70" s="1"/>
      <c r="I70" s="1"/>
      <c r="J70" s="1"/>
      <c r="K70" s="1"/>
      <c r="L70" s="1"/>
      <c r="M70" s="1"/>
    </row>
    <row r="71" spans="2:13" x14ac:dyDescent="0.25"/>
    <row r="72" spans="2:13" x14ac:dyDescent="0.25"/>
    <row r="73" spans="2:13" x14ac:dyDescent="0.25"/>
    <row r="74" spans="2:13" x14ac:dyDescent="0.25"/>
    <row r="75" spans="2:13" x14ac:dyDescent="0.25"/>
    <row r="76" spans="2:13" x14ac:dyDescent="0.25"/>
    <row r="77" spans="2:13" x14ac:dyDescent="0.25"/>
  </sheetData>
  <mergeCells count="1">
    <mergeCell ref="A2:H3"/>
  </mergeCells>
  <pageMargins left="0.7" right="0.7" top="0.75" bottom="0.75" header="0.3" footer="0.3"/>
  <pageSetup scale="56" orientation="portrait" r:id="rId1"/>
  <headerFooter>
    <oddHeader>&amp;C&amp;"Arial,Regular"&amp;10Rates and Charges&amp;R&amp;"Arial,Regular"&amp;10STANDARDIZED P.L. 2022, 
C. 107 REPORTING TEMPLATE
Page &amp;P</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270B20-0238-496E-B79B-B987ED304338}">
  <sheetPr>
    <tabColor theme="3" tint="0.59999389629810485"/>
  </sheetPr>
  <dimension ref="A1:M77"/>
  <sheetViews>
    <sheetView zoomScale="90" zoomScaleNormal="90" workbookViewId="0">
      <selection activeCell="F34" sqref="F34"/>
    </sheetView>
  </sheetViews>
  <sheetFormatPr defaultColWidth="0" defaultRowHeight="12.5" zeroHeight="1" x14ac:dyDescent="0.25"/>
  <cols>
    <col min="1" max="1" width="8.90625" style="2" customWidth="1"/>
    <col min="2" max="2" width="60.90625" style="1" customWidth="1"/>
    <col min="3" max="3" width="26" style="1" customWidth="1"/>
    <col min="4" max="4" width="22.90625" style="1" customWidth="1"/>
    <col min="5" max="9" width="8.90625" style="1" customWidth="1"/>
    <col min="10" max="10" width="5.90625" style="1" customWidth="1"/>
    <col min="11" max="11" width="8.90625" style="1" hidden="1" customWidth="1"/>
    <col min="12" max="13" width="0" style="1" hidden="1" customWidth="1"/>
    <col min="14" max="16384" width="8.90625" style="1" hidden="1"/>
  </cols>
  <sheetData>
    <row r="1" spans="1:13" ht="13.5" thickBot="1" x14ac:dyDescent="0.35">
      <c r="A1" s="26" t="s">
        <v>11</v>
      </c>
      <c r="B1" s="2"/>
      <c r="C1" s="2"/>
      <c r="D1" s="2"/>
      <c r="E1" s="2"/>
      <c r="F1" s="2"/>
      <c r="G1" s="2"/>
      <c r="H1" s="2"/>
      <c r="I1" s="2"/>
      <c r="J1" s="2"/>
      <c r="K1" s="2"/>
    </row>
    <row r="2" spans="1:13" ht="15" customHeight="1" x14ac:dyDescent="0.25">
      <c r="A2" s="120" t="s">
        <v>10</v>
      </c>
      <c r="B2" s="121"/>
      <c r="C2" s="121"/>
      <c r="D2" s="121"/>
      <c r="E2" s="121"/>
      <c r="F2" s="121"/>
      <c r="G2" s="121"/>
      <c r="H2" s="122"/>
      <c r="I2" s="24"/>
      <c r="J2" s="24"/>
      <c r="K2" s="24"/>
      <c r="L2" s="23"/>
      <c r="M2" s="23"/>
    </row>
    <row r="3" spans="1:13" ht="42.65" customHeight="1" thickBot="1" x14ac:dyDescent="0.3">
      <c r="A3" s="123"/>
      <c r="B3" s="124"/>
      <c r="C3" s="124"/>
      <c r="D3" s="124"/>
      <c r="E3" s="124"/>
      <c r="F3" s="124"/>
      <c r="G3" s="124"/>
      <c r="H3" s="125"/>
      <c r="I3" s="24"/>
      <c r="J3" s="24"/>
      <c r="K3" s="24"/>
      <c r="L3" s="23"/>
      <c r="M3" s="23"/>
    </row>
    <row r="4" spans="1:13" ht="15" customHeight="1" x14ac:dyDescent="0.25">
      <c r="A4" s="25"/>
      <c r="B4" s="25"/>
      <c r="C4" s="25"/>
      <c r="D4" s="25"/>
      <c r="E4" s="25"/>
      <c r="F4" s="25"/>
      <c r="G4" s="25"/>
      <c r="H4" s="25"/>
      <c r="I4" s="24"/>
      <c r="J4" s="24"/>
      <c r="K4" s="24"/>
      <c r="L4" s="23"/>
      <c r="M4" s="23"/>
    </row>
    <row r="5" spans="1:13" x14ac:dyDescent="0.25">
      <c r="A5" s="22" t="s">
        <v>9</v>
      </c>
      <c r="B5" s="22"/>
      <c r="C5" s="22"/>
      <c r="D5" s="22"/>
      <c r="E5" s="22"/>
      <c r="F5" s="22"/>
      <c r="G5" s="22"/>
      <c r="H5" s="22"/>
      <c r="I5" s="22"/>
      <c r="J5" s="22"/>
      <c r="K5" s="2"/>
    </row>
    <row r="6" spans="1:13" x14ac:dyDescent="0.25">
      <c r="A6" s="22" t="s">
        <v>8</v>
      </c>
      <c r="B6" s="22"/>
      <c r="C6" s="2"/>
      <c r="D6" s="2"/>
      <c r="E6" s="2"/>
      <c r="F6" s="2"/>
      <c r="G6" s="2"/>
      <c r="H6" s="2"/>
      <c r="I6" s="2"/>
      <c r="J6" s="2"/>
      <c r="K6" s="2"/>
    </row>
    <row r="7" spans="1:13" ht="13" thickBot="1" x14ac:dyDescent="0.3"/>
    <row r="8" spans="1:13" ht="14.5" x14ac:dyDescent="0.35">
      <c r="B8" s="21" t="s">
        <v>107</v>
      </c>
      <c r="C8" s="89" t="s">
        <v>64</v>
      </c>
      <c r="D8" s="20" t="s">
        <v>28</v>
      </c>
    </row>
    <row r="9" spans="1:13" ht="13" x14ac:dyDescent="0.3">
      <c r="B9" s="6"/>
      <c r="C9" s="40" t="str">
        <f>Inputs!$A$3</f>
        <v>As of 11/1/2021</v>
      </c>
      <c r="D9" s="18"/>
    </row>
    <row r="10" spans="1:13" x14ac:dyDescent="0.25">
      <c r="B10" s="27"/>
      <c r="C10" s="2"/>
      <c r="D10" s="5"/>
    </row>
    <row r="11" spans="1:13" ht="13" x14ac:dyDescent="0.3">
      <c r="B11" s="16" t="s">
        <v>7</v>
      </c>
      <c r="C11" s="2"/>
      <c r="D11" s="5"/>
    </row>
    <row r="12" spans="1:13" ht="13" x14ac:dyDescent="0.3">
      <c r="B12" s="15" t="s">
        <v>6</v>
      </c>
      <c r="C12" s="41" t="s">
        <v>33</v>
      </c>
      <c r="D12" s="42" t="s">
        <v>21</v>
      </c>
    </row>
    <row r="13" spans="1:13" x14ac:dyDescent="0.25">
      <c r="B13" s="13" t="s">
        <v>135</v>
      </c>
      <c r="C13" s="93">
        <f>VLOOKUP($C$8,Inputs!$A$7:$AF$26,Inputs!$AF$1)</f>
        <v>19.148855000000001</v>
      </c>
      <c r="D13" s="82">
        <f>VLOOKUP($C$8,Inputs!$A$7:$AF$26,Inputs!$B$1)</f>
        <v>50</v>
      </c>
    </row>
    <row r="14" spans="1:13" x14ac:dyDescent="0.25">
      <c r="B14" s="13" t="s">
        <v>129</v>
      </c>
      <c r="C14" s="93" t="s">
        <v>17</v>
      </c>
      <c r="D14" s="93" t="s">
        <v>17</v>
      </c>
    </row>
    <row r="15" spans="1:13" ht="13" x14ac:dyDescent="0.3">
      <c r="B15" s="14" t="s">
        <v>4</v>
      </c>
      <c r="C15" s="104"/>
      <c r="D15" s="105"/>
    </row>
    <row r="16" spans="1:13" x14ac:dyDescent="0.25">
      <c r="B16" s="9" t="s">
        <v>118</v>
      </c>
      <c r="C16" s="93" t="s">
        <v>17</v>
      </c>
      <c r="D16" s="93" t="s">
        <v>17</v>
      </c>
    </row>
    <row r="17" spans="2:4" x14ac:dyDescent="0.25">
      <c r="B17" s="86"/>
      <c r="C17" s="91"/>
      <c r="D17" s="88"/>
    </row>
    <row r="18" spans="2:4" ht="13" x14ac:dyDescent="0.3">
      <c r="B18" s="14" t="s">
        <v>3</v>
      </c>
      <c r="C18" s="104"/>
      <c r="D18" s="105"/>
    </row>
    <row r="19" spans="2:4" x14ac:dyDescent="0.25">
      <c r="B19" s="13" t="s">
        <v>92</v>
      </c>
      <c r="C19" s="93" t="s">
        <v>17</v>
      </c>
      <c r="D19" s="93" t="s">
        <v>17</v>
      </c>
    </row>
    <row r="20" spans="2:4" x14ac:dyDescent="0.25">
      <c r="B20" s="13" t="s">
        <v>12</v>
      </c>
      <c r="C20" s="76" t="s">
        <v>17</v>
      </c>
      <c r="D20" s="76" t="s">
        <v>17</v>
      </c>
    </row>
    <row r="21" spans="2:4" x14ac:dyDescent="0.25">
      <c r="B21" s="12" t="s">
        <v>2</v>
      </c>
      <c r="C21" s="93" t="s">
        <v>17</v>
      </c>
      <c r="D21" s="93" t="s">
        <v>17</v>
      </c>
    </row>
    <row r="22" spans="2:4" x14ac:dyDescent="0.25">
      <c r="B22" s="12" t="s">
        <v>13</v>
      </c>
      <c r="C22" s="93" t="s">
        <v>17</v>
      </c>
      <c r="D22" s="93" t="s">
        <v>17</v>
      </c>
    </row>
    <row r="23" spans="2:4" x14ac:dyDescent="0.25">
      <c r="B23" s="12" t="s">
        <v>1</v>
      </c>
      <c r="C23" s="93" t="s">
        <v>17</v>
      </c>
      <c r="D23" s="93" t="s">
        <v>17</v>
      </c>
    </row>
    <row r="24" spans="2:4" x14ac:dyDescent="0.25">
      <c r="B24" s="12" t="s">
        <v>93</v>
      </c>
      <c r="C24" s="93" t="s">
        <v>17</v>
      </c>
      <c r="D24" s="93" t="s">
        <v>17</v>
      </c>
    </row>
    <row r="25" spans="2:4" ht="13" x14ac:dyDescent="0.3">
      <c r="B25" s="11" t="s">
        <v>14</v>
      </c>
      <c r="C25" s="104"/>
      <c r="D25" s="105"/>
    </row>
    <row r="26" spans="2:4" x14ac:dyDescent="0.25">
      <c r="B26" s="9" t="s">
        <v>34</v>
      </c>
      <c r="C26" s="93" t="s">
        <v>17</v>
      </c>
      <c r="D26" s="93" t="s">
        <v>17</v>
      </c>
    </row>
    <row r="27" spans="2:4" x14ac:dyDescent="0.25">
      <c r="B27" s="9" t="s">
        <v>39</v>
      </c>
      <c r="C27" s="93" t="s">
        <v>17</v>
      </c>
      <c r="D27" s="93" t="s">
        <v>17</v>
      </c>
    </row>
    <row r="28" spans="2:4" x14ac:dyDescent="0.25">
      <c r="B28" s="9" t="s">
        <v>128</v>
      </c>
      <c r="C28" s="93" t="s">
        <v>17</v>
      </c>
      <c r="D28" s="93" t="s">
        <v>17</v>
      </c>
    </row>
    <row r="29" spans="2:4" x14ac:dyDescent="0.25">
      <c r="B29" s="9" t="s">
        <v>126</v>
      </c>
      <c r="C29" s="93" t="s">
        <v>17</v>
      </c>
      <c r="D29" s="93" t="s">
        <v>17</v>
      </c>
    </row>
    <row r="30" spans="2:4" ht="13" x14ac:dyDescent="0.3">
      <c r="B30" s="8" t="s">
        <v>0</v>
      </c>
      <c r="C30" s="2"/>
      <c r="D30" s="5"/>
    </row>
    <row r="31" spans="2:4" x14ac:dyDescent="0.25">
      <c r="B31" s="43" t="str">
        <f>Inputs!A30</f>
        <v>Charges</v>
      </c>
      <c r="C31" s="37" t="str">
        <f>Inputs!B30</f>
        <v>Fee</v>
      </c>
      <c r="D31" s="39" t="str">
        <f>Inputs!C30</f>
        <v>Tariff page</v>
      </c>
    </row>
    <row r="32" spans="2:4" x14ac:dyDescent="0.25">
      <c r="B32" s="43" t="str">
        <f>Inputs!A31</f>
        <v>Late Fees (residential, State, county or municipal govt entities)</v>
      </c>
      <c r="C32" s="44" t="str">
        <f>Inputs!B31</f>
        <v>N/A</v>
      </c>
      <c r="D32" s="39" t="str">
        <f>Inputs!C31</f>
        <v>N/A</v>
      </c>
    </row>
    <row r="33" spans="2:5" x14ac:dyDescent="0.25">
      <c r="B33" s="43" t="str">
        <f>Inputs!A32</f>
        <v>Late Fees (non-residential)</v>
      </c>
      <c r="C33" s="45" t="str">
        <f>Inputs!B32</f>
        <v>WSJ Prime Rate</v>
      </c>
      <c r="D33" s="39" t="str">
        <f>Inputs!C32</f>
        <v>Various</v>
      </c>
    </row>
    <row r="34" spans="2:5" x14ac:dyDescent="0.25">
      <c r="B34" s="43" t="str">
        <f>Inputs!A33</f>
        <v>Reactivation of Service</v>
      </c>
      <c r="C34" s="45">
        <f>Inputs!B33</f>
        <v>45</v>
      </c>
      <c r="D34" s="39">
        <f>Inputs!C33</f>
        <v>121</v>
      </c>
    </row>
    <row r="35" spans="2:5" x14ac:dyDescent="0.25">
      <c r="B35" s="43" t="str">
        <f>Inputs!A34</f>
        <v>Main and Service Extension (residential)</v>
      </c>
      <c r="C35" s="37" t="str">
        <f>Inputs!B34</f>
        <v>CIAC &gt;10x Dist.Rev., &gt;$3,000</v>
      </c>
      <c r="D35" s="39">
        <f>Inputs!C34</f>
        <v>112</v>
      </c>
    </row>
    <row r="36" spans="2:5" x14ac:dyDescent="0.25">
      <c r="B36" s="43" t="str">
        <f>Inputs!A35</f>
        <v>Main and Service Extension (non-residential)</v>
      </c>
      <c r="C36" s="37" t="str">
        <f>Inputs!B35</f>
        <v>CIAC &gt;$3,000</v>
      </c>
      <c r="D36" s="39">
        <f>Inputs!C35</f>
        <v>112</v>
      </c>
    </row>
    <row r="37" spans="2:5" x14ac:dyDescent="0.25">
      <c r="B37" s="43" t="str">
        <f>Inputs!A36</f>
        <v>Application for Service</v>
      </c>
      <c r="C37" s="45">
        <f>Inputs!B36</f>
        <v>15</v>
      </c>
      <c r="D37" s="39">
        <f>Inputs!C36</f>
        <v>122</v>
      </c>
    </row>
    <row r="38" spans="2:5" x14ac:dyDescent="0.25">
      <c r="B38" s="43" t="str">
        <f>Inputs!A37</f>
        <v>Permits</v>
      </c>
      <c r="C38" s="37" t="str">
        <f>Inputs!B37</f>
        <v>As applicable</v>
      </c>
      <c r="D38" s="39">
        <f>Inputs!C37</f>
        <v>110</v>
      </c>
    </row>
    <row r="39" spans="2:5" x14ac:dyDescent="0.25">
      <c r="B39" s="43" t="str">
        <f>Inputs!A38</f>
        <v>Return check fee</v>
      </c>
      <c r="C39" s="45">
        <f>Inputs!B38</f>
        <v>19</v>
      </c>
      <c r="D39" s="39">
        <f>Inputs!C38</f>
        <v>121</v>
      </c>
    </row>
    <row r="40" spans="2:5" x14ac:dyDescent="0.25">
      <c r="B40" s="43" t="str">
        <f>Inputs!A39</f>
        <v>Collection vist</v>
      </c>
      <c r="C40" s="45">
        <f>Inputs!B39</f>
        <v>12</v>
      </c>
      <c r="D40" s="39">
        <f>Inputs!C39</f>
        <v>122</v>
      </c>
    </row>
    <row r="41" spans="2:5" x14ac:dyDescent="0.25">
      <c r="B41" s="43" t="str">
        <f>Inputs!A40</f>
        <v>Turn On Charge</v>
      </c>
      <c r="C41" s="45">
        <f>Inputs!B40</f>
        <v>45</v>
      </c>
      <c r="D41" s="39">
        <f>Inputs!C40</f>
        <v>121</v>
      </c>
    </row>
    <row r="42" spans="2:5" x14ac:dyDescent="0.25">
      <c r="B42" s="43" t="str">
        <f>Inputs!A40</f>
        <v>Turn On Charge</v>
      </c>
      <c r="C42" s="45">
        <f>Inputs!B41</f>
        <v>7</v>
      </c>
      <c r="D42" s="39">
        <f>Inputs!C41</f>
        <v>121</v>
      </c>
    </row>
    <row r="43" spans="2:5" x14ac:dyDescent="0.25">
      <c r="B43" s="80" t="s">
        <v>48</v>
      </c>
      <c r="C43" s="45">
        <f>Inputs!B42</f>
        <v>50</v>
      </c>
      <c r="D43" s="39">
        <f>Inputs!C42</f>
        <v>122</v>
      </c>
    </row>
    <row r="44" spans="2:5" x14ac:dyDescent="0.25">
      <c r="B44" s="6"/>
      <c r="C44" s="2"/>
      <c r="D44" s="5"/>
    </row>
    <row r="45" spans="2:5" x14ac:dyDescent="0.25">
      <c r="B45" s="27" t="s">
        <v>30</v>
      </c>
      <c r="C45" s="2"/>
      <c r="D45" s="5"/>
    </row>
    <row r="46" spans="2:5" x14ac:dyDescent="0.25">
      <c r="B46" s="27" t="s">
        <v>127</v>
      </c>
      <c r="C46" s="2"/>
      <c r="D46" s="5"/>
    </row>
    <row r="47" spans="2:5" x14ac:dyDescent="0.25">
      <c r="B47" s="27" t="s">
        <v>31</v>
      </c>
      <c r="C47" s="2"/>
      <c r="D47" s="5"/>
    </row>
    <row r="48" spans="2:5" x14ac:dyDescent="0.25">
      <c r="B48" s="27"/>
      <c r="C48" s="2"/>
      <c r="D48" s="5"/>
      <c r="E48" s="84"/>
    </row>
    <row r="49" spans="2:5" ht="13" thickBot="1" x14ac:dyDescent="0.3">
      <c r="B49" s="85"/>
      <c r="C49" s="4"/>
      <c r="D49" s="3"/>
      <c r="E49" s="84"/>
    </row>
    <row r="50" spans="2:5" x14ac:dyDescent="0.25">
      <c r="B50" s="2"/>
      <c r="C50" s="2"/>
      <c r="D50" s="2"/>
    </row>
    <row r="51" spans="2:5" x14ac:dyDescent="0.25"/>
    <row r="52" spans="2:5" x14ac:dyDescent="0.25">
      <c r="B52" s="84"/>
    </row>
    <row r="53" spans="2:5" x14ac:dyDescent="0.25">
      <c r="B53" s="84"/>
    </row>
    <row r="54" spans="2:5" x14ac:dyDescent="0.25"/>
    <row r="55" spans="2:5" x14ac:dyDescent="0.25">
      <c r="B55" s="84"/>
    </row>
    <row r="56" spans="2:5" x14ac:dyDescent="0.25"/>
    <row r="57" spans="2:5" x14ac:dyDescent="0.25"/>
    <row r="58" spans="2:5" x14ac:dyDescent="0.25"/>
    <row r="59" spans="2:5" x14ac:dyDescent="0.25"/>
    <row r="60" spans="2:5" x14ac:dyDescent="0.25"/>
    <row r="61" spans="2:5" x14ac:dyDescent="0.25"/>
    <row r="62" spans="2:5" x14ac:dyDescent="0.25"/>
    <row r="63" spans="2:5" x14ac:dyDescent="0.25"/>
    <row r="64" spans="2:5" x14ac:dyDescent="0.25"/>
    <row r="65" spans="2:13" x14ac:dyDescent="0.25"/>
    <row r="66" spans="2:13" s="2" customFormat="1" x14ac:dyDescent="0.25">
      <c r="B66" s="1"/>
      <c r="C66" s="1"/>
      <c r="D66" s="1"/>
      <c r="E66" s="1"/>
      <c r="F66" s="1"/>
      <c r="G66" s="1"/>
      <c r="H66" s="1"/>
      <c r="I66" s="1"/>
      <c r="J66" s="1"/>
      <c r="K66" s="1"/>
      <c r="L66" s="1"/>
      <c r="M66" s="1"/>
    </row>
    <row r="67" spans="2:13" s="2" customFormat="1" x14ac:dyDescent="0.25">
      <c r="B67" s="1"/>
      <c r="C67" s="1"/>
      <c r="D67" s="1"/>
      <c r="E67" s="1"/>
      <c r="F67" s="1"/>
      <c r="G67" s="1"/>
      <c r="H67" s="1"/>
      <c r="I67" s="1"/>
      <c r="J67" s="1"/>
      <c r="K67" s="1"/>
      <c r="L67" s="1"/>
      <c r="M67" s="1"/>
    </row>
    <row r="68" spans="2:13" s="2" customFormat="1" x14ac:dyDescent="0.25">
      <c r="B68" s="1"/>
      <c r="C68" s="1"/>
      <c r="D68" s="1"/>
      <c r="E68" s="1"/>
      <c r="F68" s="1"/>
      <c r="G68" s="1"/>
      <c r="H68" s="1"/>
      <c r="I68" s="1"/>
      <c r="J68" s="1"/>
      <c r="K68" s="1"/>
      <c r="L68" s="1"/>
      <c r="M68" s="1"/>
    </row>
    <row r="69" spans="2:13" s="2" customFormat="1" x14ac:dyDescent="0.25">
      <c r="B69" s="1"/>
      <c r="C69" s="1"/>
      <c r="D69" s="1"/>
      <c r="E69" s="1"/>
      <c r="F69" s="1"/>
      <c r="G69" s="1"/>
      <c r="H69" s="1"/>
      <c r="I69" s="1"/>
      <c r="J69" s="1"/>
      <c r="K69" s="1"/>
      <c r="L69" s="1"/>
      <c r="M69" s="1"/>
    </row>
    <row r="70" spans="2:13" s="2" customFormat="1" x14ac:dyDescent="0.25">
      <c r="B70" s="1"/>
      <c r="C70" s="1"/>
      <c r="D70" s="1"/>
      <c r="E70" s="1"/>
      <c r="F70" s="1"/>
      <c r="G70" s="1"/>
      <c r="H70" s="1"/>
      <c r="I70" s="1"/>
      <c r="J70" s="1"/>
      <c r="K70" s="1"/>
      <c r="L70" s="1"/>
      <c r="M70" s="1"/>
    </row>
    <row r="71" spans="2:13" s="2" customFormat="1" x14ac:dyDescent="0.25">
      <c r="B71" s="1"/>
      <c r="C71" s="1"/>
      <c r="D71" s="1"/>
      <c r="E71" s="1"/>
      <c r="F71" s="1"/>
      <c r="G71" s="1"/>
      <c r="H71" s="1"/>
      <c r="I71" s="1"/>
      <c r="J71" s="1"/>
      <c r="K71" s="1"/>
      <c r="L71" s="1"/>
      <c r="M71" s="1"/>
    </row>
    <row r="72" spans="2:13" x14ac:dyDescent="0.25"/>
    <row r="73" spans="2:13" x14ac:dyDescent="0.25"/>
    <row r="74" spans="2:13" x14ac:dyDescent="0.25"/>
    <row r="75" spans="2:13" x14ac:dyDescent="0.25"/>
    <row r="76" spans="2:13" x14ac:dyDescent="0.25"/>
    <row r="77" spans="2:13" x14ac:dyDescent="0.25"/>
  </sheetData>
  <mergeCells count="1">
    <mergeCell ref="A2:H3"/>
  </mergeCells>
  <pageMargins left="0.7" right="0.7" top="0.75" bottom="0.75" header="0.3" footer="0.3"/>
  <pageSetup scale="56" orientation="portrait" r:id="rId1"/>
  <headerFooter>
    <oddHeader>&amp;C&amp;"Arial,Regular"&amp;10Rates and Charges&amp;R&amp;"Arial,Regular"&amp;10STANDARDIZED P.L. 2022, 
C. 107 REPORTING TEMPLATE
Page &amp;P</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8F3CE0-752E-420D-B5D8-6386F82E5961}">
  <sheetPr>
    <tabColor theme="3" tint="0.59999389629810485"/>
  </sheetPr>
  <dimension ref="A1:M77"/>
  <sheetViews>
    <sheetView zoomScale="90" zoomScaleNormal="90" workbookViewId="0">
      <selection activeCell="F38" sqref="F38"/>
    </sheetView>
  </sheetViews>
  <sheetFormatPr defaultColWidth="0" defaultRowHeight="12.5" zeroHeight="1" x14ac:dyDescent="0.25"/>
  <cols>
    <col min="1" max="1" width="8.90625" style="2" customWidth="1"/>
    <col min="2" max="2" width="60.90625" style="1" customWidth="1"/>
    <col min="3" max="3" width="26" style="1" customWidth="1"/>
    <col min="4" max="4" width="22.90625" style="1" customWidth="1"/>
    <col min="5" max="9" width="8.90625" style="1" customWidth="1"/>
    <col min="10" max="10" width="5.90625" style="1" customWidth="1"/>
    <col min="11" max="11" width="8.90625" style="1" hidden="1" customWidth="1"/>
    <col min="12" max="13" width="0" style="1" hidden="1" customWidth="1"/>
    <col min="14" max="16384" width="8.90625" style="1" hidden="1"/>
  </cols>
  <sheetData>
    <row r="1" spans="1:13" ht="13.5" thickBot="1" x14ac:dyDescent="0.35">
      <c r="A1" s="26" t="s">
        <v>11</v>
      </c>
      <c r="B1" s="2"/>
      <c r="C1" s="2"/>
      <c r="D1" s="2"/>
      <c r="E1" s="2"/>
      <c r="F1" s="2"/>
      <c r="G1" s="2"/>
      <c r="H1" s="2"/>
      <c r="I1" s="2"/>
      <c r="J1" s="2"/>
      <c r="K1" s="2"/>
    </row>
    <row r="2" spans="1:13" ht="15" customHeight="1" x14ac:dyDescent="0.25">
      <c r="A2" s="120" t="s">
        <v>10</v>
      </c>
      <c r="B2" s="121"/>
      <c r="C2" s="121"/>
      <c r="D2" s="121"/>
      <c r="E2" s="121"/>
      <c r="F2" s="121"/>
      <c r="G2" s="121"/>
      <c r="H2" s="122"/>
      <c r="I2" s="24"/>
      <c r="J2" s="24"/>
      <c r="K2" s="24"/>
      <c r="L2" s="23"/>
      <c r="M2" s="23"/>
    </row>
    <row r="3" spans="1:13" ht="42.65" customHeight="1" thickBot="1" x14ac:dyDescent="0.3">
      <c r="A3" s="123"/>
      <c r="B3" s="124"/>
      <c r="C3" s="124"/>
      <c r="D3" s="124"/>
      <c r="E3" s="124"/>
      <c r="F3" s="124"/>
      <c r="G3" s="124"/>
      <c r="H3" s="125"/>
      <c r="I3" s="24"/>
      <c r="J3" s="24"/>
      <c r="K3" s="24"/>
      <c r="L3" s="23"/>
      <c r="M3" s="23"/>
    </row>
    <row r="4" spans="1:13" ht="15" customHeight="1" x14ac:dyDescent="0.25">
      <c r="A4" s="25"/>
      <c r="B4" s="25"/>
      <c r="C4" s="25"/>
      <c r="D4" s="25"/>
      <c r="E4" s="25"/>
      <c r="F4" s="25"/>
      <c r="G4" s="25"/>
      <c r="H4" s="25"/>
      <c r="I4" s="24"/>
      <c r="J4" s="24"/>
      <c r="K4" s="24"/>
      <c r="L4" s="23"/>
      <c r="M4" s="23"/>
    </row>
    <row r="5" spans="1:13" x14ac:dyDescent="0.25">
      <c r="A5" s="22" t="s">
        <v>9</v>
      </c>
      <c r="B5" s="22"/>
      <c r="C5" s="22"/>
      <c r="D5" s="22"/>
      <c r="E5" s="22"/>
      <c r="F5" s="22"/>
      <c r="G5" s="22"/>
      <c r="H5" s="22"/>
      <c r="I5" s="22"/>
      <c r="J5" s="22"/>
      <c r="K5" s="2"/>
    </row>
    <row r="6" spans="1:13" x14ac:dyDescent="0.25">
      <c r="A6" s="22" t="s">
        <v>8</v>
      </c>
      <c r="B6" s="22"/>
      <c r="C6" s="2"/>
      <c r="D6" s="2"/>
      <c r="E6" s="2"/>
      <c r="F6" s="2"/>
      <c r="G6" s="2"/>
      <c r="H6" s="2"/>
      <c r="I6" s="2"/>
      <c r="J6" s="2"/>
      <c r="K6" s="2"/>
    </row>
    <row r="7" spans="1:13" ht="13" thickBot="1" x14ac:dyDescent="0.3"/>
    <row r="8" spans="1:13" ht="14.5" x14ac:dyDescent="0.35">
      <c r="B8" s="21" t="s">
        <v>107</v>
      </c>
      <c r="C8" s="89" t="s">
        <v>58</v>
      </c>
      <c r="D8" s="20" t="s">
        <v>28</v>
      </c>
    </row>
    <row r="9" spans="1:13" ht="13" x14ac:dyDescent="0.3">
      <c r="B9" s="6"/>
      <c r="C9" s="40" t="str">
        <f>Inputs!$A$3</f>
        <v>As of 11/1/2021</v>
      </c>
      <c r="D9" s="18"/>
    </row>
    <row r="10" spans="1:13" x14ac:dyDescent="0.25">
      <c r="B10" s="27"/>
      <c r="C10" s="2"/>
      <c r="D10" s="5"/>
    </row>
    <row r="11" spans="1:13" ht="13" x14ac:dyDescent="0.3">
      <c r="B11" s="16" t="s">
        <v>7</v>
      </c>
      <c r="C11" s="2"/>
      <c r="D11" s="5"/>
    </row>
    <row r="12" spans="1:13" ht="13" x14ac:dyDescent="0.3">
      <c r="B12" s="15" t="s">
        <v>6</v>
      </c>
      <c r="C12" s="41" t="s">
        <v>33</v>
      </c>
      <c r="D12" s="42" t="s">
        <v>21</v>
      </c>
    </row>
    <row r="13" spans="1:13" x14ac:dyDescent="0.25">
      <c r="B13" s="13" t="s">
        <v>5</v>
      </c>
      <c r="C13" s="93" t="s">
        <v>17</v>
      </c>
      <c r="D13" s="93" t="s">
        <v>17</v>
      </c>
    </row>
    <row r="14" spans="1:13" x14ac:dyDescent="0.25">
      <c r="B14" s="13" t="s">
        <v>129</v>
      </c>
      <c r="C14" s="93" t="s">
        <v>17</v>
      </c>
      <c r="D14" s="93" t="s">
        <v>17</v>
      </c>
    </row>
    <row r="15" spans="1:13" ht="13" x14ac:dyDescent="0.3">
      <c r="B15" s="14" t="s">
        <v>4</v>
      </c>
      <c r="C15" s="104"/>
      <c r="D15" s="105"/>
    </row>
    <row r="16" spans="1:13" x14ac:dyDescent="0.25">
      <c r="B16" s="9" t="s">
        <v>118</v>
      </c>
      <c r="C16" s="93" t="s">
        <v>17</v>
      </c>
      <c r="D16" s="93" t="s">
        <v>17</v>
      </c>
    </row>
    <row r="17" spans="2:4" x14ac:dyDescent="0.25">
      <c r="B17" s="86"/>
      <c r="C17" s="91"/>
      <c r="D17" s="88"/>
    </row>
    <row r="18" spans="2:4" ht="13" x14ac:dyDescent="0.3">
      <c r="B18" s="14" t="s">
        <v>3</v>
      </c>
      <c r="C18" s="104"/>
      <c r="D18" s="105"/>
    </row>
    <row r="19" spans="2:4" x14ac:dyDescent="0.25">
      <c r="B19" s="13" t="s">
        <v>92</v>
      </c>
      <c r="C19" s="93" t="s">
        <v>17</v>
      </c>
      <c r="D19" s="93" t="s">
        <v>17</v>
      </c>
    </row>
    <row r="20" spans="2:4" x14ac:dyDescent="0.25">
      <c r="B20" s="13" t="s">
        <v>12</v>
      </c>
      <c r="C20" s="76" t="s">
        <v>17</v>
      </c>
      <c r="D20" s="76" t="s">
        <v>17</v>
      </c>
    </row>
    <row r="21" spans="2:4" x14ac:dyDescent="0.25">
      <c r="B21" s="12" t="s">
        <v>2</v>
      </c>
      <c r="C21" s="93" t="s">
        <v>17</v>
      </c>
      <c r="D21" s="93" t="s">
        <v>17</v>
      </c>
    </row>
    <row r="22" spans="2:4" x14ac:dyDescent="0.25">
      <c r="B22" s="12" t="s">
        <v>13</v>
      </c>
      <c r="C22" s="76">
        <f>VLOOKUP($C$8,Inputs!$A$7:$AF$26,Inputs!$U$1)</f>
        <v>3.8626999999999995E-2</v>
      </c>
      <c r="D22" s="100">
        <f>VLOOKUP($D$12,Inputs!$A$26:$AF$26,Inputs!$U$1)</f>
        <v>105</v>
      </c>
    </row>
    <row r="23" spans="2:4" x14ac:dyDescent="0.25">
      <c r="B23" s="12" t="s">
        <v>1</v>
      </c>
      <c r="C23" s="76">
        <f>VLOOKUP($C$8,Inputs!$A$7:$AF$26,Inputs!$V$1)</f>
        <v>6.9625999999999993E-2</v>
      </c>
      <c r="D23" s="94" t="str">
        <f>VLOOKUP($D$12,Inputs!$A$26:$AF$26,Inputs!$V$1)</f>
        <v>75 &amp; 76</v>
      </c>
    </row>
    <row r="24" spans="2:4" x14ac:dyDescent="0.25">
      <c r="B24" s="12" t="s">
        <v>93</v>
      </c>
      <c r="C24" s="93" t="s">
        <v>17</v>
      </c>
      <c r="D24" s="93" t="s">
        <v>17</v>
      </c>
    </row>
    <row r="25" spans="2:4" ht="13" x14ac:dyDescent="0.3">
      <c r="B25" s="11" t="s">
        <v>14</v>
      </c>
      <c r="C25" s="104"/>
      <c r="D25" s="105"/>
    </row>
    <row r="26" spans="2:4" x14ac:dyDescent="0.25">
      <c r="B26" s="9" t="s">
        <v>34</v>
      </c>
      <c r="C26" s="93" t="s">
        <v>17</v>
      </c>
      <c r="D26" s="93" t="s">
        <v>17</v>
      </c>
    </row>
    <row r="27" spans="2:4" x14ac:dyDescent="0.25">
      <c r="B27" s="9" t="s">
        <v>39</v>
      </c>
      <c r="C27" s="93" t="s">
        <v>17</v>
      </c>
      <c r="D27" s="93" t="s">
        <v>17</v>
      </c>
    </row>
    <row r="28" spans="2:4" x14ac:dyDescent="0.25">
      <c r="B28" s="90"/>
      <c r="C28" s="91"/>
      <c r="D28" s="92"/>
    </row>
    <row r="29" spans="2:4" x14ac:dyDescent="0.25">
      <c r="B29" s="90"/>
      <c r="C29" s="93"/>
      <c r="D29" s="94"/>
    </row>
    <row r="30" spans="2:4" ht="13" x14ac:dyDescent="0.3">
      <c r="B30" s="8" t="s">
        <v>0</v>
      </c>
      <c r="C30" s="2"/>
      <c r="D30" s="5"/>
    </row>
    <row r="31" spans="2:4" x14ac:dyDescent="0.25">
      <c r="B31" s="43" t="str">
        <f>Inputs!A30</f>
        <v>Charges</v>
      </c>
      <c r="C31" s="37" t="str">
        <f>Inputs!B30</f>
        <v>Fee</v>
      </c>
      <c r="D31" s="39" t="str">
        <f>Inputs!C30</f>
        <v>Tariff page</v>
      </c>
    </row>
    <row r="32" spans="2:4" x14ac:dyDescent="0.25">
      <c r="B32" s="43" t="str">
        <f>Inputs!A31</f>
        <v>Late Fees (residential, State, county or municipal govt entities)</v>
      </c>
      <c r="C32" s="44" t="str">
        <f>Inputs!B31</f>
        <v>N/A</v>
      </c>
      <c r="D32" s="39" t="str">
        <f>Inputs!C31</f>
        <v>N/A</v>
      </c>
    </row>
    <row r="33" spans="2:4" x14ac:dyDescent="0.25">
      <c r="B33" s="43" t="str">
        <f>Inputs!A32</f>
        <v>Late Fees (non-residential)</v>
      </c>
      <c r="C33" s="45" t="str">
        <f>Inputs!B32</f>
        <v>WSJ Prime Rate</v>
      </c>
      <c r="D33" s="39" t="str">
        <f>Inputs!C32</f>
        <v>Various</v>
      </c>
    </row>
    <row r="34" spans="2:4" x14ac:dyDescent="0.25">
      <c r="B34" s="43" t="str">
        <f>Inputs!A33</f>
        <v>Reactivation of Service</v>
      </c>
      <c r="C34" s="45">
        <f>Inputs!B33</f>
        <v>45</v>
      </c>
      <c r="D34" s="39">
        <f>Inputs!C33</f>
        <v>121</v>
      </c>
    </row>
    <row r="35" spans="2:4" x14ac:dyDescent="0.25">
      <c r="B35" s="43" t="str">
        <f>Inputs!A34</f>
        <v>Main and Service Extension (residential)</v>
      </c>
      <c r="C35" s="37" t="str">
        <f>Inputs!B34</f>
        <v>CIAC &gt;10x Dist.Rev., &gt;$3,000</v>
      </c>
      <c r="D35" s="39">
        <f>Inputs!C34</f>
        <v>112</v>
      </c>
    </row>
    <row r="36" spans="2:4" x14ac:dyDescent="0.25">
      <c r="B36" s="43" t="str">
        <f>Inputs!A35</f>
        <v>Main and Service Extension (non-residential)</v>
      </c>
      <c r="C36" s="37" t="str">
        <f>Inputs!B35</f>
        <v>CIAC &gt;$3,000</v>
      </c>
      <c r="D36" s="39">
        <f>Inputs!C35</f>
        <v>112</v>
      </c>
    </row>
    <row r="37" spans="2:4" x14ac:dyDescent="0.25">
      <c r="B37" s="43" t="str">
        <f>Inputs!A36</f>
        <v>Application for Service</v>
      </c>
      <c r="C37" s="45">
        <f>Inputs!B36</f>
        <v>15</v>
      </c>
      <c r="D37" s="39">
        <f>Inputs!C36</f>
        <v>122</v>
      </c>
    </row>
    <row r="38" spans="2:4" x14ac:dyDescent="0.25">
      <c r="B38" s="43" t="str">
        <f>Inputs!A37</f>
        <v>Permits</v>
      </c>
      <c r="C38" s="37" t="str">
        <f>Inputs!B37</f>
        <v>As applicable</v>
      </c>
      <c r="D38" s="39">
        <f>Inputs!C37</f>
        <v>110</v>
      </c>
    </row>
    <row r="39" spans="2:4" x14ac:dyDescent="0.25">
      <c r="B39" s="43" t="str">
        <f>Inputs!A38</f>
        <v>Return check fee</v>
      </c>
      <c r="C39" s="45">
        <f>Inputs!B38</f>
        <v>19</v>
      </c>
      <c r="D39" s="39">
        <f>Inputs!C38</f>
        <v>121</v>
      </c>
    </row>
    <row r="40" spans="2:4" x14ac:dyDescent="0.25">
      <c r="B40" s="43" t="str">
        <f>Inputs!A39</f>
        <v>Collection vist</v>
      </c>
      <c r="C40" s="45">
        <f>Inputs!B39</f>
        <v>12</v>
      </c>
      <c r="D40" s="39">
        <f>Inputs!C39</f>
        <v>122</v>
      </c>
    </row>
    <row r="41" spans="2:4" x14ac:dyDescent="0.25">
      <c r="B41" s="43" t="str">
        <f>Inputs!A40</f>
        <v>Turn On Charge</v>
      </c>
      <c r="C41" s="45">
        <f>Inputs!B40</f>
        <v>45</v>
      </c>
      <c r="D41" s="39">
        <f>Inputs!C40</f>
        <v>121</v>
      </c>
    </row>
    <row r="42" spans="2:4" x14ac:dyDescent="0.25">
      <c r="B42" s="43" t="str">
        <f>Inputs!A40</f>
        <v>Turn On Charge</v>
      </c>
      <c r="C42" s="45">
        <f>Inputs!B41</f>
        <v>7</v>
      </c>
      <c r="D42" s="39">
        <f>Inputs!C41</f>
        <v>121</v>
      </c>
    </row>
    <row r="43" spans="2:4" x14ac:dyDescent="0.25">
      <c r="B43" s="80" t="s">
        <v>48</v>
      </c>
      <c r="C43" s="45">
        <f>Inputs!B42</f>
        <v>50</v>
      </c>
      <c r="D43" s="39">
        <f>Inputs!C42</f>
        <v>122</v>
      </c>
    </row>
    <row r="44" spans="2:4" x14ac:dyDescent="0.25">
      <c r="B44" s="6"/>
      <c r="C44" s="2"/>
      <c r="D44" s="5"/>
    </row>
    <row r="45" spans="2:4" x14ac:dyDescent="0.25">
      <c r="B45" s="27" t="s">
        <v>30</v>
      </c>
      <c r="C45" s="2"/>
      <c r="D45" s="5"/>
    </row>
    <row r="46" spans="2:4" x14ac:dyDescent="0.25">
      <c r="B46" s="27" t="s">
        <v>127</v>
      </c>
      <c r="C46" s="2"/>
      <c r="D46" s="5"/>
    </row>
    <row r="47" spans="2:4" x14ac:dyDescent="0.25">
      <c r="B47" s="27" t="s">
        <v>31</v>
      </c>
      <c r="C47" s="2"/>
      <c r="D47" s="5"/>
    </row>
    <row r="48" spans="2:4" x14ac:dyDescent="0.25">
      <c r="B48" s="27" t="s">
        <v>136</v>
      </c>
      <c r="C48" s="2"/>
      <c r="D48" s="5"/>
    </row>
    <row r="49" spans="2:5" x14ac:dyDescent="0.25">
      <c r="B49" s="27"/>
      <c r="C49" s="2"/>
      <c r="D49" s="5"/>
      <c r="E49" s="84"/>
    </row>
    <row r="50" spans="2:5" ht="13" thickBot="1" x14ac:dyDescent="0.3">
      <c r="B50" s="85"/>
      <c r="C50" s="4"/>
      <c r="D50" s="3"/>
      <c r="E50" s="84"/>
    </row>
    <row r="51" spans="2:5" x14ac:dyDescent="0.25">
      <c r="B51" s="2"/>
      <c r="C51" s="2"/>
      <c r="D51" s="2"/>
    </row>
    <row r="52" spans="2:5" x14ac:dyDescent="0.25"/>
    <row r="53" spans="2:5" x14ac:dyDescent="0.25">
      <c r="B53" s="84"/>
    </row>
    <row r="54" spans="2:5" x14ac:dyDescent="0.25">
      <c r="B54" s="84"/>
    </row>
    <row r="55" spans="2:5" x14ac:dyDescent="0.25"/>
    <row r="56" spans="2:5" x14ac:dyDescent="0.25">
      <c r="B56" s="84"/>
    </row>
    <row r="57" spans="2:5" x14ac:dyDescent="0.25"/>
    <row r="58" spans="2:5" x14ac:dyDescent="0.25"/>
    <row r="59" spans="2:5" x14ac:dyDescent="0.25"/>
    <row r="60" spans="2:5" x14ac:dyDescent="0.25"/>
    <row r="61" spans="2:5" x14ac:dyDescent="0.25"/>
    <row r="62" spans="2:5" x14ac:dyDescent="0.25"/>
    <row r="63" spans="2:5" x14ac:dyDescent="0.25"/>
    <row r="64" spans="2:5" x14ac:dyDescent="0.25"/>
    <row r="65" spans="2:13" x14ac:dyDescent="0.25"/>
    <row r="66" spans="2:13" x14ac:dyDescent="0.25"/>
    <row r="67" spans="2:13" s="2" customFormat="1" x14ac:dyDescent="0.25">
      <c r="B67" s="1"/>
      <c r="C67" s="1"/>
      <c r="D67" s="1"/>
      <c r="E67" s="1"/>
      <c r="F67" s="1"/>
      <c r="G67" s="1"/>
      <c r="H67" s="1"/>
      <c r="I67" s="1"/>
      <c r="J67" s="1"/>
      <c r="K67" s="1"/>
      <c r="L67" s="1"/>
      <c r="M67" s="1"/>
    </row>
    <row r="68" spans="2:13" s="2" customFormat="1" x14ac:dyDescent="0.25">
      <c r="B68" s="1"/>
      <c r="C68" s="1"/>
      <c r="D68" s="1"/>
      <c r="E68" s="1"/>
      <c r="F68" s="1"/>
      <c r="G68" s="1"/>
      <c r="H68" s="1"/>
      <c r="I68" s="1"/>
      <c r="J68" s="1"/>
      <c r="K68" s="1"/>
      <c r="L68" s="1"/>
      <c r="M68" s="1"/>
    </row>
    <row r="69" spans="2:13" s="2" customFormat="1" x14ac:dyDescent="0.25">
      <c r="B69" s="1"/>
      <c r="C69" s="1"/>
      <c r="D69" s="1"/>
      <c r="E69" s="1"/>
      <c r="F69" s="1"/>
      <c r="G69" s="1"/>
      <c r="H69" s="1"/>
      <c r="I69" s="1"/>
      <c r="J69" s="1"/>
      <c r="K69" s="1"/>
      <c r="L69" s="1"/>
      <c r="M69" s="1"/>
    </row>
    <row r="70" spans="2:13" s="2" customFormat="1" x14ac:dyDescent="0.25">
      <c r="B70" s="1"/>
      <c r="C70" s="1"/>
      <c r="D70" s="1"/>
      <c r="E70" s="1"/>
      <c r="F70" s="1"/>
      <c r="G70" s="1"/>
      <c r="H70" s="1"/>
      <c r="I70" s="1"/>
      <c r="J70" s="1"/>
      <c r="K70" s="1"/>
      <c r="L70" s="1"/>
      <c r="M70" s="1"/>
    </row>
    <row r="71" spans="2:13" s="2" customFormat="1" x14ac:dyDescent="0.25">
      <c r="B71" s="1"/>
      <c r="C71" s="1"/>
      <c r="D71" s="1"/>
      <c r="E71" s="1"/>
      <c r="F71" s="1"/>
      <c r="G71" s="1"/>
      <c r="H71" s="1"/>
      <c r="I71" s="1"/>
      <c r="J71" s="1"/>
      <c r="K71" s="1"/>
      <c r="L71" s="1"/>
      <c r="M71" s="1"/>
    </row>
    <row r="72" spans="2:13" s="2" customFormat="1" x14ac:dyDescent="0.25">
      <c r="B72" s="1"/>
      <c r="C72" s="1"/>
      <c r="D72" s="1"/>
      <c r="E72" s="1"/>
      <c r="F72" s="1"/>
      <c r="G72" s="1"/>
      <c r="H72" s="1"/>
      <c r="I72" s="1"/>
      <c r="J72" s="1"/>
      <c r="K72" s="1"/>
      <c r="L72" s="1"/>
      <c r="M72" s="1"/>
    </row>
    <row r="73" spans="2:13" x14ac:dyDescent="0.25"/>
    <row r="74" spans="2:13" x14ac:dyDescent="0.25"/>
    <row r="75" spans="2:13" x14ac:dyDescent="0.25"/>
    <row r="76" spans="2:13" x14ac:dyDescent="0.25"/>
    <row r="77" spans="2:13" x14ac:dyDescent="0.25"/>
  </sheetData>
  <mergeCells count="1">
    <mergeCell ref="A2:H3"/>
  </mergeCells>
  <pageMargins left="0.7" right="0.7" top="0.75" bottom="0.75" header="0.3" footer="0.3"/>
  <pageSetup scale="56" orientation="portrait" r:id="rId1"/>
  <headerFooter>
    <oddHeader>&amp;C&amp;"Arial,Regular"&amp;10Rates and Charges&amp;R&amp;"Arial,Regular"&amp;10STANDARDIZED P.L. 2022, 
C. 107 REPORTING TEMPLATE
Page &amp;P</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DE26E0-3997-4BD4-9554-4D132A3A094D}">
  <sheetPr>
    <tabColor theme="3" tint="0.59999389629810485"/>
  </sheetPr>
  <dimension ref="A1:M79"/>
  <sheetViews>
    <sheetView zoomScale="90" zoomScaleNormal="90" workbookViewId="0">
      <selection activeCell="D26" sqref="D26"/>
    </sheetView>
  </sheetViews>
  <sheetFormatPr defaultColWidth="0" defaultRowHeight="12.5" zeroHeight="1" x14ac:dyDescent="0.25"/>
  <cols>
    <col min="1" max="1" width="8.90625" style="2" customWidth="1"/>
    <col min="2" max="2" width="60.90625" style="1" customWidth="1"/>
    <col min="3" max="3" width="26" style="1" customWidth="1"/>
    <col min="4" max="4" width="22.90625" style="1" customWidth="1"/>
    <col min="5" max="9" width="8.90625" style="1" customWidth="1"/>
    <col min="10" max="10" width="5.90625" style="1" customWidth="1"/>
    <col min="11" max="11" width="8.90625" style="1" hidden="1" customWidth="1"/>
    <col min="12" max="13" width="0" style="1" hidden="1" customWidth="1"/>
    <col min="14" max="16384" width="8.90625" style="1" hidden="1"/>
  </cols>
  <sheetData>
    <row r="1" spans="1:13" ht="13.5" thickBot="1" x14ac:dyDescent="0.35">
      <c r="A1" s="26" t="s">
        <v>11</v>
      </c>
      <c r="B1" s="2"/>
      <c r="C1" s="2"/>
      <c r="D1" s="2"/>
      <c r="E1" s="2"/>
      <c r="F1" s="2"/>
      <c r="G1" s="2"/>
      <c r="H1" s="2"/>
      <c r="I1" s="2"/>
      <c r="J1" s="2"/>
      <c r="K1" s="2"/>
    </row>
    <row r="2" spans="1:13" ht="15" customHeight="1" x14ac:dyDescent="0.25">
      <c r="A2" s="120" t="s">
        <v>10</v>
      </c>
      <c r="B2" s="121"/>
      <c r="C2" s="121"/>
      <c r="D2" s="121"/>
      <c r="E2" s="121"/>
      <c r="F2" s="121"/>
      <c r="G2" s="121"/>
      <c r="H2" s="122"/>
      <c r="I2" s="24"/>
      <c r="J2" s="24"/>
      <c r="K2" s="24"/>
      <c r="L2" s="23"/>
      <c r="M2" s="23"/>
    </row>
    <row r="3" spans="1:13" ht="42.65" customHeight="1" thickBot="1" x14ac:dyDescent="0.3">
      <c r="A3" s="123"/>
      <c r="B3" s="124"/>
      <c r="C3" s="124"/>
      <c r="D3" s="124"/>
      <c r="E3" s="124"/>
      <c r="F3" s="124"/>
      <c r="G3" s="124"/>
      <c r="H3" s="125"/>
      <c r="I3" s="24"/>
      <c r="J3" s="24"/>
      <c r="K3" s="24"/>
      <c r="L3" s="23"/>
      <c r="M3" s="23"/>
    </row>
    <row r="4" spans="1:13" ht="15" customHeight="1" x14ac:dyDescent="0.25">
      <c r="A4" s="25"/>
      <c r="B4" s="25"/>
      <c r="C4" s="25"/>
      <c r="D4" s="25"/>
      <c r="E4" s="25"/>
      <c r="F4" s="25"/>
      <c r="G4" s="25"/>
      <c r="H4" s="25"/>
      <c r="I4" s="24"/>
      <c r="J4" s="24"/>
      <c r="K4" s="24"/>
      <c r="L4" s="23"/>
      <c r="M4" s="23"/>
    </row>
    <row r="5" spans="1:13" x14ac:dyDescent="0.25">
      <c r="A5" s="22" t="s">
        <v>9</v>
      </c>
      <c r="B5" s="22"/>
      <c r="C5" s="22"/>
      <c r="D5" s="22"/>
      <c r="E5" s="22"/>
      <c r="F5" s="22"/>
      <c r="G5" s="22"/>
      <c r="H5" s="22"/>
      <c r="I5" s="22"/>
      <c r="J5" s="22"/>
      <c r="K5" s="2"/>
    </row>
    <row r="6" spans="1:13" x14ac:dyDescent="0.25">
      <c r="A6" s="22" t="s">
        <v>8</v>
      </c>
      <c r="B6" s="22"/>
      <c r="C6" s="2"/>
      <c r="D6" s="2"/>
      <c r="E6" s="2"/>
      <c r="F6" s="2"/>
      <c r="G6" s="2"/>
      <c r="H6" s="2"/>
      <c r="I6" s="2"/>
      <c r="J6" s="2"/>
      <c r="K6" s="2"/>
    </row>
    <row r="7" spans="1:13" ht="13" thickBot="1" x14ac:dyDescent="0.3"/>
    <row r="8" spans="1:13" ht="14.5" x14ac:dyDescent="0.35">
      <c r="B8" s="21" t="s">
        <v>107</v>
      </c>
      <c r="C8" s="89" t="s">
        <v>29</v>
      </c>
      <c r="D8" s="20" t="s">
        <v>28</v>
      </c>
    </row>
    <row r="9" spans="1:13" ht="13" x14ac:dyDescent="0.3">
      <c r="B9" s="6"/>
      <c r="C9" s="40" t="str">
        <f>Inputs!$A$3</f>
        <v>As of 11/1/2021</v>
      </c>
      <c r="D9" s="18"/>
    </row>
    <row r="10" spans="1:13" x14ac:dyDescent="0.25">
      <c r="B10" s="27"/>
      <c r="C10" s="2"/>
      <c r="D10" s="5"/>
    </row>
    <row r="11" spans="1:13" ht="13" x14ac:dyDescent="0.3">
      <c r="B11" s="16" t="s">
        <v>7</v>
      </c>
      <c r="C11" s="2"/>
      <c r="D11" s="5"/>
    </row>
    <row r="12" spans="1:13" ht="13" x14ac:dyDescent="0.3">
      <c r="B12" s="15" t="s">
        <v>6</v>
      </c>
      <c r="C12" s="41" t="s">
        <v>33</v>
      </c>
      <c r="D12" s="42" t="s">
        <v>21</v>
      </c>
    </row>
    <row r="13" spans="1:13" x14ac:dyDescent="0.25">
      <c r="B13" s="13" t="s">
        <v>5</v>
      </c>
      <c r="C13" s="93">
        <f>VLOOKUP($C$8,Inputs!$A$7:$AF$26,Inputs!$E$1)</f>
        <v>106.625</v>
      </c>
      <c r="D13" s="82">
        <f>VLOOKUP($C$8,Inputs!$A$7:$AF$26,Inputs!$B$1)</f>
        <v>55</v>
      </c>
    </row>
    <row r="14" spans="1:13" x14ac:dyDescent="0.25">
      <c r="B14" s="13" t="s">
        <v>129</v>
      </c>
      <c r="C14" s="93"/>
      <c r="D14" s="82"/>
    </row>
    <row r="15" spans="1:13" ht="13" x14ac:dyDescent="0.3">
      <c r="B15" s="14" t="s">
        <v>4</v>
      </c>
      <c r="C15" s="104"/>
      <c r="D15" s="105"/>
    </row>
    <row r="16" spans="1:13" x14ac:dyDescent="0.25">
      <c r="B16" s="95" t="s">
        <v>97</v>
      </c>
      <c r="C16" s="93">
        <f>VLOOKUP($C$8,Inputs!$A$7:$AF$26,Inputs!$AC$1)</f>
        <v>3.0300000000000001E-2</v>
      </c>
      <c r="D16" s="100">
        <f>VLOOKUP($D$12,Inputs!$A$26:$AF$26,Inputs!$T$1)</f>
        <v>85</v>
      </c>
    </row>
    <row r="17" spans="2:4" x14ac:dyDescent="0.25">
      <c r="B17" s="95" t="s">
        <v>98</v>
      </c>
      <c r="C17" s="93">
        <f>VLOOKUP($C$8,Inputs!$A$7:$AF$26,Inputs!$AD$1)</f>
        <v>9.9400000000000002E-2</v>
      </c>
      <c r="D17" s="100">
        <f>VLOOKUP($D$12,Inputs!$A$26:$AF$26,Inputs!$T$1)</f>
        <v>85</v>
      </c>
    </row>
    <row r="18" spans="2:4" x14ac:dyDescent="0.25">
      <c r="B18" s="95" t="s">
        <v>99</v>
      </c>
      <c r="C18" s="93">
        <f>VLOOKUP($C$8,Inputs!$A$7:$AF$26,Inputs!$AE$1)</f>
        <v>0.1633</v>
      </c>
      <c r="D18" s="100">
        <f>VLOOKUP($D$12,Inputs!$A$26:$AF$26,Inputs!$T$1)</f>
        <v>85</v>
      </c>
    </row>
    <row r="19" spans="2:4" x14ac:dyDescent="0.25">
      <c r="B19" s="86"/>
      <c r="C19" s="91"/>
      <c r="D19" s="88"/>
    </row>
    <row r="20" spans="2:4" ht="13" x14ac:dyDescent="0.3">
      <c r="B20" s="14" t="s">
        <v>3</v>
      </c>
      <c r="C20" s="104"/>
      <c r="D20" s="105"/>
    </row>
    <row r="21" spans="2:4" x14ac:dyDescent="0.25">
      <c r="B21" s="13" t="s">
        <v>92</v>
      </c>
      <c r="C21" s="107" t="str">
        <f>VLOOKUP($C$8,Inputs!$A$7:$AF$26,Inputs!$T$1)</f>
        <v>N/A</v>
      </c>
      <c r="D21" s="100">
        <f>VLOOKUP($D$12,Inputs!$A$26:$AF$26,Inputs!$T$1)</f>
        <v>85</v>
      </c>
    </row>
    <row r="22" spans="2:4" x14ac:dyDescent="0.25">
      <c r="B22" s="13" t="s">
        <v>12</v>
      </c>
      <c r="C22" s="76" t="s">
        <v>17</v>
      </c>
      <c r="D22" s="76" t="s">
        <v>17</v>
      </c>
    </row>
    <row r="23" spans="2:4" x14ac:dyDescent="0.25">
      <c r="B23" s="12" t="s">
        <v>2</v>
      </c>
      <c r="C23" s="76" t="str">
        <f>VLOOKUP($C$8,Inputs!$A$7:$AF$26,Inputs!$S$1)</f>
        <v>N/A</v>
      </c>
      <c r="D23" s="100">
        <f>VLOOKUP($D$12,Inputs!$A$26:$AF$26,Inputs!$S$1)</f>
        <v>70</v>
      </c>
    </row>
    <row r="24" spans="2:4" x14ac:dyDescent="0.25">
      <c r="B24" s="12" t="s">
        <v>13</v>
      </c>
      <c r="C24" s="76">
        <f>VLOOKUP($C$8,Inputs!$A$7:$AF$26,Inputs!$U$1)</f>
        <v>3.8626999999999995E-2</v>
      </c>
      <c r="D24" s="100">
        <f>VLOOKUP($D$12,Inputs!$A$26:$AF$26,Inputs!$U$1)</f>
        <v>105</v>
      </c>
    </row>
    <row r="25" spans="2:4" x14ac:dyDescent="0.25">
      <c r="B25" s="12" t="s">
        <v>1</v>
      </c>
      <c r="C25" s="76">
        <f>VLOOKUP($C$8,Inputs!$A$7:$AF$26,Inputs!$V$1)</f>
        <v>9.8100999999999994E-2</v>
      </c>
      <c r="D25" s="94" t="str">
        <f>VLOOKUP($D$12,Inputs!$A$26:$AF$26,Inputs!$V$1)</f>
        <v>75 &amp; 76</v>
      </c>
    </row>
    <row r="26" spans="2:4" x14ac:dyDescent="0.25">
      <c r="B26" s="12" t="s">
        <v>93</v>
      </c>
      <c r="C26" s="76" t="s">
        <v>17</v>
      </c>
      <c r="D26" s="76" t="s">
        <v>17</v>
      </c>
    </row>
    <row r="27" spans="2:4" ht="13" x14ac:dyDescent="0.3">
      <c r="B27" s="11" t="s">
        <v>14</v>
      </c>
      <c r="C27" s="104"/>
      <c r="D27" s="105"/>
    </row>
    <row r="28" spans="2:4" x14ac:dyDescent="0.25">
      <c r="B28" s="9" t="s">
        <v>34</v>
      </c>
      <c r="C28" s="93" t="s">
        <v>17</v>
      </c>
      <c r="D28" s="93" t="s">
        <v>17</v>
      </c>
    </row>
    <row r="29" spans="2:4" x14ac:dyDescent="0.25">
      <c r="B29" s="9" t="s">
        <v>39</v>
      </c>
      <c r="C29" s="93" t="s">
        <v>17</v>
      </c>
      <c r="D29" s="93" t="s">
        <v>17</v>
      </c>
    </row>
    <row r="30" spans="2:4" x14ac:dyDescent="0.25">
      <c r="B30" s="90"/>
      <c r="C30" s="91"/>
      <c r="D30" s="92"/>
    </row>
    <row r="31" spans="2:4" x14ac:dyDescent="0.25">
      <c r="B31" s="90"/>
      <c r="C31" s="93"/>
      <c r="D31" s="94"/>
    </row>
    <row r="32" spans="2:4" ht="13" x14ac:dyDescent="0.3">
      <c r="B32" s="8" t="s">
        <v>0</v>
      </c>
      <c r="C32" s="2"/>
      <c r="D32" s="5"/>
    </row>
    <row r="33" spans="2:4" x14ac:dyDescent="0.25">
      <c r="B33" s="43" t="str">
        <f>Inputs!A30</f>
        <v>Charges</v>
      </c>
      <c r="C33" s="37" t="str">
        <f>Inputs!B30</f>
        <v>Fee</v>
      </c>
      <c r="D33" s="39" t="str">
        <f>Inputs!C30</f>
        <v>Tariff page</v>
      </c>
    </row>
    <row r="34" spans="2:4" x14ac:dyDescent="0.25">
      <c r="B34" s="43" t="str">
        <f>Inputs!A31</f>
        <v>Late Fees (residential, State, county or municipal govt entities)</v>
      </c>
      <c r="C34" s="44" t="str">
        <f>Inputs!B31</f>
        <v>N/A</v>
      </c>
      <c r="D34" s="39" t="str">
        <f>Inputs!C31</f>
        <v>N/A</v>
      </c>
    </row>
    <row r="35" spans="2:4" x14ac:dyDescent="0.25">
      <c r="B35" s="43" t="str">
        <f>Inputs!A32</f>
        <v>Late Fees (non-residential)</v>
      </c>
      <c r="C35" s="45" t="str">
        <f>Inputs!B32</f>
        <v>WSJ Prime Rate</v>
      </c>
      <c r="D35" s="39" t="str">
        <f>Inputs!C32</f>
        <v>Various</v>
      </c>
    </row>
    <row r="36" spans="2:4" x14ac:dyDescent="0.25">
      <c r="B36" s="43" t="str">
        <f>Inputs!A33</f>
        <v>Reactivation of Service</v>
      </c>
      <c r="C36" s="45">
        <f>Inputs!B33</f>
        <v>45</v>
      </c>
      <c r="D36" s="39">
        <f>Inputs!C33</f>
        <v>121</v>
      </c>
    </row>
    <row r="37" spans="2:4" x14ac:dyDescent="0.25">
      <c r="B37" s="43" t="str">
        <f>Inputs!A34</f>
        <v>Main and Service Extension (residential)</v>
      </c>
      <c r="C37" s="37" t="str">
        <f>Inputs!B34</f>
        <v>CIAC &gt;10x Dist.Rev., &gt;$3,000</v>
      </c>
      <c r="D37" s="39">
        <f>Inputs!C34</f>
        <v>112</v>
      </c>
    </row>
    <row r="38" spans="2:4" x14ac:dyDescent="0.25">
      <c r="B38" s="43" t="str">
        <f>Inputs!A35</f>
        <v>Main and Service Extension (non-residential)</v>
      </c>
      <c r="C38" s="37" t="str">
        <f>Inputs!B35</f>
        <v>CIAC &gt;$3,000</v>
      </c>
      <c r="D38" s="39">
        <f>Inputs!C35</f>
        <v>112</v>
      </c>
    </row>
    <row r="39" spans="2:4" x14ac:dyDescent="0.25">
      <c r="B39" s="43" t="str">
        <f>Inputs!A36</f>
        <v>Application for Service</v>
      </c>
      <c r="C39" s="45">
        <f>Inputs!B36</f>
        <v>15</v>
      </c>
      <c r="D39" s="39">
        <f>Inputs!C36</f>
        <v>122</v>
      </c>
    </row>
    <row r="40" spans="2:4" x14ac:dyDescent="0.25">
      <c r="B40" s="43" t="str">
        <f>Inputs!A37</f>
        <v>Permits</v>
      </c>
      <c r="C40" s="37" t="str">
        <f>Inputs!B37</f>
        <v>As applicable</v>
      </c>
      <c r="D40" s="39">
        <f>Inputs!C37</f>
        <v>110</v>
      </c>
    </row>
    <row r="41" spans="2:4" x14ac:dyDescent="0.25">
      <c r="B41" s="43" t="str">
        <f>Inputs!A38</f>
        <v>Return check fee</v>
      </c>
      <c r="C41" s="45">
        <f>Inputs!B38</f>
        <v>19</v>
      </c>
      <c r="D41" s="39">
        <f>Inputs!C38</f>
        <v>121</v>
      </c>
    </row>
    <row r="42" spans="2:4" x14ac:dyDescent="0.25">
      <c r="B42" s="43" t="str">
        <f>Inputs!A39</f>
        <v>Collection vist</v>
      </c>
      <c r="C42" s="45">
        <f>Inputs!B39</f>
        <v>12</v>
      </c>
      <c r="D42" s="39">
        <f>Inputs!C39</f>
        <v>122</v>
      </c>
    </row>
    <row r="43" spans="2:4" x14ac:dyDescent="0.25">
      <c r="B43" s="43" t="str">
        <f>Inputs!A40</f>
        <v>Turn On Charge</v>
      </c>
      <c r="C43" s="45">
        <f>Inputs!B40</f>
        <v>45</v>
      </c>
      <c r="D43" s="39">
        <f>Inputs!C40</f>
        <v>121</v>
      </c>
    </row>
    <row r="44" spans="2:4" x14ac:dyDescent="0.25">
      <c r="B44" s="43" t="str">
        <f>Inputs!A40</f>
        <v>Turn On Charge</v>
      </c>
      <c r="C44" s="45">
        <f>Inputs!B41</f>
        <v>7</v>
      </c>
      <c r="D44" s="39">
        <f>Inputs!C41</f>
        <v>121</v>
      </c>
    </row>
    <row r="45" spans="2:4" x14ac:dyDescent="0.25">
      <c r="B45" s="80" t="s">
        <v>48</v>
      </c>
      <c r="C45" s="45">
        <f>Inputs!B42</f>
        <v>50</v>
      </c>
      <c r="D45" s="39">
        <f>Inputs!C42</f>
        <v>122</v>
      </c>
    </row>
    <row r="46" spans="2:4" x14ac:dyDescent="0.25">
      <c r="B46" s="6"/>
      <c r="C46" s="2"/>
      <c r="D46" s="5"/>
    </row>
    <row r="47" spans="2:4" x14ac:dyDescent="0.25">
      <c r="B47" s="27" t="s">
        <v>30</v>
      </c>
      <c r="C47" s="2"/>
      <c r="D47" s="5"/>
    </row>
    <row r="48" spans="2:4" x14ac:dyDescent="0.25">
      <c r="B48" s="27" t="s">
        <v>127</v>
      </c>
      <c r="C48" s="2"/>
      <c r="D48" s="5"/>
    </row>
    <row r="49" spans="2:5" x14ac:dyDescent="0.25">
      <c r="B49" s="27" t="s">
        <v>31</v>
      </c>
      <c r="C49" s="2"/>
      <c r="D49" s="5"/>
    </row>
    <row r="50" spans="2:5" x14ac:dyDescent="0.25">
      <c r="B50" s="27"/>
      <c r="C50" s="2"/>
      <c r="D50" s="5"/>
    </row>
    <row r="51" spans="2:5" ht="13" thickBot="1" x14ac:dyDescent="0.3">
      <c r="B51" s="85"/>
      <c r="C51" s="4"/>
      <c r="D51" s="3"/>
      <c r="E51" s="84"/>
    </row>
    <row r="52" spans="2:5" x14ac:dyDescent="0.25">
      <c r="B52" s="2"/>
      <c r="C52" s="2"/>
      <c r="D52" s="2"/>
    </row>
    <row r="53" spans="2:5" x14ac:dyDescent="0.25"/>
    <row r="54" spans="2:5" x14ac:dyDescent="0.25">
      <c r="B54" s="84"/>
    </row>
    <row r="55" spans="2:5" x14ac:dyDescent="0.25">
      <c r="B55" s="84"/>
    </row>
    <row r="56" spans="2:5" x14ac:dyDescent="0.25"/>
    <row r="57" spans="2:5" x14ac:dyDescent="0.25">
      <c r="B57" s="84"/>
    </row>
    <row r="58" spans="2:5" x14ac:dyDescent="0.25"/>
    <row r="59" spans="2:5" x14ac:dyDescent="0.25"/>
    <row r="60" spans="2:5" x14ac:dyDescent="0.25"/>
    <row r="61" spans="2:5" x14ac:dyDescent="0.25"/>
    <row r="62" spans="2:5" x14ac:dyDescent="0.25"/>
    <row r="63" spans="2:5" x14ac:dyDescent="0.25"/>
    <row r="64" spans="2:5" x14ac:dyDescent="0.25"/>
    <row r="65" spans="2:13" x14ac:dyDescent="0.25"/>
    <row r="66" spans="2:13" x14ac:dyDescent="0.25"/>
    <row r="67" spans="2:13" x14ac:dyDescent="0.25"/>
    <row r="68" spans="2:13" s="2" customFormat="1" x14ac:dyDescent="0.25">
      <c r="B68" s="1"/>
      <c r="C68" s="1"/>
      <c r="D68" s="1"/>
      <c r="E68" s="1"/>
      <c r="F68" s="1"/>
      <c r="G68" s="1"/>
      <c r="H68" s="1"/>
      <c r="I68" s="1"/>
      <c r="J68" s="1"/>
      <c r="K68" s="1"/>
      <c r="L68" s="1"/>
      <c r="M68" s="1"/>
    </row>
    <row r="69" spans="2:13" s="2" customFormat="1" x14ac:dyDescent="0.25">
      <c r="B69" s="1"/>
      <c r="C69" s="1"/>
      <c r="D69" s="1"/>
      <c r="E69" s="1"/>
      <c r="F69" s="1"/>
      <c r="G69" s="1"/>
      <c r="H69" s="1"/>
      <c r="I69" s="1"/>
      <c r="J69" s="1"/>
      <c r="K69" s="1"/>
      <c r="L69" s="1"/>
      <c r="M69" s="1"/>
    </row>
    <row r="70" spans="2:13" s="2" customFormat="1" x14ac:dyDescent="0.25">
      <c r="B70" s="1"/>
      <c r="C70" s="1"/>
      <c r="D70" s="1"/>
      <c r="E70" s="1"/>
      <c r="F70" s="1"/>
      <c r="G70" s="1"/>
      <c r="H70" s="1"/>
      <c r="I70" s="1"/>
      <c r="J70" s="1"/>
      <c r="K70" s="1"/>
      <c r="L70" s="1"/>
      <c r="M70" s="1"/>
    </row>
    <row r="71" spans="2:13" s="2" customFormat="1" x14ac:dyDescent="0.25">
      <c r="B71" s="1"/>
      <c r="C71" s="1"/>
      <c r="D71" s="1"/>
      <c r="E71" s="1"/>
      <c r="F71" s="1"/>
      <c r="G71" s="1"/>
      <c r="H71" s="1"/>
      <c r="I71" s="1"/>
      <c r="J71" s="1"/>
      <c r="K71" s="1"/>
      <c r="L71" s="1"/>
      <c r="M71" s="1"/>
    </row>
    <row r="72" spans="2:13" s="2" customFormat="1" x14ac:dyDescent="0.25">
      <c r="B72" s="1"/>
      <c r="C72" s="1"/>
      <c r="D72" s="1"/>
      <c r="E72" s="1"/>
      <c r="F72" s="1"/>
      <c r="G72" s="1"/>
      <c r="H72" s="1"/>
      <c r="I72" s="1"/>
      <c r="J72" s="1"/>
      <c r="K72" s="1"/>
      <c r="L72" s="1"/>
      <c r="M72" s="1"/>
    </row>
    <row r="73" spans="2:13" s="2" customFormat="1" x14ac:dyDescent="0.25">
      <c r="B73" s="1"/>
      <c r="C73" s="1"/>
      <c r="D73" s="1"/>
      <c r="E73" s="1"/>
      <c r="F73" s="1"/>
      <c r="G73" s="1"/>
      <c r="H73" s="1"/>
      <c r="I73" s="1"/>
      <c r="J73" s="1"/>
      <c r="K73" s="1"/>
      <c r="L73" s="1"/>
      <c r="M73" s="1"/>
    </row>
    <row r="74" spans="2:13" x14ac:dyDescent="0.25"/>
    <row r="75" spans="2:13" x14ac:dyDescent="0.25"/>
    <row r="76" spans="2:13" x14ac:dyDescent="0.25"/>
    <row r="77" spans="2:13" x14ac:dyDescent="0.25"/>
    <row r="78" spans="2:13" x14ac:dyDescent="0.25"/>
    <row r="79" spans="2:13" x14ac:dyDescent="0.25"/>
  </sheetData>
  <mergeCells count="1">
    <mergeCell ref="A2:H3"/>
  </mergeCells>
  <pageMargins left="0.7" right="0.7" top="0.75" bottom="0.75" header="0.3" footer="0.3"/>
  <pageSetup scale="56" orientation="portrait" r:id="rId1"/>
  <headerFooter>
    <oddHeader>&amp;C&amp;"Arial,Regular"&amp;10Rates and Charges&amp;R&amp;"Arial,Regular"&amp;10STANDARDIZED P.L. 2022, 
C. 107 REPORTING TEMPLATE
Page &amp;P</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DDE37A-162E-4E64-8145-177F82CB8AF0}">
  <sheetPr>
    <tabColor theme="3" tint="0.59999389629810485"/>
  </sheetPr>
  <dimension ref="A1:M75"/>
  <sheetViews>
    <sheetView zoomScale="90" zoomScaleNormal="90" workbookViewId="0">
      <selection activeCell="C66" sqref="C66"/>
    </sheetView>
  </sheetViews>
  <sheetFormatPr defaultColWidth="0" defaultRowHeight="12.5" zeroHeight="1" x14ac:dyDescent="0.25"/>
  <cols>
    <col min="1" max="1" width="8.90625" style="2" customWidth="1"/>
    <col min="2" max="2" width="60.90625" style="1" customWidth="1"/>
    <col min="3" max="3" width="39.08984375" style="1" customWidth="1"/>
    <col min="4" max="4" width="16.54296875" style="1" bestFit="1" customWidth="1"/>
    <col min="5" max="9" width="8.90625" style="1" customWidth="1"/>
    <col min="10" max="10" width="6.1796875" style="1" customWidth="1"/>
    <col min="11" max="11" width="8.90625" style="1" hidden="1" customWidth="1"/>
    <col min="12" max="13" width="0" style="1" hidden="1" customWidth="1"/>
    <col min="14" max="16384" width="8.90625" style="1" hidden="1"/>
  </cols>
  <sheetData>
    <row r="1" spans="1:13" ht="13.5" thickBot="1" x14ac:dyDescent="0.35">
      <c r="A1" s="26" t="s">
        <v>11</v>
      </c>
      <c r="B1" s="2"/>
      <c r="C1" s="2"/>
      <c r="D1" s="2"/>
      <c r="E1" s="2"/>
      <c r="F1" s="2"/>
      <c r="G1" s="2"/>
      <c r="H1" s="2"/>
      <c r="I1" s="2"/>
      <c r="J1" s="2"/>
      <c r="K1" s="2"/>
    </row>
    <row r="2" spans="1:13" ht="15" customHeight="1" x14ac:dyDescent="0.25">
      <c r="A2" s="120" t="s">
        <v>10</v>
      </c>
      <c r="B2" s="121"/>
      <c r="C2" s="121"/>
      <c r="D2" s="121"/>
      <c r="E2" s="121"/>
      <c r="F2" s="121"/>
      <c r="G2" s="121"/>
      <c r="H2" s="122"/>
      <c r="I2" s="24"/>
      <c r="J2" s="24"/>
      <c r="K2" s="24"/>
      <c r="L2" s="23"/>
      <c r="M2" s="23"/>
    </row>
    <row r="3" spans="1:13" ht="42.65" customHeight="1" thickBot="1" x14ac:dyDescent="0.3">
      <c r="A3" s="123"/>
      <c r="B3" s="124"/>
      <c r="C3" s="124"/>
      <c r="D3" s="124"/>
      <c r="E3" s="124"/>
      <c r="F3" s="124"/>
      <c r="G3" s="124"/>
      <c r="H3" s="125"/>
      <c r="I3" s="24"/>
      <c r="J3" s="24"/>
      <c r="K3" s="24"/>
      <c r="L3" s="23"/>
      <c r="M3" s="23"/>
    </row>
    <row r="4" spans="1:13" ht="15" customHeight="1" x14ac:dyDescent="0.25">
      <c r="A4" s="25"/>
      <c r="B4" s="25"/>
      <c r="C4" s="25"/>
      <c r="D4" s="25"/>
      <c r="E4" s="25"/>
      <c r="F4" s="25"/>
      <c r="G4" s="25"/>
      <c r="H4" s="25"/>
      <c r="I4" s="24"/>
      <c r="J4" s="24"/>
      <c r="K4" s="24"/>
      <c r="L4" s="23"/>
      <c r="M4" s="23"/>
    </row>
    <row r="5" spans="1:13" x14ac:dyDescent="0.25">
      <c r="A5" s="22" t="s">
        <v>9</v>
      </c>
      <c r="B5" s="22"/>
      <c r="C5" s="22"/>
      <c r="D5" s="22"/>
      <c r="E5" s="22"/>
      <c r="F5" s="22"/>
      <c r="G5" s="22"/>
      <c r="H5" s="22"/>
      <c r="I5" s="22"/>
      <c r="J5" s="22"/>
      <c r="K5" s="2"/>
    </row>
    <row r="6" spans="1:13" x14ac:dyDescent="0.25">
      <c r="A6" s="22" t="s">
        <v>8</v>
      </c>
      <c r="B6" s="22"/>
      <c r="C6" s="2"/>
      <c r="D6" s="2"/>
      <c r="E6" s="2"/>
      <c r="F6" s="2"/>
      <c r="G6" s="2"/>
      <c r="H6" s="2"/>
      <c r="I6" s="2"/>
      <c r="J6" s="2"/>
      <c r="K6" s="2"/>
    </row>
    <row r="7" spans="1:13" ht="13" thickBot="1" x14ac:dyDescent="0.3">
      <c r="B7" s="2"/>
      <c r="C7" s="2"/>
      <c r="D7" s="2"/>
      <c r="E7" s="2"/>
      <c r="F7" s="2"/>
      <c r="G7" s="2"/>
      <c r="H7" s="2"/>
      <c r="I7" s="2"/>
      <c r="J7" s="2"/>
      <c r="K7" s="2"/>
    </row>
    <row r="8" spans="1:13" ht="13" x14ac:dyDescent="0.3">
      <c r="B8" s="21" t="s">
        <v>107</v>
      </c>
      <c r="C8" s="33" t="s">
        <v>61</v>
      </c>
      <c r="D8" s="20" t="s">
        <v>28</v>
      </c>
      <c r="E8" s="19"/>
      <c r="F8" s="19"/>
      <c r="G8" s="19"/>
      <c r="H8" s="19"/>
      <c r="I8" s="19"/>
      <c r="J8" s="19"/>
      <c r="K8" s="2"/>
    </row>
    <row r="9" spans="1:13" ht="13" x14ac:dyDescent="0.3">
      <c r="B9" s="6"/>
      <c r="C9" s="40" t="str">
        <f>Inputs!$A$3</f>
        <v>As of 11/1/2021</v>
      </c>
      <c r="D9" s="18"/>
      <c r="E9" s="17"/>
      <c r="F9" s="17"/>
      <c r="G9" s="17"/>
      <c r="H9" s="17"/>
      <c r="I9" s="17"/>
      <c r="J9" s="17"/>
      <c r="K9" s="2"/>
    </row>
    <row r="10" spans="1:13" x14ac:dyDescent="0.25">
      <c r="B10" s="27"/>
      <c r="C10" s="2"/>
      <c r="D10" s="5"/>
      <c r="E10" s="2"/>
      <c r="F10" s="2"/>
      <c r="G10" s="2"/>
      <c r="H10" s="2"/>
      <c r="I10" s="2"/>
      <c r="J10" s="2"/>
      <c r="K10" s="2"/>
    </row>
    <row r="11" spans="1:13" ht="13" x14ac:dyDescent="0.3">
      <c r="B11" s="16" t="s">
        <v>7</v>
      </c>
      <c r="C11" s="2"/>
      <c r="D11" s="5"/>
      <c r="E11" s="2"/>
      <c r="F11" s="2"/>
      <c r="G11" s="2"/>
      <c r="H11" s="2"/>
      <c r="I11" s="2"/>
      <c r="J11" s="2"/>
      <c r="K11" s="2"/>
    </row>
    <row r="12" spans="1:13" ht="13" x14ac:dyDescent="0.3">
      <c r="B12" s="15" t="s">
        <v>6</v>
      </c>
      <c r="C12" s="41" t="s">
        <v>33</v>
      </c>
      <c r="D12" s="42" t="s">
        <v>21</v>
      </c>
      <c r="E12" s="2"/>
      <c r="F12" s="2"/>
      <c r="G12" s="2"/>
      <c r="H12" s="2"/>
      <c r="I12" s="2"/>
      <c r="J12" s="2"/>
      <c r="K12" s="2"/>
    </row>
    <row r="13" spans="1:13" x14ac:dyDescent="0.25">
      <c r="B13" s="13" t="s">
        <v>40</v>
      </c>
      <c r="C13" s="46" t="s">
        <v>17</v>
      </c>
      <c r="D13" s="39" t="s">
        <v>17</v>
      </c>
      <c r="E13" s="2"/>
      <c r="F13" s="2"/>
      <c r="G13" s="2"/>
      <c r="H13" s="2"/>
      <c r="I13" s="2"/>
      <c r="J13" s="2"/>
      <c r="K13" s="2"/>
    </row>
    <row r="14" spans="1:13" x14ac:dyDescent="0.25">
      <c r="B14" s="13"/>
      <c r="C14" s="46"/>
      <c r="D14" s="38"/>
      <c r="E14" s="2"/>
      <c r="F14" s="2"/>
      <c r="G14" s="2"/>
      <c r="H14" s="2"/>
      <c r="I14" s="2"/>
      <c r="J14" s="2"/>
      <c r="K14" s="2"/>
    </row>
    <row r="15" spans="1:13" ht="13" x14ac:dyDescent="0.3">
      <c r="B15" s="14" t="s">
        <v>4</v>
      </c>
      <c r="C15" s="2"/>
      <c r="D15" s="5"/>
      <c r="E15" s="2"/>
      <c r="F15" s="2"/>
      <c r="G15" s="2"/>
      <c r="H15" s="2"/>
      <c r="I15" s="2"/>
      <c r="J15" s="2"/>
      <c r="K15" s="2"/>
    </row>
    <row r="16" spans="1:13" x14ac:dyDescent="0.25">
      <c r="B16" s="9" t="s">
        <v>15</v>
      </c>
      <c r="C16" s="7">
        <f>VLOOKUP($C$8,Inputs!$A$7:$R$26,Inputs!$J$1)</f>
        <v>0.236848</v>
      </c>
      <c r="D16" s="94" t="str">
        <f>VLOOKUP($D$12,Inputs!$A$26:$AF$26,Inputs!$J$1)</f>
        <v>NGV - 60</v>
      </c>
      <c r="E16" s="2"/>
      <c r="F16" s="2"/>
      <c r="G16" s="2"/>
      <c r="H16" s="2"/>
      <c r="I16" s="2"/>
      <c r="J16" s="2"/>
      <c r="K16" s="2"/>
    </row>
    <row r="17" spans="2:11" x14ac:dyDescent="0.25">
      <c r="B17" s="9" t="s">
        <v>134</v>
      </c>
      <c r="C17" s="69">
        <f>VLOOKUP($C$8,Inputs!$A$7:$R$26,Inputs!$M$1)</f>
        <v>0.65569900000000003</v>
      </c>
      <c r="D17" s="94" t="str">
        <f>VLOOKUP($D$12,Inputs!$A$26:$AF$26,Inputs!$M$1)</f>
        <v>NGV - 60</v>
      </c>
      <c r="E17" s="2"/>
      <c r="F17" s="2"/>
      <c r="G17" s="96"/>
      <c r="H17" s="96"/>
      <c r="I17" s="96"/>
      <c r="J17" s="2"/>
      <c r="K17" s="2"/>
    </row>
    <row r="18" spans="2:11" ht="13" x14ac:dyDescent="0.3">
      <c r="B18" s="14" t="s">
        <v>3</v>
      </c>
      <c r="C18" s="2"/>
      <c r="D18" s="5"/>
      <c r="E18" s="2"/>
      <c r="F18" s="2"/>
      <c r="G18" s="96"/>
      <c r="H18" s="96"/>
      <c r="I18" s="96"/>
      <c r="J18" s="2"/>
      <c r="K18" s="2"/>
    </row>
    <row r="19" spans="2:11" x14ac:dyDescent="0.25">
      <c r="B19" s="13" t="s">
        <v>92</v>
      </c>
      <c r="C19" s="79">
        <f>VLOOKUP($C$8,Inputs!$A$7:$AF$26,Inputs!$T$1)</f>
        <v>-3.1191881647698878E-2</v>
      </c>
      <c r="D19" s="100">
        <f>VLOOKUP($D$12,Inputs!$A$26:$AF$26,Inputs!$T$1)</f>
        <v>85</v>
      </c>
      <c r="E19" s="2"/>
      <c r="F19" s="2"/>
      <c r="G19" s="96"/>
      <c r="H19" s="96"/>
      <c r="I19" s="96"/>
      <c r="J19" s="2"/>
      <c r="K19" s="2"/>
    </row>
    <row r="20" spans="2:11" x14ac:dyDescent="0.25">
      <c r="B20" s="13" t="s">
        <v>12</v>
      </c>
      <c r="C20" s="29" t="s">
        <v>17</v>
      </c>
      <c r="D20" s="29" t="s">
        <v>17</v>
      </c>
      <c r="E20" s="2"/>
      <c r="F20" s="2"/>
      <c r="G20" s="96"/>
      <c r="H20" s="96"/>
      <c r="I20" s="96"/>
      <c r="J20" s="2"/>
      <c r="K20" s="2"/>
    </row>
    <row r="21" spans="2:11" x14ac:dyDescent="0.25">
      <c r="B21" s="12" t="s">
        <v>2</v>
      </c>
      <c r="C21" s="76" t="str">
        <f>VLOOKUP($C$8,Inputs!$A$7:$AF$26,Inputs!$S$1)</f>
        <v>N/A</v>
      </c>
      <c r="D21" s="29" t="s">
        <v>17</v>
      </c>
      <c r="E21" s="2"/>
      <c r="F21" s="2"/>
      <c r="G21" s="96"/>
      <c r="H21" s="96"/>
      <c r="I21" s="96"/>
      <c r="J21" s="2"/>
      <c r="K21" s="2"/>
    </row>
    <row r="22" spans="2:11" x14ac:dyDescent="0.25">
      <c r="B22" s="12" t="s">
        <v>13</v>
      </c>
      <c r="C22" s="7">
        <f>VLOOKUP($C$8,Inputs!$A$7:$AF$26,Inputs!$U$1)</f>
        <v>3.8626999999999995E-2</v>
      </c>
      <c r="D22" s="100">
        <f>VLOOKUP($D$12,Inputs!$A$26:$AF$26,Inputs!$U$1)</f>
        <v>105</v>
      </c>
      <c r="E22" s="2"/>
      <c r="F22" s="2"/>
      <c r="G22" s="96"/>
      <c r="H22" s="96"/>
      <c r="I22" s="96"/>
      <c r="J22" s="2"/>
      <c r="K22" s="2"/>
    </row>
    <row r="23" spans="2:11" x14ac:dyDescent="0.25">
      <c r="B23" s="12" t="s">
        <v>1</v>
      </c>
      <c r="C23" s="7">
        <f>VLOOKUP($C$8,Inputs!$A$7:$AF$26,Inputs!$V$1)</f>
        <v>9.8100999999999994E-2</v>
      </c>
      <c r="D23" s="94" t="str">
        <f>VLOOKUP($D$12,Inputs!$A$26:$AF$26,Inputs!$V$1)</f>
        <v>75 &amp; 76</v>
      </c>
      <c r="E23" s="2"/>
      <c r="G23" s="96"/>
      <c r="H23" s="96"/>
      <c r="I23" s="96"/>
      <c r="J23" s="2"/>
      <c r="K23" s="2"/>
    </row>
    <row r="24" spans="2:11" x14ac:dyDescent="0.25">
      <c r="B24" s="12" t="s">
        <v>93</v>
      </c>
      <c r="C24" s="76" t="s">
        <v>17</v>
      </c>
      <c r="D24" s="76" t="s">
        <v>17</v>
      </c>
      <c r="E24" s="2"/>
      <c r="F24" s="2"/>
      <c r="G24" s="2"/>
      <c r="H24" s="2"/>
      <c r="I24" s="2"/>
      <c r="J24" s="2"/>
      <c r="K24" s="2"/>
    </row>
    <row r="25" spans="2:11" ht="13" x14ac:dyDescent="0.3">
      <c r="B25" s="11" t="s">
        <v>14</v>
      </c>
      <c r="D25" s="83"/>
      <c r="E25" s="2"/>
      <c r="F25" s="2"/>
      <c r="G25" s="2"/>
      <c r="H25" s="2"/>
      <c r="I25" s="2"/>
      <c r="J25" s="2"/>
      <c r="K25" s="2"/>
    </row>
    <row r="26" spans="2:11" x14ac:dyDescent="0.25">
      <c r="B26" s="9" t="s">
        <v>39</v>
      </c>
      <c r="C26" s="69">
        <f>VLOOKUP($C$8,Inputs!$A$7:$AF$26,Inputs!$Y$1)</f>
        <v>0.79525400000000002</v>
      </c>
      <c r="D26" s="100">
        <f>VLOOKUP($D$12,Inputs!$A$26:$AF$26,Inputs!$Y$1)</f>
        <v>65</v>
      </c>
      <c r="E26" s="2"/>
      <c r="F26" s="2"/>
      <c r="G26" s="2"/>
      <c r="H26" s="2"/>
      <c r="I26" s="2"/>
      <c r="J26" s="2"/>
      <c r="K26" s="2"/>
    </row>
    <row r="27" spans="2:11" x14ac:dyDescent="0.25">
      <c r="B27" s="9" t="s">
        <v>91</v>
      </c>
      <c r="C27" s="69">
        <f>VLOOKUP($C$8,Inputs!$A$7:$AF$26,Inputs!$R$1)</f>
        <v>8.8685E-2</v>
      </c>
      <c r="D27" s="100">
        <f>VLOOKUP($D$12,Inputs!$A$26:$AF$26,Inputs!$R$1)</f>
        <v>92</v>
      </c>
      <c r="E27" s="2"/>
      <c r="F27" s="2"/>
      <c r="G27" s="2"/>
      <c r="H27" s="2"/>
      <c r="I27" s="2"/>
      <c r="J27" s="2"/>
      <c r="K27" s="2"/>
    </row>
    <row r="28" spans="2:11" x14ac:dyDescent="0.25">
      <c r="B28" s="9" t="s">
        <v>126</v>
      </c>
      <c r="C28" s="101">
        <f>VLOOKUP($C$8,Inputs!$A$7:$AF$26,Inputs!$Q$1)</f>
        <v>2.7750000000000001E-3</v>
      </c>
      <c r="D28" s="106">
        <f>VLOOKUP($D$12,Inputs!$A$26:$AF$26,Inputs!$Q$1)</f>
        <v>86</v>
      </c>
      <c r="E28" s="2"/>
      <c r="F28" s="2"/>
      <c r="G28" s="2"/>
      <c r="H28" s="2"/>
      <c r="I28" s="2"/>
      <c r="J28" s="2"/>
      <c r="K28" s="2"/>
    </row>
    <row r="29" spans="2:11" ht="13" x14ac:dyDescent="0.3">
      <c r="B29" s="8" t="s">
        <v>0</v>
      </c>
      <c r="C29" s="2"/>
      <c r="D29" s="5"/>
      <c r="E29" s="2"/>
      <c r="F29" s="2"/>
      <c r="G29" s="2"/>
      <c r="H29" s="2"/>
      <c r="I29" s="2"/>
      <c r="J29" s="2"/>
      <c r="K29" s="2"/>
    </row>
    <row r="30" spans="2:11" x14ac:dyDescent="0.25">
      <c r="B30" s="43" t="str">
        <f>Inputs!A30</f>
        <v>Charges</v>
      </c>
      <c r="C30" s="37" t="str">
        <f>Inputs!B30</f>
        <v>Fee</v>
      </c>
      <c r="D30" s="39" t="str">
        <f>Inputs!C30</f>
        <v>Tariff page</v>
      </c>
      <c r="E30" s="2"/>
      <c r="F30" s="2"/>
      <c r="G30" s="2"/>
      <c r="H30" s="2"/>
      <c r="I30" s="2"/>
      <c r="J30" s="2"/>
      <c r="K30" s="2"/>
    </row>
    <row r="31" spans="2:11" x14ac:dyDescent="0.25">
      <c r="B31" s="43" t="str">
        <f>Inputs!A31</f>
        <v>Late Fees (residential, State, county or municipal govt entities)</v>
      </c>
      <c r="C31" s="44" t="str">
        <f>Inputs!B31</f>
        <v>N/A</v>
      </c>
      <c r="D31" s="39" t="str">
        <f>Inputs!C31</f>
        <v>N/A</v>
      </c>
      <c r="E31" s="2"/>
      <c r="F31" s="2"/>
      <c r="G31" s="2"/>
      <c r="H31" s="2"/>
      <c r="I31" s="2"/>
      <c r="J31" s="2"/>
      <c r="K31" s="2"/>
    </row>
    <row r="32" spans="2:11" x14ac:dyDescent="0.25">
      <c r="B32" s="43" t="str">
        <f>Inputs!A32</f>
        <v>Late Fees (non-residential)</v>
      </c>
      <c r="C32" s="45" t="str">
        <f>Inputs!B32</f>
        <v>WSJ Prime Rate</v>
      </c>
      <c r="D32" s="39" t="str">
        <f>Inputs!C32</f>
        <v>Various</v>
      </c>
      <c r="E32" s="2"/>
      <c r="F32" s="2"/>
      <c r="G32" s="2"/>
      <c r="H32" s="2"/>
      <c r="I32" s="2"/>
      <c r="J32" s="2"/>
      <c r="K32" s="2"/>
    </row>
    <row r="33" spans="2:11" x14ac:dyDescent="0.25">
      <c r="B33" s="43" t="str">
        <f>Inputs!A33</f>
        <v>Reactivation of Service</v>
      </c>
      <c r="C33" s="45">
        <f>Inputs!B33</f>
        <v>45</v>
      </c>
      <c r="D33" s="39">
        <f>Inputs!C33</f>
        <v>121</v>
      </c>
      <c r="E33" s="2"/>
      <c r="F33" s="2"/>
      <c r="G33" s="2"/>
      <c r="H33" s="2"/>
      <c r="I33" s="2"/>
      <c r="J33" s="2"/>
      <c r="K33" s="2"/>
    </row>
    <row r="34" spans="2:11" x14ac:dyDescent="0.25">
      <c r="B34" s="43" t="str">
        <f>Inputs!A34</f>
        <v>Main and Service Extension (residential)</v>
      </c>
      <c r="C34" s="37" t="str">
        <f>Inputs!B34</f>
        <v>CIAC &gt;10x Dist.Rev., &gt;$3,000</v>
      </c>
      <c r="D34" s="39">
        <f>Inputs!C34</f>
        <v>112</v>
      </c>
      <c r="E34" s="2"/>
      <c r="F34" s="2"/>
      <c r="G34" s="2"/>
      <c r="H34" s="2"/>
      <c r="I34" s="2"/>
      <c r="J34" s="2"/>
      <c r="K34" s="2"/>
    </row>
    <row r="35" spans="2:11" x14ac:dyDescent="0.25">
      <c r="B35" s="43" t="str">
        <f>Inputs!A35</f>
        <v>Main and Service Extension (non-residential)</v>
      </c>
      <c r="C35" s="37" t="str">
        <f>Inputs!B35</f>
        <v>CIAC &gt;$3,000</v>
      </c>
      <c r="D35" s="39">
        <f>Inputs!C35</f>
        <v>112</v>
      </c>
      <c r="E35" s="2"/>
      <c r="F35" s="2"/>
      <c r="G35" s="2"/>
      <c r="H35" s="2"/>
      <c r="I35" s="2"/>
      <c r="J35" s="2"/>
      <c r="K35" s="2"/>
    </row>
    <row r="36" spans="2:11" x14ac:dyDescent="0.25">
      <c r="B36" s="43" t="str">
        <f>Inputs!A36</f>
        <v>Application for Service</v>
      </c>
      <c r="C36" s="45">
        <f>Inputs!B36</f>
        <v>15</v>
      </c>
      <c r="D36" s="39">
        <f>Inputs!C36</f>
        <v>122</v>
      </c>
      <c r="E36" s="2"/>
      <c r="F36" s="2"/>
      <c r="G36" s="2"/>
      <c r="H36" s="2"/>
      <c r="I36" s="2"/>
      <c r="J36" s="2"/>
      <c r="K36" s="2"/>
    </row>
    <row r="37" spans="2:11" x14ac:dyDescent="0.25">
      <c r="B37" s="43" t="str">
        <f>Inputs!A37</f>
        <v>Permits</v>
      </c>
      <c r="C37" s="37" t="str">
        <f>Inputs!B37</f>
        <v>As applicable</v>
      </c>
      <c r="D37" s="39">
        <f>Inputs!C37</f>
        <v>110</v>
      </c>
      <c r="E37" s="2"/>
      <c r="F37" s="2"/>
      <c r="G37" s="2"/>
      <c r="H37" s="2"/>
      <c r="I37" s="2"/>
      <c r="J37" s="2"/>
      <c r="K37" s="2"/>
    </row>
    <row r="38" spans="2:11" x14ac:dyDescent="0.25">
      <c r="B38" s="43" t="str">
        <f>Inputs!A38</f>
        <v>Return check fee</v>
      </c>
      <c r="C38" s="45">
        <f>Inputs!B38</f>
        <v>19</v>
      </c>
      <c r="D38" s="39">
        <f>Inputs!C38</f>
        <v>121</v>
      </c>
      <c r="E38" s="2"/>
      <c r="F38" s="2"/>
      <c r="G38" s="2"/>
      <c r="H38" s="2"/>
      <c r="I38" s="2"/>
      <c r="J38" s="2"/>
      <c r="K38" s="2"/>
    </row>
    <row r="39" spans="2:11" x14ac:dyDescent="0.25">
      <c r="B39" s="43" t="str">
        <f>Inputs!A39</f>
        <v>Collection vist</v>
      </c>
      <c r="C39" s="45">
        <f>Inputs!B39</f>
        <v>12</v>
      </c>
      <c r="D39" s="39">
        <f>Inputs!C39</f>
        <v>122</v>
      </c>
      <c r="E39" s="2"/>
      <c r="F39" s="2"/>
      <c r="G39" s="2"/>
      <c r="H39" s="2"/>
      <c r="I39" s="2"/>
      <c r="J39" s="2"/>
      <c r="K39" s="2"/>
    </row>
    <row r="40" spans="2:11" x14ac:dyDescent="0.25">
      <c r="B40" s="43" t="str">
        <f>Inputs!A40</f>
        <v>Turn On Charge</v>
      </c>
      <c r="C40" s="45">
        <f>Inputs!B40</f>
        <v>45</v>
      </c>
      <c r="D40" s="39">
        <f>Inputs!C40</f>
        <v>121</v>
      </c>
      <c r="E40" s="2"/>
      <c r="F40" s="2"/>
      <c r="G40" s="2"/>
      <c r="H40" s="2"/>
      <c r="I40" s="2"/>
      <c r="J40" s="2"/>
      <c r="K40" s="2"/>
    </row>
    <row r="41" spans="2:11" x14ac:dyDescent="0.25">
      <c r="B41" s="43" t="str">
        <f>Inputs!A41</f>
        <v>Transfer of Service Charge</v>
      </c>
      <c r="C41" s="45">
        <f>Inputs!B41</f>
        <v>7</v>
      </c>
      <c r="D41" s="39">
        <f>Inputs!C41</f>
        <v>121</v>
      </c>
      <c r="E41" s="2"/>
      <c r="F41" s="2"/>
      <c r="G41" s="2"/>
      <c r="H41" s="2"/>
      <c r="I41" s="2"/>
      <c r="J41" s="2"/>
      <c r="K41" s="2"/>
    </row>
    <row r="42" spans="2:11" x14ac:dyDescent="0.25">
      <c r="B42" s="6"/>
      <c r="C42" s="2"/>
      <c r="D42" s="5"/>
      <c r="E42" s="2"/>
      <c r="F42" s="2"/>
      <c r="G42" s="2"/>
      <c r="H42" s="2"/>
      <c r="I42" s="2"/>
      <c r="J42" s="2"/>
      <c r="K42" s="2"/>
    </row>
    <row r="43" spans="2:11" x14ac:dyDescent="0.25">
      <c r="B43" s="27" t="s">
        <v>30</v>
      </c>
      <c r="C43" s="2"/>
      <c r="D43" s="5"/>
      <c r="E43" s="2"/>
      <c r="F43" s="2"/>
      <c r="G43" s="2"/>
      <c r="H43" s="2"/>
      <c r="I43" s="2"/>
      <c r="J43" s="2"/>
      <c r="K43" s="2"/>
    </row>
    <row r="44" spans="2:11" x14ac:dyDescent="0.25">
      <c r="B44" s="27" t="s">
        <v>42</v>
      </c>
      <c r="C44" s="2"/>
      <c r="D44" s="5"/>
      <c r="E44" s="2"/>
      <c r="F44" s="2"/>
      <c r="G44" s="2"/>
      <c r="H44" s="2"/>
      <c r="I44" s="2"/>
      <c r="J44" s="2"/>
      <c r="K44" s="2"/>
    </row>
    <row r="45" spans="2:11" x14ac:dyDescent="0.25">
      <c r="B45" s="27" t="s">
        <v>31</v>
      </c>
      <c r="C45" s="2"/>
      <c r="D45" s="5"/>
      <c r="E45" s="2"/>
      <c r="F45" s="2"/>
      <c r="G45" s="2"/>
      <c r="H45" s="2"/>
      <c r="I45" s="2"/>
      <c r="J45" s="2"/>
      <c r="K45" s="2"/>
    </row>
    <row r="46" spans="2:11" x14ac:dyDescent="0.25">
      <c r="B46" s="27" t="s">
        <v>125</v>
      </c>
      <c r="C46" s="2"/>
      <c r="D46" s="5"/>
      <c r="E46" s="2"/>
      <c r="F46" s="2"/>
      <c r="G46" s="2"/>
      <c r="H46" s="2"/>
      <c r="I46" s="2"/>
      <c r="J46" s="2"/>
      <c r="K46" s="2"/>
    </row>
    <row r="47" spans="2:11" ht="13" thickBot="1" x14ac:dyDescent="0.3">
      <c r="B47" s="115" t="str">
        <f>"BSC-1 Non Opt-Out Customers: Balancing Service Charge of " &amp;Inputs!$P$7&amp;" applies. See tariff page " &amp;Inputs!$P$26&amp;"."</f>
        <v>BSC-1 Non Opt-Out Customers: Balancing Service Charge of 0.088685 applies. See tariff page 86.</v>
      </c>
      <c r="C47" s="97"/>
      <c r="D47" s="98"/>
      <c r="E47" s="99"/>
      <c r="F47" s="2"/>
      <c r="G47" s="2"/>
      <c r="H47" s="2"/>
      <c r="I47" s="2"/>
      <c r="J47" s="2"/>
      <c r="K47" s="2"/>
    </row>
    <row r="48" spans="2:11" x14ac:dyDescent="0.25">
      <c r="B48" s="2"/>
      <c r="C48" s="2"/>
      <c r="D48" s="2"/>
      <c r="E48" s="2"/>
      <c r="F48" s="2"/>
      <c r="G48" s="2"/>
      <c r="H48" s="2"/>
      <c r="I48" s="2"/>
      <c r="J48" s="2"/>
      <c r="K48" s="2"/>
    </row>
    <row r="49" x14ac:dyDescent="0.25"/>
    <row r="50" x14ac:dyDescent="0.25"/>
    <row r="53" s="2" customFormat="1" x14ac:dyDescent="0.25"/>
    <row r="54" s="2" customFormat="1" x14ac:dyDescent="0.25"/>
    <row r="55" s="2" customFormat="1" x14ac:dyDescent="0.25"/>
    <row r="56" s="2" customFormat="1" x14ac:dyDescent="0.25"/>
    <row r="57" s="2" customFormat="1" x14ac:dyDescent="0.25"/>
    <row r="58" s="2" customFormat="1" x14ac:dyDescent="0.25"/>
    <row r="59" s="2" customFormat="1" x14ac:dyDescent="0.25"/>
    <row r="60" s="2" customFormat="1" x14ac:dyDescent="0.25"/>
    <row r="61" s="2" customFormat="1" x14ac:dyDescent="0.25"/>
    <row r="62" s="2" customFormat="1" x14ac:dyDescent="0.25"/>
    <row r="63" s="2" customFormat="1" x14ac:dyDescent="0.25"/>
    <row r="64" s="2" customFormat="1" x14ac:dyDescent="0.25"/>
    <row r="65" s="2" customFormat="1" x14ac:dyDescent="0.25"/>
    <row r="66" s="2" customFormat="1" x14ac:dyDescent="0.25"/>
    <row r="67" s="2" customFormat="1" x14ac:dyDescent="0.25"/>
    <row r="68" s="2" customFormat="1" x14ac:dyDescent="0.25"/>
    <row r="69" s="2" customFormat="1" x14ac:dyDescent="0.25"/>
    <row r="70" s="2" customFormat="1" x14ac:dyDescent="0.25"/>
    <row r="71" s="2" customFormat="1" x14ac:dyDescent="0.25"/>
    <row r="72" s="2" customFormat="1" x14ac:dyDescent="0.25"/>
    <row r="73" x14ac:dyDescent="0.25"/>
    <row r="74" x14ac:dyDescent="0.25"/>
    <row r="75" x14ac:dyDescent="0.25"/>
  </sheetData>
  <mergeCells count="1">
    <mergeCell ref="A2:H3"/>
  </mergeCells>
  <pageMargins left="0.7" right="0.7" top="0.75" bottom="0.75" header="0.3" footer="0.3"/>
  <pageSetup scale="56" orientation="portrait" blackAndWhite="1" r:id="rId1"/>
  <headerFooter>
    <oddHeader>&amp;C&amp;"Arial,Regular"&amp;10Rates and Charges&amp;R&amp;"Arial,Regular"&amp;10STANDARDIZED P.L. 2022, 
C. 107 REPORTING TEMPLATE
Page &amp;P</oddHeader>
    <oddFooter>&amp;R&amp;F</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84FD52-F927-4CDB-BB54-56B4DBED1C79}">
  <sheetPr>
    <tabColor theme="3" tint="0.59999389629810485"/>
  </sheetPr>
  <dimension ref="A1:M81"/>
  <sheetViews>
    <sheetView topLeftCell="A14" zoomScale="90" zoomScaleNormal="90" workbookViewId="0">
      <selection activeCell="G32" sqref="G32"/>
    </sheetView>
  </sheetViews>
  <sheetFormatPr defaultColWidth="0" defaultRowHeight="12.5" zeroHeight="1" x14ac:dyDescent="0.25"/>
  <cols>
    <col min="1" max="1" width="8.90625" style="2" customWidth="1"/>
    <col min="2" max="2" width="60.90625" style="1" customWidth="1"/>
    <col min="3" max="3" width="39.08984375" style="1" customWidth="1"/>
    <col min="4" max="4" width="16.54296875" style="1" bestFit="1" customWidth="1"/>
    <col min="5" max="9" width="8.90625" style="1" customWidth="1"/>
    <col min="10" max="10" width="6.1796875" style="1" customWidth="1"/>
    <col min="11" max="11" width="8.90625" style="1" hidden="1" customWidth="1"/>
    <col min="12" max="13" width="0" style="1" hidden="1" customWidth="1"/>
    <col min="14" max="16384" width="8.90625" style="1" hidden="1"/>
  </cols>
  <sheetData>
    <row r="1" spans="1:13" ht="13.5" thickBot="1" x14ac:dyDescent="0.35">
      <c r="A1" s="26" t="s">
        <v>11</v>
      </c>
      <c r="B1" s="2"/>
      <c r="C1" s="2"/>
      <c r="D1" s="2"/>
      <c r="E1" s="2"/>
      <c r="F1" s="2"/>
      <c r="G1" s="2"/>
      <c r="H1" s="2"/>
      <c r="I1" s="2"/>
      <c r="J1" s="2"/>
      <c r="K1" s="2"/>
    </row>
    <row r="2" spans="1:13" ht="15" customHeight="1" x14ac:dyDescent="0.25">
      <c r="A2" s="120" t="s">
        <v>10</v>
      </c>
      <c r="B2" s="121"/>
      <c r="C2" s="121"/>
      <c r="D2" s="121"/>
      <c r="E2" s="121"/>
      <c r="F2" s="121"/>
      <c r="G2" s="121"/>
      <c r="H2" s="122"/>
      <c r="I2" s="24"/>
      <c r="J2" s="24"/>
      <c r="K2" s="24"/>
      <c r="L2" s="23"/>
      <c r="M2" s="23"/>
    </row>
    <row r="3" spans="1:13" ht="42.65" customHeight="1" thickBot="1" x14ac:dyDescent="0.3">
      <c r="A3" s="123"/>
      <c r="B3" s="124"/>
      <c r="C3" s="124"/>
      <c r="D3" s="124"/>
      <c r="E3" s="124"/>
      <c r="F3" s="124"/>
      <c r="G3" s="124"/>
      <c r="H3" s="125"/>
      <c r="I3" s="24"/>
      <c r="J3" s="24"/>
      <c r="K3" s="24"/>
      <c r="L3" s="23"/>
      <c r="M3" s="23"/>
    </row>
    <row r="4" spans="1:13" ht="15" customHeight="1" x14ac:dyDescent="0.25">
      <c r="A4" s="25"/>
      <c r="B4" s="25"/>
      <c r="C4" s="25"/>
      <c r="D4" s="25"/>
      <c r="E4" s="25"/>
      <c r="F4" s="25"/>
      <c r="G4" s="25"/>
      <c r="H4" s="25"/>
      <c r="I4" s="24"/>
      <c r="J4" s="24"/>
      <c r="K4" s="24"/>
      <c r="L4" s="23"/>
      <c r="M4" s="23"/>
    </row>
    <row r="5" spans="1:13" x14ac:dyDescent="0.25">
      <c r="A5" s="22" t="s">
        <v>9</v>
      </c>
      <c r="B5" s="22"/>
      <c r="C5" s="22"/>
      <c r="D5" s="22"/>
      <c r="E5" s="22"/>
      <c r="F5" s="22"/>
      <c r="G5" s="22"/>
      <c r="H5" s="22"/>
      <c r="I5" s="22"/>
      <c r="J5" s="22"/>
      <c r="K5" s="2"/>
    </row>
    <row r="6" spans="1:13" x14ac:dyDescent="0.25">
      <c r="A6" s="22" t="s">
        <v>8</v>
      </c>
      <c r="B6" s="22"/>
      <c r="C6" s="2"/>
      <c r="D6" s="2"/>
      <c r="E6" s="2"/>
      <c r="F6" s="2"/>
      <c r="G6" s="2"/>
      <c r="H6" s="2"/>
      <c r="I6" s="2"/>
      <c r="J6" s="2"/>
      <c r="K6" s="2"/>
    </row>
    <row r="7" spans="1:13" ht="13" thickBot="1" x14ac:dyDescent="0.3">
      <c r="B7" s="2"/>
      <c r="C7" s="2"/>
      <c r="D7" s="2"/>
      <c r="E7" s="2"/>
      <c r="F7" s="2"/>
      <c r="G7" s="2"/>
      <c r="H7" s="2"/>
      <c r="I7" s="2"/>
      <c r="J7" s="2"/>
      <c r="K7" s="2"/>
    </row>
    <row r="8" spans="1:13" ht="13" x14ac:dyDescent="0.3">
      <c r="B8" s="21" t="s">
        <v>107</v>
      </c>
      <c r="C8" s="33" t="s">
        <v>62</v>
      </c>
      <c r="D8" s="20" t="s">
        <v>28</v>
      </c>
      <c r="E8" s="19"/>
      <c r="F8" s="19"/>
      <c r="G8" s="19"/>
      <c r="H8" s="19"/>
      <c r="I8" s="19"/>
      <c r="J8" s="19"/>
      <c r="K8" s="2"/>
    </row>
    <row r="9" spans="1:13" ht="13" x14ac:dyDescent="0.3">
      <c r="B9" s="6"/>
      <c r="C9" s="40" t="str">
        <f>Inputs!$A$3</f>
        <v>As of 11/1/2021</v>
      </c>
      <c r="D9" s="18"/>
      <c r="E9" s="17"/>
      <c r="F9" s="17"/>
      <c r="G9" s="17"/>
      <c r="H9" s="17"/>
      <c r="I9" s="17"/>
      <c r="J9" s="17"/>
      <c r="K9" s="2"/>
    </row>
    <row r="10" spans="1:13" x14ac:dyDescent="0.25">
      <c r="B10" s="27"/>
      <c r="C10" s="2"/>
      <c r="D10" s="5"/>
      <c r="E10" s="2"/>
      <c r="F10" s="2"/>
      <c r="G10" s="2"/>
      <c r="H10" s="2"/>
      <c r="I10" s="2"/>
      <c r="J10" s="2"/>
      <c r="K10" s="2"/>
    </row>
    <row r="11" spans="1:13" ht="13" x14ac:dyDescent="0.3">
      <c r="B11" s="16" t="s">
        <v>7</v>
      </c>
      <c r="C11" s="2"/>
      <c r="D11" s="5"/>
      <c r="E11" s="2"/>
      <c r="F11" s="2"/>
      <c r="G11" s="2"/>
      <c r="H11" s="2"/>
      <c r="I11" s="2"/>
      <c r="J11" s="2"/>
      <c r="K11" s="2"/>
    </row>
    <row r="12" spans="1:13" ht="13" x14ac:dyDescent="0.3">
      <c r="B12" s="15" t="s">
        <v>6</v>
      </c>
      <c r="C12" s="41" t="s">
        <v>33</v>
      </c>
      <c r="D12" s="42" t="s">
        <v>21</v>
      </c>
      <c r="E12" s="2"/>
      <c r="F12" s="2"/>
      <c r="G12" s="2"/>
      <c r="H12" s="2"/>
      <c r="I12" s="2"/>
      <c r="J12" s="2"/>
      <c r="K12" s="2"/>
    </row>
    <row r="13" spans="1:13" x14ac:dyDescent="0.25">
      <c r="B13" s="13" t="s">
        <v>139</v>
      </c>
      <c r="C13" s="70">
        <f>VLOOKUP($C$8,Inputs!$A$7:$AF$26,Inputs!$F$1)</f>
        <v>39.984400000000001</v>
      </c>
      <c r="D13" s="81">
        <f>VLOOKUP($C$8,Inputs!$A$7:$AF$26,Inputs!$B$1)</f>
        <v>61</v>
      </c>
      <c r="E13" s="2"/>
      <c r="F13" s="2"/>
      <c r="G13" s="2"/>
      <c r="H13" s="2"/>
      <c r="I13" s="2"/>
      <c r="J13" s="2"/>
      <c r="K13" s="2"/>
    </row>
    <row r="14" spans="1:13" x14ac:dyDescent="0.25">
      <c r="B14" s="109" t="s">
        <v>138</v>
      </c>
      <c r="C14" s="70">
        <f>VLOOKUP($C$8,Inputs!$A$7:$AF$26,Inputs!$G$1)</f>
        <v>79.968800000000002</v>
      </c>
      <c r="D14" s="81">
        <f>VLOOKUP($C$8,Inputs!$A$7:$AF$26,Inputs!$B$1)</f>
        <v>61</v>
      </c>
      <c r="E14" s="2"/>
      <c r="F14" s="2"/>
      <c r="G14" s="2"/>
      <c r="H14" s="2"/>
      <c r="I14" s="2"/>
      <c r="J14" s="2"/>
      <c r="K14" s="2"/>
    </row>
    <row r="15" spans="1:13" x14ac:dyDescent="0.25">
      <c r="B15" s="109" t="s">
        <v>140</v>
      </c>
      <c r="C15" s="70">
        <f>VLOOKUP($C$8,Inputs!$A$7:$AF$26,Inputs!$H$1)</f>
        <v>234.57499999999999</v>
      </c>
      <c r="D15" s="81">
        <f>VLOOKUP($C$8,Inputs!$A$7:$AF$26,Inputs!$B$1)</f>
        <v>61</v>
      </c>
      <c r="E15" s="2"/>
      <c r="F15" s="2"/>
      <c r="G15" s="2"/>
      <c r="H15" s="2"/>
      <c r="I15" s="2"/>
      <c r="J15" s="2"/>
      <c r="K15" s="2"/>
    </row>
    <row r="16" spans="1:13" x14ac:dyDescent="0.25">
      <c r="B16" s="109" t="s">
        <v>141</v>
      </c>
      <c r="C16" s="70">
        <f>VLOOKUP($C$8,Inputs!$A$7:$AF$26,Inputs!$I$1)</f>
        <v>986.28125</v>
      </c>
      <c r="D16" s="81">
        <f>VLOOKUP($C$8,Inputs!$A$7:$AF$26,Inputs!$B$1)</f>
        <v>61</v>
      </c>
      <c r="E16" s="2"/>
      <c r="F16" s="2"/>
      <c r="G16" s="2"/>
      <c r="H16" s="2"/>
      <c r="I16" s="2"/>
      <c r="J16" s="2"/>
      <c r="K16" s="2"/>
    </row>
    <row r="17" spans="2:11" x14ac:dyDescent="0.25">
      <c r="B17" s="13"/>
      <c r="C17" s="46"/>
      <c r="D17" s="38"/>
      <c r="E17" s="2"/>
      <c r="F17" s="2"/>
      <c r="G17" s="2"/>
      <c r="H17" s="2"/>
      <c r="I17" s="2"/>
      <c r="J17" s="2"/>
      <c r="K17" s="2"/>
    </row>
    <row r="18" spans="2:11" ht="13" x14ac:dyDescent="0.3">
      <c r="B18" s="14" t="s">
        <v>4</v>
      </c>
      <c r="C18" s="2"/>
      <c r="D18" s="5"/>
      <c r="E18" s="2"/>
      <c r="F18" s="2"/>
      <c r="G18" s="2"/>
      <c r="H18" s="2"/>
      <c r="I18" s="2"/>
      <c r="J18" s="2"/>
      <c r="K18" s="2"/>
    </row>
    <row r="19" spans="2:11" x14ac:dyDescent="0.25">
      <c r="B19" s="9" t="s">
        <v>15</v>
      </c>
      <c r="C19" s="7">
        <f>VLOOKUP($C$8,Inputs!$A$7:$R$26,Inputs!$J$1)</f>
        <v>0.236848</v>
      </c>
      <c r="D19" s="100">
        <f>VLOOKUP($C$8,Inputs!$A$7:$R$26,Inputs!$B$1)</f>
        <v>61</v>
      </c>
      <c r="E19" s="2"/>
      <c r="F19" s="2"/>
      <c r="G19" s="2"/>
      <c r="H19" s="2"/>
      <c r="I19" s="2"/>
      <c r="J19" s="2"/>
      <c r="K19" s="2"/>
    </row>
    <row r="20" spans="2:11" x14ac:dyDescent="0.25">
      <c r="B20" s="9" t="s">
        <v>134</v>
      </c>
      <c r="C20" s="70" t="str">
        <f>VLOOKUP($C$8,Inputs!$A$7:$R$26,Inputs!$M$1)</f>
        <v>N/A</v>
      </c>
      <c r="D20" s="94" t="s">
        <v>17</v>
      </c>
      <c r="E20" s="2"/>
      <c r="F20" s="2"/>
      <c r="G20" s="96"/>
      <c r="H20" s="96"/>
      <c r="I20" s="96"/>
      <c r="J20" s="2"/>
      <c r="K20" s="2"/>
    </row>
    <row r="21" spans="2:11" ht="13" x14ac:dyDescent="0.3">
      <c r="B21" s="14" t="s">
        <v>3</v>
      </c>
      <c r="C21" s="2"/>
      <c r="D21" s="5"/>
      <c r="E21" s="2"/>
      <c r="F21" s="2"/>
      <c r="G21" s="96"/>
      <c r="H21" s="96"/>
      <c r="I21" s="96"/>
      <c r="J21" s="2"/>
      <c r="K21" s="2"/>
    </row>
    <row r="22" spans="2:11" x14ac:dyDescent="0.25">
      <c r="B22" s="13" t="s">
        <v>92</v>
      </c>
      <c r="C22" s="79">
        <f>VLOOKUP($C$8,Inputs!$A$7:$AF$26,Inputs!$T$1)</f>
        <v>-3.1191881647698878E-2</v>
      </c>
      <c r="D22" s="100">
        <f>VLOOKUP($D$12,Inputs!$A$26:$AF$26,Inputs!$T$1)</f>
        <v>85</v>
      </c>
      <c r="E22" s="2"/>
      <c r="F22" s="2"/>
      <c r="G22" s="96"/>
      <c r="H22" s="96"/>
      <c r="I22" s="96"/>
      <c r="J22" s="2"/>
      <c r="K22" s="2"/>
    </row>
    <row r="23" spans="2:11" x14ac:dyDescent="0.25">
      <c r="B23" s="13" t="s">
        <v>12</v>
      </c>
      <c r="C23" s="29" t="s">
        <v>17</v>
      </c>
      <c r="D23" s="29" t="s">
        <v>17</v>
      </c>
      <c r="E23" s="2"/>
      <c r="F23" s="2"/>
      <c r="G23" s="96"/>
      <c r="H23" s="96"/>
      <c r="I23" s="96"/>
      <c r="J23" s="2"/>
      <c r="K23" s="2"/>
    </row>
    <row r="24" spans="2:11" x14ac:dyDescent="0.25">
      <c r="B24" s="12" t="s">
        <v>2</v>
      </c>
      <c r="C24" s="76" t="str">
        <f>VLOOKUP($C$8,Inputs!$A$7:$AF$26,Inputs!$S$1)</f>
        <v>N/A</v>
      </c>
      <c r="D24" s="29" t="s">
        <v>17</v>
      </c>
      <c r="E24" s="2"/>
      <c r="F24" s="2"/>
      <c r="G24" s="96"/>
      <c r="H24" s="96"/>
      <c r="I24" s="96"/>
      <c r="J24" s="2"/>
      <c r="K24" s="2"/>
    </row>
    <row r="25" spans="2:11" x14ac:dyDescent="0.25">
      <c r="B25" s="12" t="s">
        <v>13</v>
      </c>
      <c r="C25" s="7">
        <f>VLOOKUP($C$8,Inputs!$A$7:$AF$26,Inputs!$U$1)</f>
        <v>3.8626999999999995E-2</v>
      </c>
      <c r="D25" s="100">
        <f>VLOOKUP($D$12,Inputs!$A$26:$AF$26,Inputs!$U$1)</f>
        <v>105</v>
      </c>
      <c r="E25" s="2"/>
      <c r="F25" s="2"/>
      <c r="G25" s="96"/>
      <c r="H25" s="96"/>
      <c r="I25" s="96"/>
      <c r="J25" s="2"/>
      <c r="K25" s="2"/>
    </row>
    <row r="26" spans="2:11" x14ac:dyDescent="0.25">
      <c r="B26" s="12" t="s">
        <v>1</v>
      </c>
      <c r="C26" s="7">
        <f>VLOOKUP($C$8,Inputs!$A$7:$AF$26,Inputs!$V$1)</f>
        <v>9.8100999999999994E-2</v>
      </c>
      <c r="D26" s="94" t="str">
        <f>VLOOKUP($D$12,Inputs!$A$26:$AF$26,Inputs!$V$1)</f>
        <v>75 &amp; 76</v>
      </c>
      <c r="E26" s="2"/>
      <c r="F26" s="2"/>
      <c r="G26" s="96"/>
      <c r="H26" s="96"/>
      <c r="I26" s="96"/>
      <c r="J26" s="2"/>
      <c r="K26" s="2"/>
    </row>
    <row r="27" spans="2:11" x14ac:dyDescent="0.25">
      <c r="B27" s="12" t="s">
        <v>93</v>
      </c>
      <c r="C27" s="76" t="s">
        <v>17</v>
      </c>
      <c r="D27" s="76" t="s">
        <v>17</v>
      </c>
      <c r="E27" s="2"/>
      <c r="F27" s="2"/>
      <c r="G27" s="2"/>
      <c r="H27" s="2"/>
      <c r="I27" s="2"/>
      <c r="J27" s="2"/>
      <c r="K27" s="2"/>
    </row>
    <row r="28" spans="2:11" ht="13" x14ac:dyDescent="0.3">
      <c r="B28" s="11" t="s">
        <v>14</v>
      </c>
      <c r="D28" s="10"/>
      <c r="E28" s="2"/>
      <c r="F28" s="2"/>
      <c r="G28" s="2"/>
      <c r="H28" s="2"/>
      <c r="I28" s="2"/>
      <c r="J28" s="2"/>
      <c r="K28" s="2"/>
    </row>
    <row r="29" spans="2:11" x14ac:dyDescent="0.25">
      <c r="B29" s="9" t="s">
        <v>39</v>
      </c>
      <c r="C29" s="69">
        <f>VLOOKUP($C$8,Inputs!$A$7:$AF$26,Inputs!$Y$1)</f>
        <v>0.79525400000000002</v>
      </c>
      <c r="D29" s="100">
        <f>VLOOKUP($D$12,Inputs!$A$26:$AF$26,Inputs!$Y$1)</f>
        <v>65</v>
      </c>
      <c r="E29" s="2"/>
      <c r="F29" s="2"/>
      <c r="G29" s="2"/>
      <c r="H29" s="2"/>
      <c r="I29" s="2"/>
      <c r="J29" s="2"/>
      <c r="K29" s="2"/>
    </row>
    <row r="30" spans="2:11" x14ac:dyDescent="0.25">
      <c r="B30" s="9" t="s">
        <v>91</v>
      </c>
      <c r="C30" s="69">
        <f>VLOOKUP($C$8,Inputs!$A$7:$AF$26,Inputs!$R$1)</f>
        <v>8.8685E-2</v>
      </c>
      <c r="D30" s="100">
        <f>VLOOKUP($D$12,Inputs!$A$26:$AF$26,Inputs!$R$1)</f>
        <v>92</v>
      </c>
      <c r="E30" s="2"/>
      <c r="F30" s="2"/>
      <c r="G30" s="2"/>
      <c r="H30" s="2"/>
      <c r="I30" s="2"/>
      <c r="J30" s="2"/>
      <c r="K30" s="2"/>
    </row>
    <row r="31" spans="2:11" x14ac:dyDescent="0.25">
      <c r="B31" s="9" t="s">
        <v>126</v>
      </c>
      <c r="C31" s="69">
        <f>VLOOKUP($C$8,Inputs!$A$7:$AF$26,Inputs!$Q$1)</f>
        <v>2.7750000000000001E-3</v>
      </c>
      <c r="D31" s="106">
        <f>VLOOKUP($D$12,Inputs!$A$26:$AF$26,Inputs!$Q$1)</f>
        <v>86</v>
      </c>
      <c r="E31" s="2"/>
      <c r="F31" s="2"/>
      <c r="G31" s="2"/>
      <c r="H31" s="2"/>
      <c r="I31" s="2"/>
      <c r="J31" s="2"/>
      <c r="K31" s="2"/>
    </row>
    <row r="32" spans="2:11" ht="13" x14ac:dyDescent="0.3">
      <c r="B32" s="8" t="s">
        <v>0</v>
      </c>
      <c r="C32" s="2"/>
      <c r="D32" s="5"/>
      <c r="E32" s="2"/>
      <c r="F32" s="2"/>
      <c r="G32" s="2"/>
      <c r="H32" s="2"/>
      <c r="I32" s="2"/>
      <c r="J32" s="2"/>
      <c r="K32" s="2"/>
    </row>
    <row r="33" spans="2:11" x14ac:dyDescent="0.25">
      <c r="B33" s="43" t="str">
        <f>Inputs!A30</f>
        <v>Charges</v>
      </c>
      <c r="C33" s="37" t="str">
        <f>Inputs!B30</f>
        <v>Fee</v>
      </c>
      <c r="D33" s="39" t="str">
        <f>Inputs!C30</f>
        <v>Tariff page</v>
      </c>
      <c r="E33" s="2"/>
      <c r="F33" s="2"/>
      <c r="G33" s="2"/>
      <c r="H33" s="2"/>
      <c r="I33" s="2"/>
      <c r="J33" s="2"/>
      <c r="K33" s="2"/>
    </row>
    <row r="34" spans="2:11" x14ac:dyDescent="0.25">
      <c r="B34" s="43" t="str">
        <f>Inputs!A31</f>
        <v>Late Fees (residential, State, county or municipal govt entities)</v>
      </c>
      <c r="C34" s="44" t="str">
        <f>Inputs!B31</f>
        <v>N/A</v>
      </c>
      <c r="D34" s="39" t="str">
        <f>Inputs!C31</f>
        <v>N/A</v>
      </c>
      <c r="E34" s="2"/>
      <c r="F34" s="2"/>
      <c r="G34" s="2"/>
      <c r="H34" s="2"/>
      <c r="I34" s="2"/>
      <c r="J34" s="2"/>
      <c r="K34" s="2"/>
    </row>
    <row r="35" spans="2:11" x14ac:dyDescent="0.25">
      <c r="B35" s="43" t="str">
        <f>Inputs!A32</f>
        <v>Late Fees (non-residential)</v>
      </c>
      <c r="C35" s="45" t="str">
        <f>Inputs!B32</f>
        <v>WSJ Prime Rate</v>
      </c>
      <c r="D35" s="39" t="str">
        <f>Inputs!C32</f>
        <v>Various</v>
      </c>
      <c r="E35" s="2"/>
      <c r="F35" s="2"/>
      <c r="G35" s="2"/>
      <c r="H35" s="2"/>
      <c r="I35" s="2"/>
      <c r="J35" s="2"/>
      <c r="K35" s="2"/>
    </row>
    <row r="36" spans="2:11" x14ac:dyDescent="0.25">
      <c r="B36" s="43" t="str">
        <f>Inputs!A33</f>
        <v>Reactivation of Service</v>
      </c>
      <c r="C36" s="45">
        <f>Inputs!B33</f>
        <v>45</v>
      </c>
      <c r="D36" s="39">
        <f>Inputs!C33</f>
        <v>121</v>
      </c>
      <c r="E36" s="2"/>
      <c r="F36" s="2"/>
      <c r="G36" s="2"/>
      <c r="H36" s="2"/>
      <c r="I36" s="2"/>
      <c r="J36" s="2"/>
      <c r="K36" s="2"/>
    </row>
    <row r="37" spans="2:11" x14ac:dyDescent="0.25">
      <c r="B37" s="43" t="str">
        <f>Inputs!A34</f>
        <v>Main and Service Extension (residential)</v>
      </c>
      <c r="C37" s="37" t="str">
        <f>Inputs!B34</f>
        <v>CIAC &gt;10x Dist.Rev., &gt;$3,000</v>
      </c>
      <c r="D37" s="39">
        <f>Inputs!C34</f>
        <v>112</v>
      </c>
      <c r="E37" s="2"/>
      <c r="F37" s="2"/>
      <c r="G37" s="2"/>
      <c r="H37" s="2"/>
      <c r="I37" s="2"/>
      <c r="J37" s="2"/>
      <c r="K37" s="2"/>
    </row>
    <row r="38" spans="2:11" x14ac:dyDescent="0.25">
      <c r="B38" s="43" t="str">
        <f>Inputs!A35</f>
        <v>Main and Service Extension (non-residential)</v>
      </c>
      <c r="C38" s="37" t="str">
        <f>Inputs!B35</f>
        <v>CIAC &gt;$3,000</v>
      </c>
      <c r="D38" s="39">
        <f>Inputs!C35</f>
        <v>112</v>
      </c>
      <c r="E38" s="2"/>
      <c r="F38" s="2"/>
      <c r="G38" s="2"/>
      <c r="H38" s="2"/>
      <c r="I38" s="2"/>
      <c r="J38" s="2"/>
      <c r="K38" s="2"/>
    </row>
    <row r="39" spans="2:11" x14ac:dyDescent="0.25">
      <c r="B39" s="43" t="str">
        <f>Inputs!A36</f>
        <v>Application for Service</v>
      </c>
      <c r="C39" s="45">
        <f>Inputs!B36</f>
        <v>15</v>
      </c>
      <c r="D39" s="39">
        <f>Inputs!C36</f>
        <v>122</v>
      </c>
      <c r="E39" s="2"/>
      <c r="F39" s="2"/>
      <c r="G39" s="2"/>
      <c r="H39" s="2"/>
      <c r="I39" s="2"/>
      <c r="J39" s="2"/>
      <c r="K39" s="2"/>
    </row>
    <row r="40" spans="2:11" x14ac:dyDescent="0.25">
      <c r="B40" s="43" t="str">
        <f>Inputs!A37</f>
        <v>Permits</v>
      </c>
      <c r="C40" s="37" t="str">
        <f>Inputs!B37</f>
        <v>As applicable</v>
      </c>
      <c r="D40" s="39">
        <f>Inputs!C37</f>
        <v>110</v>
      </c>
      <c r="E40" s="2"/>
      <c r="F40" s="2"/>
      <c r="G40" s="2"/>
      <c r="H40" s="2"/>
      <c r="I40" s="2"/>
      <c r="J40" s="2"/>
      <c r="K40" s="2"/>
    </row>
    <row r="41" spans="2:11" x14ac:dyDescent="0.25">
      <c r="B41" s="43" t="str">
        <f>Inputs!A38</f>
        <v>Return check fee</v>
      </c>
      <c r="C41" s="45">
        <f>Inputs!B38</f>
        <v>19</v>
      </c>
      <c r="D41" s="39">
        <f>Inputs!C38</f>
        <v>121</v>
      </c>
      <c r="E41" s="2"/>
      <c r="F41" s="2"/>
      <c r="G41" s="2"/>
      <c r="H41" s="2"/>
      <c r="I41" s="2"/>
      <c r="J41" s="2"/>
      <c r="K41" s="2"/>
    </row>
    <row r="42" spans="2:11" x14ac:dyDescent="0.25">
      <c r="B42" s="43" t="str">
        <f>Inputs!A39</f>
        <v>Collection vist</v>
      </c>
      <c r="C42" s="45">
        <f>Inputs!B39</f>
        <v>12</v>
      </c>
      <c r="D42" s="39">
        <f>Inputs!C39</f>
        <v>122</v>
      </c>
      <c r="E42" s="2"/>
      <c r="F42" s="2"/>
      <c r="G42" s="2"/>
      <c r="H42" s="2"/>
      <c r="I42" s="2"/>
      <c r="J42" s="2"/>
      <c r="K42" s="2"/>
    </row>
    <row r="43" spans="2:11" x14ac:dyDescent="0.25">
      <c r="B43" s="43" t="str">
        <f>Inputs!A40</f>
        <v>Turn On Charge</v>
      </c>
      <c r="C43" s="45">
        <f>Inputs!B40</f>
        <v>45</v>
      </c>
      <c r="D43" s="39">
        <f>Inputs!C40</f>
        <v>121</v>
      </c>
      <c r="E43" s="2"/>
      <c r="F43" s="2"/>
      <c r="G43" s="2"/>
      <c r="H43" s="2"/>
      <c r="I43" s="2"/>
      <c r="J43" s="2"/>
      <c r="K43" s="2"/>
    </row>
    <row r="44" spans="2:11" x14ac:dyDescent="0.25">
      <c r="B44" s="43" t="str">
        <f>Inputs!A41</f>
        <v>Transfer of Service Charge</v>
      </c>
      <c r="C44" s="45">
        <f>Inputs!B41</f>
        <v>7</v>
      </c>
      <c r="D44" s="39">
        <f>Inputs!C41</f>
        <v>121</v>
      </c>
      <c r="E44" s="2"/>
      <c r="F44" s="2"/>
      <c r="G44" s="2"/>
      <c r="H44" s="2"/>
      <c r="I44" s="2"/>
      <c r="J44" s="2"/>
      <c r="K44" s="2"/>
    </row>
    <row r="45" spans="2:11" x14ac:dyDescent="0.25">
      <c r="B45" s="6"/>
      <c r="C45" s="2"/>
      <c r="D45" s="5"/>
      <c r="E45" s="2"/>
      <c r="F45" s="2"/>
      <c r="G45" s="2"/>
      <c r="H45" s="2"/>
      <c r="I45" s="2"/>
      <c r="J45" s="2"/>
      <c r="K45" s="2"/>
    </row>
    <row r="46" spans="2:11" x14ac:dyDescent="0.25">
      <c r="B46" s="27" t="s">
        <v>30</v>
      </c>
      <c r="C46" s="2"/>
      <c r="D46" s="5"/>
      <c r="E46" s="2"/>
      <c r="F46" s="2"/>
      <c r="G46" s="2"/>
      <c r="H46" s="2"/>
      <c r="I46" s="2"/>
      <c r="J46" s="2"/>
      <c r="K46" s="2"/>
    </row>
    <row r="47" spans="2:11" x14ac:dyDescent="0.25">
      <c r="B47" s="27" t="s">
        <v>42</v>
      </c>
      <c r="C47" s="2"/>
      <c r="D47" s="5"/>
      <c r="E47" s="2"/>
      <c r="F47" s="2"/>
      <c r="G47" s="2"/>
      <c r="H47" s="2"/>
      <c r="I47" s="2"/>
      <c r="J47" s="2"/>
      <c r="K47" s="2"/>
    </row>
    <row r="48" spans="2:11" x14ac:dyDescent="0.25">
      <c r="B48" s="27" t="s">
        <v>31</v>
      </c>
      <c r="C48" s="2"/>
      <c r="D48" s="5"/>
      <c r="E48" s="2"/>
      <c r="F48" s="2"/>
      <c r="G48" s="2"/>
      <c r="H48" s="2"/>
      <c r="I48" s="2"/>
      <c r="J48" s="2"/>
      <c r="K48" s="2"/>
    </row>
    <row r="49" spans="2:11" x14ac:dyDescent="0.25">
      <c r="B49" s="27" t="s">
        <v>32</v>
      </c>
      <c r="C49" s="2"/>
      <c r="D49" s="5"/>
      <c r="E49" s="2"/>
      <c r="F49" s="2"/>
      <c r="G49" s="2"/>
      <c r="H49" s="2"/>
      <c r="I49" s="2"/>
      <c r="J49" s="2"/>
      <c r="K49" s="2"/>
    </row>
    <row r="50" spans="2:11" x14ac:dyDescent="0.25">
      <c r="B50" s="48" t="s">
        <v>41</v>
      </c>
      <c r="C50" s="2"/>
      <c r="D50" s="5"/>
      <c r="E50" s="2"/>
      <c r="F50" s="2"/>
      <c r="G50" s="2"/>
      <c r="H50" s="2"/>
      <c r="I50" s="2"/>
      <c r="J50" s="2"/>
      <c r="K50" s="2"/>
    </row>
    <row r="51" spans="2:11" x14ac:dyDescent="0.25">
      <c r="B51" s="48" t="s">
        <v>146</v>
      </c>
      <c r="C51" s="2"/>
      <c r="D51" s="5"/>
      <c r="E51" s="99"/>
      <c r="F51" s="2"/>
      <c r="G51" s="2"/>
      <c r="H51" s="2"/>
      <c r="I51" s="2"/>
      <c r="J51" s="2"/>
      <c r="K51" s="2"/>
    </row>
    <row r="52" spans="2:11" ht="13" thickBot="1" x14ac:dyDescent="0.3">
      <c r="B52" s="115" t="str">
        <f>"BSC-1 Non Opt-Out Customers: Balancing Service Charge of " &amp;Inputs!$P$7&amp;" applies. See tariff page " &amp;Inputs!$P$26&amp;"."</f>
        <v>BSC-1 Non Opt-Out Customers: Balancing Service Charge of 0.088685 applies. See tariff page 86.</v>
      </c>
      <c r="C52" s="97"/>
      <c r="D52" s="98"/>
      <c r="E52" s="99"/>
      <c r="F52" s="2"/>
      <c r="G52" s="2"/>
      <c r="H52" s="2"/>
      <c r="I52" s="2"/>
      <c r="J52" s="2"/>
      <c r="K52" s="2"/>
    </row>
    <row r="53" spans="2:11" x14ac:dyDescent="0.25">
      <c r="B53" s="2"/>
      <c r="C53" s="2"/>
      <c r="D53" s="2"/>
      <c r="E53" s="2"/>
      <c r="F53" s="2"/>
      <c r="G53" s="2"/>
      <c r="H53" s="2"/>
      <c r="I53" s="2"/>
      <c r="J53" s="2"/>
      <c r="K53" s="2"/>
    </row>
    <row r="54" spans="2:11" x14ac:dyDescent="0.25"/>
    <row r="55" spans="2:11" x14ac:dyDescent="0.25"/>
    <row r="58" spans="2:11" s="2" customFormat="1" x14ac:dyDescent="0.25"/>
    <row r="59" spans="2:11" s="2" customFormat="1" x14ac:dyDescent="0.25"/>
    <row r="60" spans="2:11" s="2" customFormat="1" x14ac:dyDescent="0.25"/>
    <row r="61" spans="2:11" s="2" customFormat="1" x14ac:dyDescent="0.25"/>
    <row r="62" spans="2:11" s="2" customFormat="1" x14ac:dyDescent="0.25"/>
    <row r="63" spans="2:11" s="2" customFormat="1" x14ac:dyDescent="0.25"/>
    <row r="64" spans="2:11" s="2" customFormat="1" ht="14.5" x14ac:dyDescent="0.35">
      <c r="B64" s="57"/>
      <c r="C64" s="57"/>
      <c r="D64" s="57"/>
    </row>
    <row r="65" s="2" customFormat="1" x14ac:dyDescent="0.25"/>
    <row r="66" s="2" customFormat="1" x14ac:dyDescent="0.25"/>
    <row r="67" s="2" customFormat="1" x14ac:dyDescent="0.25"/>
    <row r="68" s="2" customFormat="1" x14ac:dyDescent="0.25"/>
    <row r="69" s="2" customFormat="1" x14ac:dyDescent="0.25"/>
    <row r="70" s="2" customFormat="1" x14ac:dyDescent="0.25"/>
    <row r="71" s="2" customFormat="1" x14ac:dyDescent="0.25"/>
    <row r="72" s="2" customFormat="1" x14ac:dyDescent="0.25"/>
    <row r="73" s="2" customFormat="1" x14ac:dyDescent="0.25"/>
    <row r="74" s="2" customFormat="1" x14ac:dyDescent="0.25"/>
    <row r="75" s="2" customFormat="1" x14ac:dyDescent="0.25"/>
    <row r="76" s="2" customFormat="1" x14ac:dyDescent="0.25"/>
    <row r="77" s="2" customFormat="1" x14ac:dyDescent="0.25"/>
    <row r="78" x14ac:dyDescent="0.25"/>
    <row r="79" x14ac:dyDescent="0.25"/>
    <row r="80" x14ac:dyDescent="0.25"/>
    <row r="81" x14ac:dyDescent="0.25"/>
  </sheetData>
  <mergeCells count="1">
    <mergeCell ref="A2:H3"/>
  </mergeCells>
  <pageMargins left="0.7" right="0.7" top="0.75" bottom="0.75" header="0.3" footer="0.3"/>
  <pageSetup scale="56" orientation="portrait" blackAndWhite="1" r:id="rId1"/>
  <headerFooter>
    <oddHeader>&amp;C&amp;"Arial,Regular"&amp;10Rates and Charges&amp;R&amp;"Arial,Regular"&amp;10STANDARDIZED P.L. 2022, 
C. 107 REPORTING TEMPLATE
Page &amp;P</oddHeader>
    <oddFooter>&amp;R&amp;F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37CADB-F98D-4140-8B3A-E249DF0811F7}">
  <sheetPr>
    <tabColor theme="8" tint="0.39997558519241921"/>
  </sheetPr>
  <dimension ref="A1:M74"/>
  <sheetViews>
    <sheetView zoomScale="90" zoomScaleNormal="90" workbookViewId="0">
      <selection activeCell="B4" sqref="B4"/>
    </sheetView>
  </sheetViews>
  <sheetFormatPr defaultColWidth="0" defaultRowHeight="12.5" zeroHeight="1" x14ac:dyDescent="0.25"/>
  <cols>
    <col min="1" max="1" width="8.90625" style="2" customWidth="1"/>
    <col min="2" max="2" width="60.90625" style="1" customWidth="1"/>
    <col min="3" max="3" width="26" style="1" customWidth="1"/>
    <col min="4" max="4" width="21.1796875" style="1" bestFit="1" customWidth="1"/>
    <col min="5" max="9" width="8.90625" style="1" customWidth="1"/>
    <col min="10" max="10" width="5.90625" style="1" customWidth="1"/>
    <col min="11" max="11" width="8.90625" style="1" hidden="1" customWidth="1"/>
    <col min="12" max="13" width="0" style="1" hidden="1" customWidth="1"/>
    <col min="14" max="16384" width="8.90625" style="1" hidden="1"/>
  </cols>
  <sheetData>
    <row r="1" spans="1:13" ht="13.5" thickBot="1" x14ac:dyDescent="0.35">
      <c r="A1" s="26" t="s">
        <v>11</v>
      </c>
      <c r="B1" s="2"/>
      <c r="C1" s="2"/>
      <c r="D1" s="2"/>
      <c r="E1" s="2"/>
      <c r="F1" s="2"/>
      <c r="G1" s="2"/>
      <c r="H1" s="2"/>
      <c r="I1" s="2"/>
      <c r="J1" s="2"/>
      <c r="K1" s="2"/>
    </row>
    <row r="2" spans="1:13" ht="15" customHeight="1" x14ac:dyDescent="0.25">
      <c r="A2" s="120" t="s">
        <v>10</v>
      </c>
      <c r="B2" s="121"/>
      <c r="C2" s="121"/>
      <c r="D2" s="121"/>
      <c r="E2" s="121"/>
      <c r="F2" s="121"/>
      <c r="G2" s="121"/>
      <c r="H2" s="122"/>
      <c r="I2" s="24"/>
      <c r="J2" s="24"/>
      <c r="K2" s="24"/>
      <c r="L2" s="23"/>
      <c r="M2" s="23"/>
    </row>
    <row r="3" spans="1:13" ht="42.65" customHeight="1" thickBot="1" x14ac:dyDescent="0.3">
      <c r="A3" s="123"/>
      <c r="B3" s="124"/>
      <c r="C3" s="124"/>
      <c r="D3" s="124"/>
      <c r="E3" s="124"/>
      <c r="F3" s="124"/>
      <c r="G3" s="124"/>
      <c r="H3" s="125"/>
      <c r="I3" s="24"/>
      <c r="J3" s="24"/>
      <c r="K3" s="24"/>
      <c r="L3" s="23"/>
      <c r="M3" s="23"/>
    </row>
    <row r="4" spans="1:13" ht="15" customHeight="1" x14ac:dyDescent="0.25">
      <c r="A4" s="25"/>
      <c r="B4" s="25"/>
      <c r="C4" s="25"/>
      <c r="D4" s="25"/>
      <c r="E4" s="25"/>
      <c r="F4" s="25"/>
      <c r="G4" s="25"/>
      <c r="H4" s="25"/>
      <c r="I4" s="24"/>
      <c r="J4" s="24"/>
      <c r="K4" s="24"/>
      <c r="L4" s="23"/>
      <c r="M4" s="23"/>
    </row>
    <row r="5" spans="1:13" x14ac:dyDescent="0.25">
      <c r="A5" s="22" t="s">
        <v>9</v>
      </c>
      <c r="B5" s="22"/>
      <c r="C5" s="22"/>
      <c r="D5" s="22"/>
      <c r="E5" s="22"/>
      <c r="F5" s="22"/>
      <c r="G5" s="22"/>
      <c r="H5" s="22"/>
      <c r="I5" s="22"/>
      <c r="J5" s="22"/>
      <c r="K5" s="2"/>
    </row>
    <row r="6" spans="1:13" x14ac:dyDescent="0.25">
      <c r="A6" s="22" t="s">
        <v>8</v>
      </c>
      <c r="B6" s="22"/>
      <c r="C6" s="2"/>
      <c r="D6" s="2"/>
      <c r="E6" s="2"/>
      <c r="F6" s="2"/>
      <c r="G6" s="2"/>
      <c r="H6" s="2"/>
      <c r="I6" s="2"/>
      <c r="J6" s="2"/>
      <c r="K6" s="2"/>
    </row>
    <row r="7" spans="1:13" ht="13" thickBot="1" x14ac:dyDescent="0.3">
      <c r="B7" s="2"/>
      <c r="C7" s="2"/>
      <c r="D7" s="2"/>
      <c r="E7" s="2"/>
      <c r="F7" s="2"/>
      <c r="G7" s="2"/>
      <c r="H7" s="2"/>
      <c r="I7" s="2"/>
      <c r="J7" s="2"/>
      <c r="K7" s="2"/>
    </row>
    <row r="8" spans="1:13" ht="13" x14ac:dyDescent="0.3">
      <c r="B8" s="21" t="s">
        <v>107</v>
      </c>
      <c r="C8" s="33" t="s">
        <v>106</v>
      </c>
      <c r="D8" s="20" t="s">
        <v>28</v>
      </c>
      <c r="E8" s="19"/>
      <c r="F8" s="19"/>
      <c r="G8" s="19"/>
      <c r="H8" s="19"/>
      <c r="I8" s="19"/>
      <c r="J8" s="19"/>
      <c r="K8" s="2"/>
    </row>
    <row r="9" spans="1:13" ht="13" x14ac:dyDescent="0.3">
      <c r="B9" s="6"/>
      <c r="C9" s="40" t="str">
        <f>Inputs!$A$3</f>
        <v>As of 11/1/2021</v>
      </c>
      <c r="D9" s="18"/>
      <c r="E9" s="17"/>
      <c r="F9" s="17"/>
      <c r="G9" s="17"/>
      <c r="H9" s="17"/>
      <c r="I9" s="17"/>
      <c r="J9" s="17"/>
      <c r="K9" s="2"/>
    </row>
    <row r="10" spans="1:13" x14ac:dyDescent="0.25">
      <c r="B10" s="27"/>
      <c r="C10" s="2"/>
      <c r="D10" s="5"/>
      <c r="E10" s="2"/>
      <c r="F10" s="2"/>
      <c r="G10" s="2"/>
      <c r="H10" s="2"/>
      <c r="I10" s="2"/>
      <c r="J10" s="2"/>
      <c r="K10" s="2"/>
    </row>
    <row r="11" spans="1:13" ht="13" x14ac:dyDescent="0.3">
      <c r="B11" s="16" t="s">
        <v>7</v>
      </c>
      <c r="C11" s="2"/>
      <c r="D11" s="5"/>
      <c r="E11" s="2"/>
      <c r="F11" s="2"/>
      <c r="G11" s="2"/>
      <c r="H11" s="2"/>
      <c r="I11" s="2"/>
      <c r="J11" s="2"/>
      <c r="K11" s="2"/>
    </row>
    <row r="12" spans="1:13" ht="13" x14ac:dyDescent="0.3">
      <c r="B12" s="15" t="s">
        <v>6</v>
      </c>
      <c r="C12" s="41" t="s">
        <v>33</v>
      </c>
      <c r="D12" s="42" t="s">
        <v>21</v>
      </c>
      <c r="E12" s="2"/>
      <c r="F12" s="2"/>
      <c r="G12" s="2"/>
      <c r="H12" s="2"/>
      <c r="I12" s="2"/>
      <c r="J12" s="2"/>
      <c r="K12" s="2"/>
    </row>
    <row r="13" spans="1:13" x14ac:dyDescent="0.25">
      <c r="B13" s="13" t="s">
        <v>5</v>
      </c>
      <c r="C13" s="69">
        <f>VLOOKUP($C$8,Inputs!$A$7:$AF$26,Inputs!$E$1)</f>
        <v>10.502563</v>
      </c>
      <c r="D13" s="81">
        <f>VLOOKUP($C$8,Inputs!$A$7:$AF$26,Inputs!$B$1)</f>
        <v>6</v>
      </c>
      <c r="E13" s="2"/>
      <c r="F13" s="2"/>
      <c r="G13" s="2"/>
      <c r="H13" s="2"/>
      <c r="I13" s="2"/>
      <c r="J13" s="2"/>
      <c r="K13" s="2"/>
    </row>
    <row r="14" spans="1:13" x14ac:dyDescent="0.25">
      <c r="B14" s="13" t="s">
        <v>129</v>
      </c>
      <c r="C14" s="70" t="str">
        <f>VLOOKUP($C$8,Inputs!$A$7:$AF$26,Inputs!$L$1)</f>
        <v>N/A</v>
      </c>
      <c r="D14" s="82" t="str">
        <f>VLOOKUP($C$8,Inputs!$A$7:$AF$26,Inputs!$D$1)</f>
        <v>N/A</v>
      </c>
      <c r="E14" s="2"/>
      <c r="F14" s="2"/>
      <c r="G14" s="2"/>
      <c r="H14" s="2"/>
      <c r="I14" s="2"/>
      <c r="J14" s="2"/>
      <c r="K14" s="2"/>
    </row>
    <row r="15" spans="1:13" ht="13" x14ac:dyDescent="0.3">
      <c r="B15" s="14" t="s">
        <v>4</v>
      </c>
      <c r="C15" s="2"/>
      <c r="D15" s="83"/>
      <c r="E15" s="2"/>
      <c r="F15" s="2"/>
      <c r="G15" s="2"/>
      <c r="H15" s="2"/>
      <c r="I15" s="2"/>
      <c r="J15" s="2"/>
      <c r="K15" s="2"/>
    </row>
    <row r="16" spans="1:13" x14ac:dyDescent="0.25">
      <c r="B16" s="9" t="s">
        <v>119</v>
      </c>
      <c r="C16" s="7">
        <f>VLOOKUP($C$8,Inputs!$A$7:$AF$26,Inputs!$J$1)</f>
        <v>0.87022600000000006</v>
      </c>
      <c r="D16" s="81" t="str">
        <f>VLOOKUP($C$8,Inputs!$A$7:$AF$26,Inputs!$C$1)</f>
        <v>RSG - Heat - App A pg 2</v>
      </c>
      <c r="E16" s="2"/>
      <c r="F16" s="2"/>
      <c r="G16" s="2"/>
      <c r="H16" s="2"/>
      <c r="I16" s="2"/>
      <c r="J16" s="2"/>
      <c r="K16" s="2"/>
    </row>
    <row r="17" spans="2:11" ht="13" x14ac:dyDescent="0.3">
      <c r="B17" s="14" t="s">
        <v>3</v>
      </c>
      <c r="C17" s="2"/>
      <c r="D17" s="83"/>
      <c r="E17" s="2"/>
      <c r="F17" s="2"/>
      <c r="G17" s="2"/>
      <c r="H17" s="2"/>
      <c r="I17" s="2"/>
      <c r="J17" s="2"/>
      <c r="K17" s="2"/>
    </row>
    <row r="18" spans="2:11" x14ac:dyDescent="0.25">
      <c r="B18" s="13" t="s">
        <v>92</v>
      </c>
      <c r="C18" s="79">
        <f>VLOOKUP($C$8,Inputs!$A$7:$AF$26,Inputs!$T$1)</f>
        <v>-3.1191881647698878E-2</v>
      </c>
      <c r="D18" s="100">
        <f>VLOOKUP($D$12,Inputs!$A$26:$AF$26,Inputs!$T$1)</f>
        <v>85</v>
      </c>
      <c r="E18" s="2"/>
      <c r="F18" s="2"/>
      <c r="G18" s="2"/>
      <c r="H18" s="2"/>
      <c r="I18" s="2"/>
      <c r="J18" s="2"/>
      <c r="K18" s="2"/>
    </row>
    <row r="19" spans="2:11" x14ac:dyDescent="0.25">
      <c r="B19" s="13" t="s">
        <v>12</v>
      </c>
      <c r="C19" s="7">
        <f>VLOOKUP($C$8,Inputs!$A$7:$AF$26,Inputs!$O$1)</f>
        <v>6.8326999999999999E-2</v>
      </c>
      <c r="D19" s="100">
        <f>VLOOKUP($D$12,Inputs!$A$26:$AF$26,Inputs!$O$1)</f>
        <v>102</v>
      </c>
      <c r="E19" s="2"/>
      <c r="F19" s="2"/>
      <c r="G19" s="2"/>
      <c r="H19" s="2"/>
      <c r="I19" s="2"/>
      <c r="J19" s="2"/>
      <c r="K19" s="2"/>
    </row>
    <row r="20" spans="2:11" x14ac:dyDescent="0.25">
      <c r="B20" s="12" t="s">
        <v>2</v>
      </c>
      <c r="C20" s="76" t="str">
        <f>VLOOKUP($C$8,Inputs!$A$7:$AF$26,Inputs!$S$1)</f>
        <v>N/A</v>
      </c>
      <c r="D20" s="94" t="s">
        <v>17</v>
      </c>
      <c r="E20" s="2"/>
      <c r="F20" s="2"/>
      <c r="G20" s="2"/>
      <c r="H20" s="2"/>
      <c r="I20" s="2"/>
      <c r="J20" s="2"/>
      <c r="K20" s="2"/>
    </row>
    <row r="21" spans="2:11" x14ac:dyDescent="0.25">
      <c r="B21" s="12" t="s">
        <v>13</v>
      </c>
      <c r="C21" s="7">
        <f>VLOOKUP($C$8,Inputs!$A$7:$AF$26,Inputs!$U$1)</f>
        <v>3.8626999999999995E-2</v>
      </c>
      <c r="D21" s="100">
        <f>VLOOKUP($D$12,Inputs!$A$26:$AF$26,Inputs!$U$1)</f>
        <v>105</v>
      </c>
      <c r="E21" s="2"/>
      <c r="F21" s="2"/>
      <c r="G21" s="2"/>
      <c r="H21" s="2"/>
      <c r="I21" s="2"/>
      <c r="J21" s="2"/>
      <c r="K21" s="2"/>
    </row>
    <row r="22" spans="2:11" x14ac:dyDescent="0.25">
      <c r="B22" s="12" t="s">
        <v>1</v>
      </c>
      <c r="C22" s="7">
        <f>VLOOKUP($C$8,Inputs!$A$7:$AF$26,Inputs!$V$1)</f>
        <v>9.8100999999999994E-2</v>
      </c>
      <c r="D22" s="94" t="str">
        <f>VLOOKUP($D$12,Inputs!$A$26:$AF$26,Inputs!$V$1)</f>
        <v>75 &amp; 76</v>
      </c>
      <c r="E22" s="2"/>
      <c r="F22" s="2"/>
      <c r="G22" s="2"/>
      <c r="H22" s="2"/>
      <c r="I22" s="2"/>
      <c r="J22" s="2"/>
      <c r="K22" s="2"/>
    </row>
    <row r="23" spans="2:11" x14ac:dyDescent="0.25">
      <c r="B23" s="12" t="s">
        <v>93</v>
      </c>
      <c r="C23" s="116">
        <f>VLOOKUP($C$8,Inputs!$A$7:$AF$26,Inputs!$W$1)</f>
        <v>3.6900000000000002E-4</v>
      </c>
      <c r="D23" s="94">
        <f>VLOOKUP($D$12,Inputs!$A$26:$AF$26,Inputs!$W$1)</f>
        <v>71</v>
      </c>
      <c r="E23" s="2"/>
      <c r="F23" s="2"/>
      <c r="G23" s="2"/>
      <c r="H23" s="2"/>
      <c r="I23" s="2"/>
      <c r="J23" s="2"/>
      <c r="K23" s="2"/>
    </row>
    <row r="24" spans="2:11" ht="13" x14ac:dyDescent="0.3">
      <c r="B24" s="11" t="s">
        <v>14</v>
      </c>
      <c r="D24" s="83"/>
      <c r="E24" s="2"/>
      <c r="F24" s="2"/>
      <c r="G24" s="2"/>
      <c r="H24" s="2"/>
      <c r="I24" s="2"/>
      <c r="J24" s="2"/>
      <c r="K24" s="2"/>
    </row>
    <row r="25" spans="2:11" x14ac:dyDescent="0.25">
      <c r="B25" s="9" t="s">
        <v>34</v>
      </c>
      <c r="C25" s="69">
        <f>VLOOKUP($C$8,Inputs!$A$7:$AF$26,Inputs!$X$1)</f>
        <v>0.27590999999999999</v>
      </c>
      <c r="D25" s="100">
        <f>VLOOKUP($D$12,Inputs!$A$26:$AF$26,Inputs!$X$1)</f>
        <v>65</v>
      </c>
      <c r="E25" s="2"/>
      <c r="F25" s="2"/>
      <c r="G25" s="2"/>
      <c r="H25" s="2"/>
      <c r="I25" s="2"/>
      <c r="J25" s="2"/>
      <c r="K25" s="2"/>
    </row>
    <row r="26" spans="2:11" x14ac:dyDescent="0.25">
      <c r="B26" s="9" t="s">
        <v>91</v>
      </c>
      <c r="C26" s="69">
        <f>VLOOKUP($C$8,Inputs!$A$7:$AF$26,Inputs!$R$1)</f>
        <v>8.8685E-2</v>
      </c>
      <c r="D26" s="100">
        <f>VLOOKUP($D$12,Inputs!$A$26:$AF$26,Inputs!$R$1)</f>
        <v>92</v>
      </c>
      <c r="E26" s="2"/>
      <c r="F26" s="2"/>
      <c r="G26" s="2"/>
      <c r="H26" s="2"/>
      <c r="I26" s="2"/>
      <c r="J26" s="2"/>
      <c r="K26" s="2"/>
    </row>
    <row r="27" spans="2:11" ht="13" x14ac:dyDescent="0.3">
      <c r="B27" s="8" t="s">
        <v>0</v>
      </c>
      <c r="C27" s="2"/>
      <c r="D27" s="5"/>
      <c r="E27" s="2"/>
      <c r="F27" s="2"/>
      <c r="G27" s="2"/>
      <c r="H27" s="2"/>
      <c r="I27" s="2"/>
      <c r="J27" s="2"/>
      <c r="K27" s="2"/>
    </row>
    <row r="28" spans="2:11" x14ac:dyDescent="0.25">
      <c r="B28" s="43" t="str">
        <f>Inputs!A30</f>
        <v>Charges</v>
      </c>
      <c r="C28" s="37" t="str">
        <f>Inputs!B30</f>
        <v>Fee</v>
      </c>
      <c r="D28" s="39" t="str">
        <f>Inputs!C30</f>
        <v>Tariff page</v>
      </c>
      <c r="E28" s="2"/>
      <c r="F28" s="2"/>
      <c r="G28" s="2"/>
      <c r="H28" s="2"/>
      <c r="I28" s="2"/>
      <c r="J28" s="2"/>
      <c r="K28" s="2"/>
    </row>
    <row r="29" spans="2:11" x14ac:dyDescent="0.25">
      <c r="B29" s="43" t="str">
        <f>Inputs!A31</f>
        <v>Late Fees (residential, State, county or municipal govt entities)</v>
      </c>
      <c r="C29" s="44" t="str">
        <f>Inputs!B31</f>
        <v>N/A</v>
      </c>
      <c r="D29" s="39" t="str">
        <f>Inputs!C31</f>
        <v>N/A</v>
      </c>
      <c r="E29" s="2"/>
      <c r="F29" s="2"/>
      <c r="G29" s="2"/>
      <c r="H29" s="2"/>
      <c r="I29" s="2"/>
      <c r="J29" s="2"/>
      <c r="K29" s="2"/>
    </row>
    <row r="30" spans="2:11" x14ac:dyDescent="0.25">
      <c r="B30" s="43" t="str">
        <f>Inputs!A32</f>
        <v>Late Fees (non-residential)</v>
      </c>
      <c r="C30" s="45" t="str">
        <f>Inputs!B32</f>
        <v>WSJ Prime Rate</v>
      </c>
      <c r="D30" s="39" t="str">
        <f>Inputs!C32</f>
        <v>Various</v>
      </c>
      <c r="E30" s="2"/>
      <c r="F30" s="2"/>
      <c r="G30" s="2"/>
      <c r="H30" s="2"/>
      <c r="I30" s="2"/>
      <c r="J30" s="2"/>
      <c r="K30" s="2"/>
    </row>
    <row r="31" spans="2:11" x14ac:dyDescent="0.25">
      <c r="B31" s="43" t="str">
        <f>Inputs!A33</f>
        <v>Reactivation of Service</v>
      </c>
      <c r="C31" s="45">
        <f>Inputs!B33</f>
        <v>45</v>
      </c>
      <c r="D31" s="39">
        <f>Inputs!C33</f>
        <v>121</v>
      </c>
      <c r="E31" s="2"/>
      <c r="F31" s="2"/>
      <c r="G31" s="2"/>
      <c r="H31" s="2"/>
      <c r="I31" s="2"/>
      <c r="J31" s="2"/>
      <c r="K31" s="2"/>
    </row>
    <row r="32" spans="2:11" x14ac:dyDescent="0.25">
      <c r="B32" s="43" t="str">
        <f>Inputs!A34</f>
        <v>Main and Service Extension (residential)</v>
      </c>
      <c r="C32" s="37" t="str">
        <f>Inputs!B34</f>
        <v>CIAC &gt;10x Dist.Rev., &gt;$3,000</v>
      </c>
      <c r="D32" s="39">
        <f>Inputs!C34</f>
        <v>112</v>
      </c>
      <c r="E32" s="2"/>
      <c r="F32" s="2"/>
      <c r="G32" s="2"/>
      <c r="H32" s="2"/>
      <c r="I32" s="2"/>
      <c r="J32" s="2"/>
      <c r="K32" s="2"/>
    </row>
    <row r="33" spans="2:11" x14ac:dyDescent="0.25">
      <c r="B33" s="43" t="str">
        <f>Inputs!A35</f>
        <v>Main and Service Extension (non-residential)</v>
      </c>
      <c r="C33" s="37" t="str">
        <f>Inputs!B35</f>
        <v>CIAC &gt;$3,000</v>
      </c>
      <c r="D33" s="39">
        <f>Inputs!C35</f>
        <v>112</v>
      </c>
      <c r="E33" s="2"/>
      <c r="F33" s="2"/>
      <c r="G33" s="2"/>
      <c r="H33" s="2"/>
      <c r="I33" s="2"/>
      <c r="J33" s="2"/>
      <c r="K33" s="2"/>
    </row>
    <row r="34" spans="2:11" x14ac:dyDescent="0.25">
      <c r="B34" s="43" t="str">
        <f>Inputs!A36</f>
        <v>Application for Service</v>
      </c>
      <c r="C34" s="45">
        <f>Inputs!B36</f>
        <v>15</v>
      </c>
      <c r="D34" s="39">
        <f>Inputs!C36</f>
        <v>122</v>
      </c>
      <c r="E34" s="2"/>
      <c r="F34" s="2"/>
      <c r="G34" s="2"/>
      <c r="H34" s="2"/>
      <c r="I34" s="2"/>
      <c r="J34" s="2"/>
      <c r="K34" s="2"/>
    </row>
    <row r="35" spans="2:11" x14ac:dyDescent="0.25">
      <c r="B35" s="43" t="str">
        <f>Inputs!A37</f>
        <v>Permits</v>
      </c>
      <c r="C35" s="37" t="str">
        <f>Inputs!B37</f>
        <v>As applicable</v>
      </c>
      <c r="D35" s="39">
        <f>Inputs!C37</f>
        <v>110</v>
      </c>
      <c r="E35" s="2"/>
      <c r="F35" s="2"/>
      <c r="G35" s="2"/>
      <c r="H35" s="2"/>
      <c r="I35" s="2"/>
      <c r="J35" s="2"/>
      <c r="K35" s="2"/>
    </row>
    <row r="36" spans="2:11" x14ac:dyDescent="0.25">
      <c r="B36" s="43" t="str">
        <f>Inputs!A38</f>
        <v>Return check fee</v>
      </c>
      <c r="C36" s="45">
        <f>Inputs!B38</f>
        <v>19</v>
      </c>
      <c r="D36" s="39">
        <f>Inputs!C38</f>
        <v>121</v>
      </c>
      <c r="E36" s="2"/>
      <c r="F36" s="2"/>
      <c r="G36" s="2"/>
      <c r="H36" s="2"/>
      <c r="I36" s="2"/>
      <c r="J36" s="2"/>
      <c r="K36" s="2"/>
    </row>
    <row r="37" spans="2:11" x14ac:dyDescent="0.25">
      <c r="B37" s="43" t="str">
        <f>Inputs!A39</f>
        <v>Collection vist</v>
      </c>
      <c r="C37" s="45">
        <f>Inputs!B39</f>
        <v>12</v>
      </c>
      <c r="D37" s="39">
        <f>Inputs!C39</f>
        <v>122</v>
      </c>
      <c r="E37" s="2"/>
      <c r="F37" s="2"/>
      <c r="G37" s="2"/>
      <c r="H37" s="2"/>
      <c r="I37" s="2"/>
      <c r="J37" s="2"/>
      <c r="K37" s="2"/>
    </row>
    <row r="38" spans="2:11" x14ac:dyDescent="0.25">
      <c r="B38" s="43" t="str">
        <f>Inputs!A40</f>
        <v>Turn On Charge</v>
      </c>
      <c r="C38" s="45">
        <f>Inputs!B40</f>
        <v>45</v>
      </c>
      <c r="D38" s="39">
        <f>Inputs!C40</f>
        <v>121</v>
      </c>
      <c r="E38" s="2"/>
      <c r="F38" s="2"/>
      <c r="G38" s="2"/>
      <c r="H38" s="2"/>
      <c r="I38" s="2"/>
      <c r="J38" s="2"/>
      <c r="K38" s="2"/>
    </row>
    <row r="39" spans="2:11" x14ac:dyDescent="0.25">
      <c r="B39" s="43" t="str">
        <f>Inputs!A40</f>
        <v>Turn On Charge</v>
      </c>
      <c r="C39" s="45">
        <f>Inputs!B41</f>
        <v>7</v>
      </c>
      <c r="D39" s="39">
        <f>Inputs!C41</f>
        <v>121</v>
      </c>
      <c r="E39" s="2"/>
      <c r="F39" s="2"/>
      <c r="G39" s="2"/>
      <c r="H39" s="2"/>
      <c r="I39" s="2"/>
      <c r="J39" s="2"/>
      <c r="K39" s="2"/>
    </row>
    <row r="40" spans="2:11" x14ac:dyDescent="0.25">
      <c r="B40" s="80" t="s">
        <v>48</v>
      </c>
      <c r="C40" s="45">
        <f>Inputs!B42</f>
        <v>50</v>
      </c>
      <c r="D40" s="39">
        <f>Inputs!C42</f>
        <v>122</v>
      </c>
      <c r="E40" s="2"/>
      <c r="F40" s="2"/>
      <c r="G40" s="2"/>
      <c r="H40" s="2"/>
      <c r="I40" s="2"/>
      <c r="J40" s="2"/>
      <c r="K40" s="2"/>
    </row>
    <row r="41" spans="2:11" x14ac:dyDescent="0.25">
      <c r="B41" s="6"/>
      <c r="C41" s="2"/>
      <c r="D41" s="5"/>
      <c r="E41" s="2"/>
      <c r="F41" s="2"/>
      <c r="G41" s="2"/>
      <c r="H41" s="2"/>
      <c r="I41" s="2"/>
      <c r="J41" s="2"/>
      <c r="K41" s="2"/>
    </row>
    <row r="42" spans="2:11" x14ac:dyDescent="0.25">
      <c r="B42" s="27" t="s">
        <v>30</v>
      </c>
      <c r="C42" s="2"/>
      <c r="D42" s="5"/>
      <c r="E42" s="2"/>
      <c r="F42" s="2"/>
      <c r="G42" s="2"/>
      <c r="H42" s="2"/>
      <c r="I42" s="2"/>
      <c r="J42" s="2"/>
      <c r="K42" s="2"/>
    </row>
    <row r="43" spans="2:11" x14ac:dyDescent="0.25">
      <c r="B43" s="27" t="s">
        <v>127</v>
      </c>
      <c r="C43" s="2"/>
      <c r="D43" s="5"/>
      <c r="E43" s="2"/>
      <c r="F43" s="2"/>
      <c r="G43" s="2"/>
      <c r="H43" s="2"/>
      <c r="I43" s="2"/>
      <c r="J43" s="2"/>
      <c r="K43" s="2"/>
    </row>
    <row r="44" spans="2:11" x14ac:dyDescent="0.25">
      <c r="B44" s="27" t="s">
        <v>31</v>
      </c>
      <c r="C44" s="2"/>
      <c r="D44" s="5"/>
      <c r="E44" s="2"/>
      <c r="F44" s="2"/>
      <c r="G44" s="2"/>
      <c r="H44" s="2"/>
      <c r="I44" s="2"/>
      <c r="J44" s="2"/>
      <c r="K44" s="2"/>
    </row>
    <row r="45" spans="2:11" x14ac:dyDescent="0.25">
      <c r="B45" s="27" t="s">
        <v>123</v>
      </c>
      <c r="C45" s="2"/>
      <c r="D45" s="5"/>
      <c r="E45" s="2"/>
      <c r="F45" s="2"/>
      <c r="G45" s="2"/>
      <c r="H45" s="2"/>
      <c r="I45" s="2"/>
      <c r="J45" s="2"/>
      <c r="K45" s="2"/>
    </row>
    <row r="46" spans="2:11" ht="13" thickBot="1" x14ac:dyDescent="0.3">
      <c r="B46" s="28" t="str">
        <f>"CIP rate for Residential Non-Heat customers is "&amp;VLOOKUP("RSG - NonHeat",Inputs!$A$7:$R$26,Inputs!$O$1)&amp;"."</f>
        <v>CIP rate for Residential Non-Heat customers is -0.11675.</v>
      </c>
      <c r="C46" s="4"/>
      <c r="D46" s="3"/>
      <c r="E46" s="2"/>
      <c r="F46" s="2"/>
      <c r="G46" s="2"/>
      <c r="H46" s="2"/>
      <c r="I46" s="2"/>
      <c r="J46" s="2"/>
      <c r="K46" s="2"/>
    </row>
    <row r="47" spans="2:11" x14ac:dyDescent="0.25">
      <c r="B47" s="2"/>
      <c r="C47" s="2"/>
      <c r="D47" s="2"/>
      <c r="E47" s="2"/>
      <c r="F47" s="2"/>
      <c r="G47" s="2"/>
      <c r="H47" s="2"/>
      <c r="I47" s="2"/>
      <c r="J47" s="2"/>
      <c r="K47" s="2"/>
    </row>
    <row r="48" spans="2:11" x14ac:dyDescent="0.25"/>
    <row r="49"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x14ac:dyDescent="0.25"/>
    <row r="66" x14ac:dyDescent="0.25"/>
    <row r="67" x14ac:dyDescent="0.25"/>
    <row r="68" x14ac:dyDescent="0.25"/>
    <row r="69" x14ac:dyDescent="0.25"/>
    <row r="70" x14ac:dyDescent="0.25"/>
    <row r="71" x14ac:dyDescent="0.25"/>
    <row r="72" x14ac:dyDescent="0.25"/>
    <row r="73" x14ac:dyDescent="0.25"/>
    <row r="74" x14ac:dyDescent="0.25"/>
  </sheetData>
  <mergeCells count="1">
    <mergeCell ref="A2:H3"/>
  </mergeCells>
  <pageMargins left="0.7" right="0.7" top="0.75" bottom="0.75" header="0.3" footer="0.3"/>
  <pageSetup scale="56" orientation="portrait" blackAndWhite="1" r:id="rId1"/>
  <headerFooter>
    <oddHeader>&amp;C&amp;"Arial,Regular"&amp;10Rates and Charges&amp;R&amp;"Arial,Regular"&amp;10STANDARDIZED P.L. 2022, 
C. 107 REPORTING TEMPLATE
Page &amp;P</oddHeader>
    <oddFooter>&amp;R&amp;F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6E8963-8535-43CD-81BB-CD169B191547}">
  <sheetPr>
    <tabColor theme="3" tint="0.59999389629810485"/>
  </sheetPr>
  <dimension ref="A1:M71"/>
  <sheetViews>
    <sheetView topLeftCell="A7" zoomScale="90" zoomScaleNormal="90" workbookViewId="0">
      <selection activeCell="C22" sqref="C22"/>
    </sheetView>
  </sheetViews>
  <sheetFormatPr defaultColWidth="0" defaultRowHeight="12.5" zeroHeight="1" x14ac:dyDescent="0.25"/>
  <cols>
    <col min="1" max="1" width="8.90625" style="2" customWidth="1"/>
    <col min="2" max="2" width="60.90625" style="1" customWidth="1"/>
    <col min="3" max="3" width="26" style="1" customWidth="1"/>
    <col min="4" max="4" width="21.1796875" style="1" bestFit="1" customWidth="1"/>
    <col min="5" max="9" width="8.90625" style="1" customWidth="1"/>
    <col min="10" max="10" width="5.90625" style="1" customWidth="1"/>
    <col min="11" max="11" width="8.90625" style="1" hidden="1" customWidth="1"/>
    <col min="12" max="13" width="0" style="1" hidden="1" customWidth="1"/>
    <col min="14" max="16384" width="8.90625" style="1" hidden="1"/>
  </cols>
  <sheetData>
    <row r="1" spans="1:13" ht="13.5" thickBot="1" x14ac:dyDescent="0.35">
      <c r="A1" s="26" t="s">
        <v>11</v>
      </c>
      <c r="B1" s="2"/>
      <c r="C1" s="2"/>
      <c r="D1" s="2"/>
      <c r="E1" s="2"/>
      <c r="F1" s="2"/>
      <c r="G1" s="2"/>
      <c r="H1" s="2"/>
      <c r="I1" s="2"/>
      <c r="J1" s="2"/>
      <c r="K1" s="2"/>
    </row>
    <row r="2" spans="1:13" ht="15" customHeight="1" x14ac:dyDescent="0.25">
      <c r="A2" s="120" t="s">
        <v>10</v>
      </c>
      <c r="B2" s="121"/>
      <c r="C2" s="121"/>
      <c r="D2" s="121"/>
      <c r="E2" s="121"/>
      <c r="F2" s="121"/>
      <c r="G2" s="121"/>
      <c r="H2" s="122"/>
      <c r="I2" s="24"/>
      <c r="J2" s="24"/>
      <c r="K2" s="24"/>
      <c r="L2" s="23"/>
      <c r="M2" s="23"/>
    </row>
    <row r="3" spans="1:13" ht="42.65" customHeight="1" thickBot="1" x14ac:dyDescent="0.3">
      <c r="A3" s="123"/>
      <c r="B3" s="124"/>
      <c r="C3" s="124"/>
      <c r="D3" s="124"/>
      <c r="E3" s="124"/>
      <c r="F3" s="124"/>
      <c r="G3" s="124"/>
      <c r="H3" s="125"/>
      <c r="I3" s="24"/>
      <c r="J3" s="24"/>
      <c r="K3" s="24"/>
      <c r="L3" s="23"/>
      <c r="M3" s="23"/>
    </row>
    <row r="4" spans="1:13" ht="15" customHeight="1" x14ac:dyDescent="0.25">
      <c r="A4" s="25"/>
      <c r="B4" s="25"/>
      <c r="C4" s="25"/>
      <c r="D4" s="25"/>
      <c r="E4" s="25"/>
      <c r="F4" s="25"/>
      <c r="G4" s="25"/>
      <c r="H4" s="25"/>
      <c r="I4" s="24"/>
      <c r="J4" s="24"/>
      <c r="K4" s="24"/>
      <c r="L4" s="23"/>
      <c r="M4" s="23"/>
    </row>
    <row r="5" spans="1:13" x14ac:dyDescent="0.25">
      <c r="A5" s="22" t="s">
        <v>9</v>
      </c>
      <c r="B5" s="22"/>
      <c r="C5" s="22"/>
      <c r="D5" s="22"/>
      <c r="E5" s="22"/>
      <c r="F5" s="22"/>
      <c r="G5" s="22"/>
      <c r="H5" s="22"/>
      <c r="I5" s="22"/>
      <c r="J5" s="22"/>
      <c r="K5" s="2"/>
    </row>
    <row r="6" spans="1:13" x14ac:dyDescent="0.25">
      <c r="A6" s="22" t="s">
        <v>8</v>
      </c>
      <c r="B6" s="22"/>
      <c r="C6" s="2"/>
      <c r="D6" s="2"/>
      <c r="E6" s="2"/>
      <c r="F6" s="2"/>
      <c r="G6" s="2"/>
      <c r="H6" s="2"/>
      <c r="I6" s="2"/>
      <c r="J6" s="2"/>
      <c r="K6" s="2"/>
    </row>
    <row r="7" spans="1:13" ht="13" thickBot="1" x14ac:dyDescent="0.3"/>
    <row r="8" spans="1:13" ht="13" x14ac:dyDescent="0.3">
      <c r="B8" s="21" t="s">
        <v>107</v>
      </c>
      <c r="C8" s="33" t="s">
        <v>56</v>
      </c>
      <c r="D8" s="20" t="s">
        <v>28</v>
      </c>
    </row>
    <row r="9" spans="1:13" ht="13" x14ac:dyDescent="0.3">
      <c r="B9" s="6"/>
      <c r="C9" s="40" t="str">
        <f>Inputs!$A$3</f>
        <v>As of 11/1/2021</v>
      </c>
      <c r="D9" s="18"/>
    </row>
    <row r="10" spans="1:13" x14ac:dyDescent="0.25">
      <c r="B10" s="27"/>
      <c r="C10" s="2"/>
      <c r="D10" s="5"/>
    </row>
    <row r="11" spans="1:13" ht="13" x14ac:dyDescent="0.3">
      <c r="B11" s="16" t="s">
        <v>7</v>
      </c>
      <c r="C11" s="2"/>
      <c r="D11" s="5"/>
    </row>
    <row r="12" spans="1:13" ht="13" x14ac:dyDescent="0.3">
      <c r="B12" s="15" t="s">
        <v>6</v>
      </c>
      <c r="C12" s="41" t="s">
        <v>33</v>
      </c>
      <c r="D12" s="42" t="s">
        <v>21</v>
      </c>
    </row>
    <row r="13" spans="1:13" x14ac:dyDescent="0.25">
      <c r="B13" s="13" t="s">
        <v>5</v>
      </c>
      <c r="C13" s="69">
        <f>VLOOKUP($C$8,Inputs!$A$7:$AF$26,Inputs!$E$1)</f>
        <v>37.052188000000001</v>
      </c>
      <c r="D13" s="81">
        <f>VLOOKUP($C$8,Inputs!$A$7:$AF$26,Inputs!$B$1)</f>
        <v>10</v>
      </c>
    </row>
    <row r="14" spans="1:13" x14ac:dyDescent="0.25">
      <c r="B14" s="13" t="s">
        <v>129</v>
      </c>
      <c r="C14" s="70" t="str">
        <f>VLOOKUP($C$8,Inputs!$A$7:$AF$26,Inputs!$L$1)</f>
        <v>N/A</v>
      </c>
      <c r="D14" s="82" t="s">
        <v>17</v>
      </c>
    </row>
    <row r="15" spans="1:13" ht="13" x14ac:dyDescent="0.3">
      <c r="B15" s="14" t="s">
        <v>4</v>
      </c>
      <c r="C15" s="2"/>
      <c r="D15" s="83"/>
    </row>
    <row r="16" spans="1:13" x14ac:dyDescent="0.25">
      <c r="B16" s="9" t="s">
        <v>119</v>
      </c>
      <c r="C16" s="7">
        <f>VLOOKUP($C$8,Inputs!$A$7:$AF$26,Inputs!$J$1)</f>
        <v>0.71350400000000003</v>
      </c>
      <c r="D16" s="82" t="str">
        <f>VLOOKUP($C$8,Inputs!$A$7:$AF$26,Inputs!$C$1)</f>
        <v>GSG- App A pg 3</v>
      </c>
    </row>
    <row r="17" spans="2:4" ht="13" x14ac:dyDescent="0.3">
      <c r="B17" s="14" t="s">
        <v>3</v>
      </c>
      <c r="C17" s="2"/>
      <c r="D17" s="83"/>
    </row>
    <row r="18" spans="2:4" x14ac:dyDescent="0.25">
      <c r="B18" s="13" t="s">
        <v>92</v>
      </c>
      <c r="C18" s="79">
        <f>VLOOKUP($C$8,Inputs!$A$7:$AF$26,Inputs!$T$1)</f>
        <v>-3.1191881647698878E-2</v>
      </c>
      <c r="D18" s="100">
        <f>VLOOKUP($D$12,Inputs!$A$26:$AF$26,Inputs!$T$1)</f>
        <v>85</v>
      </c>
    </row>
    <row r="19" spans="2:4" x14ac:dyDescent="0.25">
      <c r="B19" s="13" t="s">
        <v>12</v>
      </c>
      <c r="C19" s="7">
        <f>VLOOKUP($C$8,Inputs!$A$7:$AF$26,Inputs!$O$1)</f>
        <v>2.8823999999999999E-2</v>
      </c>
      <c r="D19" s="100">
        <f>VLOOKUP($D$12,Inputs!$A$26:$AF$26,Inputs!$O$1)</f>
        <v>102</v>
      </c>
    </row>
    <row r="20" spans="2:4" x14ac:dyDescent="0.25">
      <c r="B20" s="12" t="s">
        <v>2</v>
      </c>
      <c r="C20" s="76" t="str">
        <f>VLOOKUP($C$8,Inputs!$A$7:$AF$26,Inputs!$S$1)</f>
        <v>N/A</v>
      </c>
      <c r="D20" s="82" t="s">
        <v>17</v>
      </c>
    </row>
    <row r="21" spans="2:4" x14ac:dyDescent="0.25">
      <c r="B21" s="12" t="s">
        <v>13</v>
      </c>
      <c r="C21" s="7">
        <f>VLOOKUP($C$8,Inputs!$A$7:$AF$26,Inputs!$U$1)</f>
        <v>3.8626999999999995E-2</v>
      </c>
      <c r="D21" s="100">
        <f>VLOOKUP($D$12,Inputs!$A$26:$AF$26,Inputs!$U$1)</f>
        <v>105</v>
      </c>
    </row>
    <row r="22" spans="2:4" x14ac:dyDescent="0.25">
      <c r="B22" s="12" t="s">
        <v>1</v>
      </c>
      <c r="C22" s="7">
        <f>VLOOKUP($C$8,Inputs!$A$7:$AF$26,Inputs!$V$1)</f>
        <v>9.8100999999999994E-2</v>
      </c>
      <c r="D22" s="94" t="str">
        <f>VLOOKUP($D$12,Inputs!$A$26:$AF$26,Inputs!$V$1)</f>
        <v>75 &amp; 76</v>
      </c>
    </row>
    <row r="23" spans="2:4" x14ac:dyDescent="0.25">
      <c r="B23" s="12" t="s">
        <v>93</v>
      </c>
      <c r="C23" s="116">
        <f>VLOOKUP($C$8,Inputs!$A$7:$AF$26,Inputs!$W$1)</f>
        <v>3.6900000000000002E-4</v>
      </c>
      <c r="D23" s="94">
        <f>VLOOKUP($D$12,Inputs!$A$26:$AF$26,Inputs!$W$1)</f>
        <v>71</v>
      </c>
    </row>
    <row r="24" spans="2:4" ht="13" x14ac:dyDescent="0.3">
      <c r="B24" s="11" t="s">
        <v>14</v>
      </c>
      <c r="D24" s="83"/>
    </row>
    <row r="25" spans="2:4" x14ac:dyDescent="0.25">
      <c r="B25" s="9" t="s">
        <v>34</v>
      </c>
      <c r="C25" s="69">
        <f>VLOOKUP($C$8,Inputs!$A$7:$AF$26,Inputs!$X$1)</f>
        <v>0.27590999999999999</v>
      </c>
      <c r="D25" s="100">
        <f>VLOOKUP($D$12,Inputs!$A$26:$AF$26,Inputs!$X$1)</f>
        <v>65</v>
      </c>
    </row>
    <row r="26" spans="2:4" x14ac:dyDescent="0.25">
      <c r="B26" s="9" t="s">
        <v>39</v>
      </c>
      <c r="C26" s="69">
        <f>VLOOKUP($C$8,Inputs!$A$7:$AF$26,Inputs!$Y$1)</f>
        <v>0.79525400000000002</v>
      </c>
      <c r="D26" s="100">
        <f>VLOOKUP($D$12,Inputs!$A$26:$AF$26,Inputs!$Y$1)</f>
        <v>65</v>
      </c>
    </row>
    <row r="27" spans="2:4" x14ac:dyDescent="0.25">
      <c r="B27" s="9" t="s">
        <v>91</v>
      </c>
      <c r="C27" s="69">
        <f>VLOOKUP($C$8,Inputs!$A$7:$AF$26,Inputs!$R$1)</f>
        <v>8.8685E-2</v>
      </c>
      <c r="D27" s="100">
        <f>VLOOKUP($D$12,Inputs!$A$26:$AF$26,Inputs!$R$1)</f>
        <v>92</v>
      </c>
    </row>
    <row r="28" spans="2:4" ht="13" x14ac:dyDescent="0.3">
      <c r="B28" s="8" t="s">
        <v>0</v>
      </c>
      <c r="C28" s="2"/>
      <c r="D28" s="5"/>
    </row>
    <row r="29" spans="2:4" x14ac:dyDescent="0.25">
      <c r="B29" s="43" t="str">
        <f>Inputs!A30</f>
        <v>Charges</v>
      </c>
      <c r="C29" s="37" t="str">
        <f>Inputs!B30</f>
        <v>Fee</v>
      </c>
      <c r="D29" s="39" t="str">
        <f>Inputs!C30</f>
        <v>Tariff page</v>
      </c>
    </row>
    <row r="30" spans="2:4" x14ac:dyDescent="0.25">
      <c r="B30" s="43" t="str">
        <f>Inputs!A31</f>
        <v>Late Fees (residential, State, county or municipal govt entities)</v>
      </c>
      <c r="C30" s="44" t="str">
        <f>Inputs!B31</f>
        <v>N/A</v>
      </c>
      <c r="D30" s="39" t="str">
        <f>Inputs!C31</f>
        <v>N/A</v>
      </c>
    </row>
    <row r="31" spans="2:4" x14ac:dyDescent="0.25">
      <c r="B31" s="43" t="str">
        <f>Inputs!A32</f>
        <v>Late Fees (non-residential)</v>
      </c>
      <c r="C31" s="45" t="str">
        <f>Inputs!B32</f>
        <v>WSJ Prime Rate</v>
      </c>
      <c r="D31" s="39" t="str">
        <f>Inputs!C32</f>
        <v>Various</v>
      </c>
    </row>
    <row r="32" spans="2:4" x14ac:dyDescent="0.25">
      <c r="B32" s="43" t="str">
        <f>Inputs!A33</f>
        <v>Reactivation of Service</v>
      </c>
      <c r="C32" s="45">
        <f>Inputs!B33</f>
        <v>45</v>
      </c>
      <c r="D32" s="39">
        <f>Inputs!C33</f>
        <v>121</v>
      </c>
    </row>
    <row r="33" spans="2:5" x14ac:dyDescent="0.25">
      <c r="B33" s="43" t="str">
        <f>Inputs!A34</f>
        <v>Main and Service Extension (residential)</v>
      </c>
      <c r="C33" s="37" t="str">
        <f>Inputs!B34</f>
        <v>CIAC &gt;10x Dist.Rev., &gt;$3,000</v>
      </c>
      <c r="D33" s="39">
        <f>Inputs!C34</f>
        <v>112</v>
      </c>
    </row>
    <row r="34" spans="2:5" x14ac:dyDescent="0.25">
      <c r="B34" s="43" t="str">
        <f>Inputs!A35</f>
        <v>Main and Service Extension (non-residential)</v>
      </c>
      <c r="C34" s="37" t="str">
        <f>Inputs!B35</f>
        <v>CIAC &gt;$3,000</v>
      </c>
      <c r="D34" s="39">
        <f>Inputs!C35</f>
        <v>112</v>
      </c>
    </row>
    <row r="35" spans="2:5" x14ac:dyDescent="0.25">
      <c r="B35" s="43" t="str">
        <f>Inputs!A36</f>
        <v>Application for Service</v>
      </c>
      <c r="C35" s="45">
        <f>Inputs!B36</f>
        <v>15</v>
      </c>
      <c r="D35" s="39">
        <f>Inputs!C36</f>
        <v>122</v>
      </c>
    </row>
    <row r="36" spans="2:5" x14ac:dyDescent="0.25">
      <c r="B36" s="43" t="str">
        <f>Inputs!A37</f>
        <v>Permits</v>
      </c>
      <c r="C36" s="37" t="str">
        <f>Inputs!B37</f>
        <v>As applicable</v>
      </c>
      <c r="D36" s="39">
        <f>Inputs!C37</f>
        <v>110</v>
      </c>
    </row>
    <row r="37" spans="2:5" x14ac:dyDescent="0.25">
      <c r="B37" s="43" t="str">
        <f>Inputs!A38</f>
        <v>Return check fee</v>
      </c>
      <c r="C37" s="45">
        <f>Inputs!B38</f>
        <v>19</v>
      </c>
      <c r="D37" s="39">
        <f>Inputs!C38</f>
        <v>121</v>
      </c>
    </row>
    <row r="38" spans="2:5" x14ac:dyDescent="0.25">
      <c r="B38" s="43" t="str">
        <f>Inputs!A39</f>
        <v>Collection vist</v>
      </c>
      <c r="C38" s="45">
        <f>Inputs!B39</f>
        <v>12</v>
      </c>
      <c r="D38" s="39">
        <f>Inputs!C39</f>
        <v>122</v>
      </c>
    </row>
    <row r="39" spans="2:5" x14ac:dyDescent="0.25">
      <c r="B39" s="43" t="str">
        <f>Inputs!A40</f>
        <v>Turn On Charge</v>
      </c>
      <c r="C39" s="45">
        <f>Inputs!B40</f>
        <v>45</v>
      </c>
      <c r="D39" s="39">
        <f>Inputs!C40</f>
        <v>121</v>
      </c>
    </row>
    <row r="40" spans="2:5" x14ac:dyDescent="0.25">
      <c r="B40" s="43" t="str">
        <f>Inputs!A40</f>
        <v>Turn On Charge</v>
      </c>
      <c r="C40" s="45">
        <f>Inputs!B41</f>
        <v>7</v>
      </c>
      <c r="D40" s="39">
        <f>Inputs!C41</f>
        <v>121</v>
      </c>
    </row>
    <row r="41" spans="2:5" x14ac:dyDescent="0.25">
      <c r="B41" s="80" t="s">
        <v>48</v>
      </c>
      <c r="C41" s="45">
        <f>Inputs!B42</f>
        <v>50</v>
      </c>
      <c r="D41" s="39">
        <f>Inputs!C42</f>
        <v>122</v>
      </c>
    </row>
    <row r="42" spans="2:5" x14ac:dyDescent="0.25">
      <c r="B42" s="6"/>
      <c r="C42" s="2"/>
      <c r="D42" s="5"/>
    </row>
    <row r="43" spans="2:5" x14ac:dyDescent="0.25">
      <c r="B43" s="27" t="s">
        <v>30</v>
      </c>
      <c r="C43" s="2"/>
      <c r="D43" s="5"/>
    </row>
    <row r="44" spans="2:5" x14ac:dyDescent="0.25">
      <c r="B44" s="27" t="s">
        <v>127</v>
      </c>
      <c r="C44" s="2"/>
      <c r="D44" s="5"/>
    </row>
    <row r="45" spans="2:5" x14ac:dyDescent="0.25">
      <c r="B45" s="27" t="s">
        <v>31</v>
      </c>
      <c r="C45" s="2"/>
      <c r="D45" s="5"/>
    </row>
    <row r="46" spans="2:5" x14ac:dyDescent="0.25">
      <c r="B46" s="27" t="s">
        <v>123</v>
      </c>
      <c r="C46" s="2"/>
      <c r="D46" s="5"/>
    </row>
    <row r="47" spans="2:5" x14ac:dyDescent="0.25">
      <c r="B47" s="27" t="s">
        <v>124</v>
      </c>
      <c r="C47" s="2"/>
      <c r="D47" s="5"/>
      <c r="E47" s="84"/>
    </row>
    <row r="48" spans="2:5" ht="13" thickBot="1" x14ac:dyDescent="0.3">
      <c r="B48" s="28"/>
      <c r="C48" s="4"/>
      <c r="D48" s="3"/>
    </row>
    <row r="49" spans="2:4" x14ac:dyDescent="0.25">
      <c r="B49" s="2"/>
      <c r="C49" s="2"/>
      <c r="D49" s="2"/>
    </row>
    <row r="50" spans="2:4" x14ac:dyDescent="0.25"/>
    <row r="51" spans="2:4" x14ac:dyDescent="0.25"/>
    <row r="52" spans="2:4" x14ac:dyDescent="0.25"/>
    <row r="53" spans="2:4" x14ac:dyDescent="0.25"/>
    <row r="54" spans="2:4" x14ac:dyDescent="0.25"/>
    <row r="55" spans="2:4" x14ac:dyDescent="0.25"/>
    <row r="56" spans="2:4" x14ac:dyDescent="0.25"/>
    <row r="57" spans="2:4" x14ac:dyDescent="0.25"/>
    <row r="58" spans="2:4" x14ac:dyDescent="0.25"/>
    <row r="59" spans="2:4" x14ac:dyDescent="0.25"/>
    <row r="60" spans="2:4" x14ac:dyDescent="0.25"/>
    <row r="61" spans="2:4" x14ac:dyDescent="0.25"/>
    <row r="62" spans="2:4" x14ac:dyDescent="0.25"/>
    <row r="63" spans="2:4" x14ac:dyDescent="0.25"/>
    <row r="64" spans="2:4" x14ac:dyDescent="0.25"/>
    <row r="65" x14ac:dyDescent="0.25"/>
    <row r="66" x14ac:dyDescent="0.25"/>
    <row r="67" x14ac:dyDescent="0.25"/>
    <row r="68" x14ac:dyDescent="0.25"/>
    <row r="69" x14ac:dyDescent="0.25"/>
    <row r="70" x14ac:dyDescent="0.25"/>
    <row r="71" x14ac:dyDescent="0.25"/>
  </sheetData>
  <mergeCells count="1">
    <mergeCell ref="A2:H3"/>
  </mergeCells>
  <pageMargins left="0.7" right="0.7" top="0.75" bottom="0.75" header="0.3" footer="0.3"/>
  <pageSetup scale="56" orientation="portrait" r:id="rId1"/>
  <headerFooter>
    <oddHeader>&amp;C&amp;"Arial,Regular"&amp;10Rates and Charges&amp;R&amp;"Arial,Regular"&amp;10STANDARDIZED P.L. 2022, 
C. 107 REPORTING TEMPLATE
Page &amp;P</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04EA7F-D986-4189-9F43-9E165F95BBD5}">
  <sheetPr>
    <tabColor theme="3" tint="0.59999389629810485"/>
  </sheetPr>
  <dimension ref="A1:M71"/>
  <sheetViews>
    <sheetView topLeftCell="A2" zoomScale="90" zoomScaleNormal="90" workbookViewId="0">
      <selection activeCell="C23" sqref="C23"/>
    </sheetView>
  </sheetViews>
  <sheetFormatPr defaultColWidth="0" defaultRowHeight="12.5" zeroHeight="1" x14ac:dyDescent="0.25"/>
  <cols>
    <col min="1" max="1" width="8.90625" style="2" customWidth="1"/>
    <col min="2" max="2" width="60.90625" style="1" customWidth="1"/>
    <col min="3" max="3" width="26" style="1" customWidth="1"/>
    <col min="4" max="4" width="21.1796875" style="1" bestFit="1" customWidth="1"/>
    <col min="5" max="9" width="8.90625" style="1" customWidth="1"/>
    <col min="10" max="10" width="5.90625" style="1" customWidth="1"/>
    <col min="11" max="11" width="8.90625" style="1" hidden="1" customWidth="1"/>
    <col min="12" max="13" width="0" style="1" hidden="1" customWidth="1"/>
    <col min="14" max="16384" width="8.90625" style="1" hidden="1"/>
  </cols>
  <sheetData>
    <row r="1" spans="1:13" ht="13.5" thickBot="1" x14ac:dyDescent="0.35">
      <c r="A1" s="26" t="s">
        <v>11</v>
      </c>
      <c r="B1" s="2"/>
      <c r="C1" s="2"/>
      <c r="D1" s="2"/>
      <c r="E1" s="2"/>
      <c r="F1" s="2"/>
      <c r="G1" s="2"/>
      <c r="H1" s="2"/>
      <c r="I1" s="2"/>
      <c r="J1" s="2"/>
      <c r="K1" s="2"/>
    </row>
    <row r="2" spans="1:13" ht="15" customHeight="1" x14ac:dyDescent="0.25">
      <c r="A2" s="120" t="s">
        <v>10</v>
      </c>
      <c r="B2" s="121"/>
      <c r="C2" s="121"/>
      <c r="D2" s="121"/>
      <c r="E2" s="121"/>
      <c r="F2" s="121"/>
      <c r="G2" s="121"/>
      <c r="H2" s="122"/>
      <c r="I2" s="24"/>
      <c r="J2" s="24"/>
      <c r="K2" s="24"/>
      <c r="L2" s="23"/>
      <c r="M2" s="23"/>
    </row>
    <row r="3" spans="1:13" ht="42.65" customHeight="1" thickBot="1" x14ac:dyDescent="0.3">
      <c r="A3" s="123"/>
      <c r="B3" s="124"/>
      <c r="C3" s="124"/>
      <c r="D3" s="124"/>
      <c r="E3" s="124"/>
      <c r="F3" s="124"/>
      <c r="G3" s="124"/>
      <c r="H3" s="125"/>
      <c r="I3" s="24"/>
      <c r="J3" s="24"/>
      <c r="K3" s="24"/>
      <c r="L3" s="23"/>
      <c r="M3" s="23"/>
    </row>
    <row r="4" spans="1:13" ht="15" customHeight="1" x14ac:dyDescent="0.25">
      <c r="A4" s="25"/>
      <c r="B4" s="25"/>
      <c r="C4" s="25"/>
      <c r="D4" s="25"/>
      <c r="E4" s="25"/>
      <c r="F4" s="25"/>
      <c r="G4" s="25"/>
      <c r="H4" s="25"/>
      <c r="I4" s="24"/>
      <c r="J4" s="24"/>
      <c r="K4" s="24"/>
      <c r="L4" s="23"/>
      <c r="M4" s="23"/>
    </row>
    <row r="5" spans="1:13" x14ac:dyDescent="0.25">
      <c r="A5" s="22" t="s">
        <v>9</v>
      </c>
      <c r="B5" s="22"/>
      <c r="C5" s="22"/>
      <c r="D5" s="22"/>
      <c r="E5" s="22"/>
      <c r="F5" s="22"/>
      <c r="G5" s="22"/>
      <c r="H5" s="22"/>
      <c r="I5" s="22"/>
      <c r="J5" s="22"/>
      <c r="K5" s="2"/>
    </row>
    <row r="6" spans="1:13" x14ac:dyDescent="0.25">
      <c r="A6" s="22" t="s">
        <v>8</v>
      </c>
      <c r="B6" s="22"/>
      <c r="C6" s="2"/>
      <c r="D6" s="2"/>
      <c r="E6" s="2"/>
      <c r="F6" s="2"/>
      <c r="G6" s="2"/>
      <c r="H6" s="2"/>
      <c r="I6" s="2"/>
      <c r="J6" s="2"/>
      <c r="K6" s="2"/>
    </row>
    <row r="7" spans="1:13" ht="13" thickBot="1" x14ac:dyDescent="0.3"/>
    <row r="8" spans="1:13" ht="13" x14ac:dyDescent="0.3">
      <c r="B8" s="21" t="s">
        <v>107</v>
      </c>
      <c r="C8" s="33" t="s">
        <v>57</v>
      </c>
      <c r="D8" s="20" t="s">
        <v>28</v>
      </c>
    </row>
    <row r="9" spans="1:13" ht="13" x14ac:dyDescent="0.3">
      <c r="B9" s="6"/>
      <c r="C9" s="40" t="str">
        <f>Inputs!$A$3</f>
        <v>As of 11/1/2021</v>
      </c>
      <c r="D9" s="18"/>
    </row>
    <row r="10" spans="1:13" x14ac:dyDescent="0.25">
      <c r="B10" s="27"/>
      <c r="C10" s="2"/>
      <c r="D10" s="5"/>
    </row>
    <row r="11" spans="1:13" ht="13" x14ac:dyDescent="0.3">
      <c r="B11" s="16" t="s">
        <v>7</v>
      </c>
      <c r="C11" s="2"/>
      <c r="D11" s="5"/>
    </row>
    <row r="12" spans="1:13" ht="13" x14ac:dyDescent="0.3">
      <c r="B12" s="15" t="s">
        <v>6</v>
      </c>
      <c r="C12" s="41" t="s">
        <v>33</v>
      </c>
      <c r="D12" s="42" t="s">
        <v>21</v>
      </c>
    </row>
    <row r="13" spans="1:13" x14ac:dyDescent="0.25">
      <c r="B13" s="13" t="s">
        <v>5</v>
      </c>
      <c r="C13" s="69">
        <f>VLOOKUP($C$8,Inputs!$A$7:$AF$26,Inputs!$E$1)</f>
        <v>239.90629999999999</v>
      </c>
      <c r="D13" s="81">
        <f>VLOOKUP($C$8,Inputs!$A$7:$AF$26,Inputs!$B$1)</f>
        <v>14</v>
      </c>
    </row>
    <row r="14" spans="1:13" x14ac:dyDescent="0.25">
      <c r="B14" s="13" t="s">
        <v>129</v>
      </c>
      <c r="C14" s="70">
        <f>VLOOKUP($C$8,Inputs!$A$7:$AF$26,Inputs!$L$1)</f>
        <v>13.061563</v>
      </c>
      <c r="D14" s="82" t="str">
        <f>VLOOKUP($C$8,Inputs!$A$7:$AF$26,Inputs!$D$1)</f>
        <v>GSG-LV - 14</v>
      </c>
    </row>
    <row r="15" spans="1:13" ht="13" x14ac:dyDescent="0.3">
      <c r="B15" s="14" t="s">
        <v>4</v>
      </c>
      <c r="C15" s="2"/>
      <c r="D15" s="83"/>
    </row>
    <row r="16" spans="1:13" x14ac:dyDescent="0.25">
      <c r="B16" s="9" t="s">
        <v>119</v>
      </c>
      <c r="C16" s="69">
        <f>VLOOKUP($C$8,Inputs!$A$7:$AF$26,Inputs!$J$1)</f>
        <v>0.35432799999999998</v>
      </c>
      <c r="D16" s="82" t="str">
        <f>VLOOKUP($C$8,Inputs!$A$7:$AF$26,Inputs!$C$1)</f>
        <v>GSG-LV- App A pg 4</v>
      </c>
    </row>
    <row r="17" spans="2:4" ht="13" x14ac:dyDescent="0.3">
      <c r="B17" s="14" t="s">
        <v>3</v>
      </c>
      <c r="C17" s="2"/>
      <c r="D17" s="83"/>
    </row>
    <row r="18" spans="2:4" x14ac:dyDescent="0.25">
      <c r="B18" s="13" t="s">
        <v>92</v>
      </c>
      <c r="C18" s="79">
        <f>VLOOKUP($C$8,Inputs!$A$7:$AF$26,Inputs!$T$1)</f>
        <v>-3.1191881647698878E-2</v>
      </c>
      <c r="D18" s="100">
        <f>VLOOKUP($D$12,Inputs!$A$26:$AF$26,Inputs!$T$1)</f>
        <v>85</v>
      </c>
    </row>
    <row r="19" spans="2:4" x14ac:dyDescent="0.25">
      <c r="B19" s="13" t="s">
        <v>12</v>
      </c>
      <c r="C19" s="7">
        <f>VLOOKUP($C$8,Inputs!$A$7:$AF$26,Inputs!$O$1)</f>
        <v>1.7342999999999997E-2</v>
      </c>
      <c r="D19" s="100">
        <f>VLOOKUP($D$12,Inputs!$A$26:$AF$26,Inputs!$O$1)</f>
        <v>102</v>
      </c>
    </row>
    <row r="20" spans="2:4" x14ac:dyDescent="0.25">
      <c r="B20" s="12" t="s">
        <v>2</v>
      </c>
      <c r="C20" s="76" t="str">
        <f>VLOOKUP($C$8,Inputs!$A$7:$AF$26,Inputs!$S$1)</f>
        <v>N/A</v>
      </c>
      <c r="D20" s="94" t="s">
        <v>17</v>
      </c>
    </row>
    <row r="21" spans="2:4" x14ac:dyDescent="0.25">
      <c r="B21" s="12" t="s">
        <v>13</v>
      </c>
      <c r="C21" s="7">
        <f>VLOOKUP($C$8,Inputs!$A$7:$AF$26,Inputs!$U$1)</f>
        <v>3.8626999999999995E-2</v>
      </c>
      <c r="D21" s="100">
        <f>VLOOKUP($D$12,Inputs!$A$26:$AF$26,Inputs!$U$1)</f>
        <v>105</v>
      </c>
    </row>
    <row r="22" spans="2:4" x14ac:dyDescent="0.25">
      <c r="B22" s="12" t="s">
        <v>1</v>
      </c>
      <c r="C22" s="7">
        <f>VLOOKUP($C$8,Inputs!$A$7:$AF$26,Inputs!$V$1)</f>
        <v>9.8100999999999994E-2</v>
      </c>
      <c r="D22" s="94" t="str">
        <f>VLOOKUP($D$12,Inputs!$A$26:$AF$26,Inputs!$V$1)</f>
        <v>75 &amp; 76</v>
      </c>
    </row>
    <row r="23" spans="2:4" x14ac:dyDescent="0.25">
      <c r="B23" s="12" t="s">
        <v>93</v>
      </c>
      <c r="C23" s="116">
        <f>VLOOKUP($C$8,Inputs!$A$7:$AF$26,Inputs!$W$1)</f>
        <v>3.6900000000000002E-4</v>
      </c>
      <c r="D23" s="94">
        <f>VLOOKUP($D$12,Inputs!$A$26:$AF$26,Inputs!$W$1)</f>
        <v>71</v>
      </c>
    </row>
    <row r="24" spans="2:4" ht="13" x14ac:dyDescent="0.3">
      <c r="B24" s="11" t="s">
        <v>14</v>
      </c>
      <c r="D24" s="83"/>
    </row>
    <row r="25" spans="2:4" x14ac:dyDescent="0.25">
      <c r="B25" s="9" t="s">
        <v>39</v>
      </c>
      <c r="C25" s="69">
        <f>VLOOKUP($C$8,Inputs!$A$7:$AF$26,Inputs!$Y$1)</f>
        <v>0.79525400000000002</v>
      </c>
      <c r="D25" s="100">
        <f>VLOOKUP($D$12,Inputs!$A$26:$AF$26,Inputs!$Y$1)</f>
        <v>65</v>
      </c>
    </row>
    <row r="26" spans="2:4" x14ac:dyDescent="0.25">
      <c r="B26" s="9" t="s">
        <v>91</v>
      </c>
      <c r="C26" s="69">
        <f>VLOOKUP($C$8,Inputs!$A$7:$AF$26,Inputs!$R$1)</f>
        <v>8.8685E-2</v>
      </c>
      <c r="D26" s="100">
        <f>VLOOKUP($D$12,Inputs!$A$26:$AF$26,Inputs!$R$1)</f>
        <v>92</v>
      </c>
    </row>
    <row r="27" spans="2:4" ht="13" x14ac:dyDescent="0.3">
      <c r="B27" s="8" t="s">
        <v>0</v>
      </c>
      <c r="C27" s="2"/>
      <c r="D27" s="5"/>
    </row>
    <row r="28" spans="2:4" x14ac:dyDescent="0.25">
      <c r="B28" s="43" t="str">
        <f>Inputs!A30</f>
        <v>Charges</v>
      </c>
      <c r="C28" s="37" t="str">
        <f>Inputs!B30</f>
        <v>Fee</v>
      </c>
      <c r="D28" s="39" t="str">
        <f>Inputs!C30</f>
        <v>Tariff page</v>
      </c>
    </row>
    <row r="29" spans="2:4" x14ac:dyDescent="0.25">
      <c r="B29" s="43" t="str">
        <f>Inputs!A31</f>
        <v>Late Fees (residential, State, county or municipal govt entities)</v>
      </c>
      <c r="C29" s="44" t="str">
        <f>Inputs!B31</f>
        <v>N/A</v>
      </c>
      <c r="D29" s="39" t="str">
        <f>Inputs!C31</f>
        <v>N/A</v>
      </c>
    </row>
    <row r="30" spans="2:4" x14ac:dyDescent="0.25">
      <c r="B30" s="43" t="str">
        <f>Inputs!A32</f>
        <v>Late Fees (non-residential)</v>
      </c>
      <c r="C30" s="45" t="str">
        <f>Inputs!B32</f>
        <v>WSJ Prime Rate</v>
      </c>
      <c r="D30" s="39" t="str">
        <f>Inputs!C32</f>
        <v>Various</v>
      </c>
    </row>
    <row r="31" spans="2:4" x14ac:dyDescent="0.25">
      <c r="B31" s="43" t="str">
        <f>Inputs!A33</f>
        <v>Reactivation of Service</v>
      </c>
      <c r="C31" s="45">
        <f>Inputs!B33</f>
        <v>45</v>
      </c>
      <c r="D31" s="39">
        <f>Inputs!C33</f>
        <v>121</v>
      </c>
    </row>
    <row r="32" spans="2:4" x14ac:dyDescent="0.25">
      <c r="B32" s="43" t="str">
        <f>Inputs!A34</f>
        <v>Main and Service Extension (residential)</v>
      </c>
      <c r="C32" s="37" t="str">
        <f>Inputs!B34</f>
        <v>CIAC &gt;10x Dist.Rev., &gt;$3,000</v>
      </c>
      <c r="D32" s="39">
        <f>Inputs!C34</f>
        <v>112</v>
      </c>
    </row>
    <row r="33" spans="2:5" x14ac:dyDescent="0.25">
      <c r="B33" s="43" t="str">
        <f>Inputs!A35</f>
        <v>Main and Service Extension (non-residential)</v>
      </c>
      <c r="C33" s="37" t="str">
        <f>Inputs!B35</f>
        <v>CIAC &gt;$3,000</v>
      </c>
      <c r="D33" s="39">
        <f>Inputs!C35</f>
        <v>112</v>
      </c>
    </row>
    <row r="34" spans="2:5" x14ac:dyDescent="0.25">
      <c r="B34" s="43" t="str">
        <f>Inputs!A36</f>
        <v>Application for Service</v>
      </c>
      <c r="C34" s="45">
        <f>Inputs!B36</f>
        <v>15</v>
      </c>
      <c r="D34" s="39">
        <f>Inputs!C36</f>
        <v>122</v>
      </c>
    </row>
    <row r="35" spans="2:5" x14ac:dyDescent="0.25">
      <c r="B35" s="43" t="str">
        <f>Inputs!A37</f>
        <v>Permits</v>
      </c>
      <c r="C35" s="37" t="str">
        <f>Inputs!B37</f>
        <v>As applicable</v>
      </c>
      <c r="D35" s="39">
        <f>Inputs!C37</f>
        <v>110</v>
      </c>
    </row>
    <row r="36" spans="2:5" x14ac:dyDescent="0.25">
      <c r="B36" s="43" t="str">
        <f>Inputs!A38</f>
        <v>Return check fee</v>
      </c>
      <c r="C36" s="45">
        <f>Inputs!B38</f>
        <v>19</v>
      </c>
      <c r="D36" s="39">
        <f>Inputs!C38</f>
        <v>121</v>
      </c>
    </row>
    <row r="37" spans="2:5" x14ac:dyDescent="0.25">
      <c r="B37" s="43" t="str">
        <f>Inputs!A39</f>
        <v>Collection vist</v>
      </c>
      <c r="C37" s="45">
        <f>Inputs!B39</f>
        <v>12</v>
      </c>
      <c r="D37" s="39">
        <f>Inputs!C39</f>
        <v>122</v>
      </c>
    </row>
    <row r="38" spans="2:5" x14ac:dyDescent="0.25">
      <c r="B38" s="43" t="str">
        <f>Inputs!A40</f>
        <v>Turn On Charge</v>
      </c>
      <c r="C38" s="45">
        <f>Inputs!B40</f>
        <v>45</v>
      </c>
      <c r="D38" s="39">
        <f>Inputs!C40</f>
        <v>121</v>
      </c>
    </row>
    <row r="39" spans="2:5" x14ac:dyDescent="0.25">
      <c r="B39" s="43" t="str">
        <f>Inputs!A40</f>
        <v>Turn On Charge</v>
      </c>
      <c r="C39" s="45">
        <f>Inputs!B41</f>
        <v>7</v>
      </c>
      <c r="D39" s="39">
        <f>Inputs!C41</f>
        <v>121</v>
      </c>
    </row>
    <row r="40" spans="2:5" x14ac:dyDescent="0.25">
      <c r="B40" s="80" t="s">
        <v>48</v>
      </c>
      <c r="C40" s="45">
        <f>Inputs!B42</f>
        <v>50</v>
      </c>
      <c r="D40" s="39">
        <f>Inputs!C42</f>
        <v>122</v>
      </c>
    </row>
    <row r="41" spans="2:5" x14ac:dyDescent="0.25">
      <c r="B41" s="6"/>
      <c r="C41" s="2"/>
      <c r="D41" s="5"/>
    </row>
    <row r="42" spans="2:5" x14ac:dyDescent="0.25">
      <c r="B42" s="27" t="s">
        <v>30</v>
      </c>
      <c r="C42" s="2"/>
      <c r="D42" s="5"/>
    </row>
    <row r="43" spans="2:5" x14ac:dyDescent="0.25">
      <c r="B43" s="27" t="s">
        <v>127</v>
      </c>
      <c r="C43" s="2"/>
      <c r="D43" s="5"/>
    </row>
    <row r="44" spans="2:5" x14ac:dyDescent="0.25">
      <c r="B44" s="27" t="s">
        <v>31</v>
      </c>
      <c r="C44" s="2"/>
      <c r="D44" s="5"/>
    </row>
    <row r="45" spans="2:5" x14ac:dyDescent="0.25">
      <c r="B45" s="27" t="s">
        <v>125</v>
      </c>
      <c r="C45" s="2"/>
      <c r="D45" s="5"/>
      <c r="E45" s="84"/>
    </row>
    <row r="46" spans="2:5" ht="13" thickBot="1" x14ac:dyDescent="0.3">
      <c r="B46" s="28"/>
      <c r="C46" s="4"/>
      <c r="D46" s="3"/>
    </row>
    <row r="47" spans="2:5" x14ac:dyDescent="0.25">
      <c r="B47" s="2"/>
      <c r="C47" s="2"/>
      <c r="D47" s="2"/>
    </row>
    <row r="48" spans="2:5" x14ac:dyDescent="0.25"/>
    <row r="49" spans="2:13" x14ac:dyDescent="0.25"/>
    <row r="50" spans="2:13" x14ac:dyDescent="0.25"/>
    <row r="51" spans="2:13" x14ac:dyDescent="0.25"/>
    <row r="52" spans="2:13" x14ac:dyDescent="0.25"/>
    <row r="53" spans="2:13" x14ac:dyDescent="0.25"/>
    <row r="54" spans="2:13" x14ac:dyDescent="0.25"/>
    <row r="55" spans="2:13" x14ac:dyDescent="0.25"/>
    <row r="56" spans="2:13" x14ac:dyDescent="0.25"/>
    <row r="57" spans="2:13" x14ac:dyDescent="0.25"/>
    <row r="58" spans="2:13" x14ac:dyDescent="0.25"/>
    <row r="59" spans="2:13" x14ac:dyDescent="0.25"/>
    <row r="60" spans="2:13" x14ac:dyDescent="0.25"/>
    <row r="61" spans="2:13" x14ac:dyDescent="0.25"/>
    <row r="62" spans="2:13" x14ac:dyDescent="0.25"/>
    <row r="63" spans="2:13" s="2" customFormat="1" x14ac:dyDescent="0.25">
      <c r="B63" s="1"/>
      <c r="C63" s="1"/>
      <c r="D63" s="1"/>
      <c r="E63" s="1"/>
      <c r="F63" s="1"/>
      <c r="G63" s="1"/>
      <c r="H63" s="1"/>
      <c r="I63" s="1"/>
      <c r="J63" s="1"/>
      <c r="K63" s="1"/>
      <c r="L63" s="1"/>
      <c r="M63" s="1"/>
    </row>
    <row r="64" spans="2:13" s="2" customFormat="1" x14ac:dyDescent="0.25">
      <c r="B64" s="1"/>
      <c r="C64" s="1"/>
      <c r="D64" s="1"/>
      <c r="E64" s="1"/>
      <c r="F64" s="1"/>
      <c r="G64" s="1"/>
      <c r="H64" s="1"/>
      <c r="I64" s="1"/>
      <c r="J64" s="1"/>
      <c r="K64" s="1"/>
      <c r="L64" s="1"/>
      <c r="M64" s="1"/>
    </row>
    <row r="65" spans="2:13" s="2" customFormat="1" x14ac:dyDescent="0.25">
      <c r="B65" s="1"/>
      <c r="C65" s="1"/>
      <c r="D65" s="1"/>
      <c r="E65" s="1"/>
      <c r="F65" s="1"/>
      <c r="G65" s="1"/>
      <c r="H65" s="1"/>
      <c r="I65" s="1"/>
      <c r="J65" s="1"/>
      <c r="K65" s="1"/>
      <c r="L65" s="1"/>
      <c r="M65" s="1"/>
    </row>
    <row r="66" spans="2:13" s="2" customFormat="1" x14ac:dyDescent="0.25">
      <c r="B66" s="1"/>
      <c r="C66" s="1"/>
      <c r="D66" s="1"/>
      <c r="E66" s="1"/>
      <c r="F66" s="1"/>
      <c r="G66" s="1"/>
      <c r="H66" s="1"/>
      <c r="I66" s="1"/>
      <c r="J66" s="1"/>
      <c r="K66" s="1"/>
      <c r="L66" s="1"/>
      <c r="M66" s="1"/>
    </row>
    <row r="67" spans="2:13" s="2" customFormat="1" x14ac:dyDescent="0.25">
      <c r="B67" s="1"/>
      <c r="C67" s="1"/>
      <c r="D67" s="1"/>
      <c r="E67" s="1"/>
      <c r="F67" s="1"/>
      <c r="G67" s="1"/>
      <c r="H67" s="1"/>
      <c r="I67" s="1"/>
      <c r="J67" s="1"/>
      <c r="K67" s="1"/>
      <c r="L67" s="1"/>
      <c r="M67" s="1"/>
    </row>
    <row r="68" spans="2:13" s="2" customFormat="1" x14ac:dyDescent="0.25">
      <c r="B68" s="1"/>
      <c r="C68" s="1"/>
      <c r="D68" s="1"/>
      <c r="E68" s="1"/>
      <c r="F68" s="1"/>
      <c r="G68" s="1"/>
      <c r="H68" s="1"/>
      <c r="I68" s="1"/>
      <c r="J68" s="1"/>
      <c r="K68" s="1"/>
      <c r="L68" s="1"/>
      <c r="M68" s="1"/>
    </row>
    <row r="69" spans="2:13" x14ac:dyDescent="0.25"/>
    <row r="70" spans="2:13" x14ac:dyDescent="0.25"/>
    <row r="71" spans="2:13" x14ac:dyDescent="0.25"/>
  </sheetData>
  <mergeCells count="1">
    <mergeCell ref="A2:H3"/>
  </mergeCells>
  <pageMargins left="0.7" right="0.7" top="0.75" bottom="0.75" header="0.3" footer="0.3"/>
  <pageSetup scale="56" orientation="portrait" r:id="rId1"/>
  <headerFooter>
    <oddHeader>&amp;C&amp;"Arial,Regular"&amp;10Rates and Charges&amp;R&amp;"Arial,Regular"&amp;10STANDARDIZED P.L. 2022, 
C. 107 REPORTING TEMPLATE
Page &amp;P</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2C31DB-475B-4569-BF90-2C5FA9581B3E}">
  <sheetPr>
    <tabColor theme="3" tint="0.59999389629810485"/>
  </sheetPr>
  <dimension ref="A1:M72"/>
  <sheetViews>
    <sheetView topLeftCell="A7" zoomScale="90" zoomScaleNormal="90" workbookViewId="0">
      <selection activeCell="D14" sqref="D14"/>
    </sheetView>
  </sheetViews>
  <sheetFormatPr defaultColWidth="0" defaultRowHeight="12.5" zeroHeight="1" x14ac:dyDescent="0.25"/>
  <cols>
    <col min="1" max="1" width="8.90625" style="2" customWidth="1"/>
    <col min="2" max="2" width="60.90625" style="1" customWidth="1"/>
    <col min="3" max="3" width="26" style="1" customWidth="1"/>
    <col min="4" max="4" width="21.1796875" style="1" bestFit="1" customWidth="1"/>
    <col min="5" max="9" width="8.90625" style="1" customWidth="1"/>
    <col min="10" max="10" width="5.90625" style="1" customWidth="1"/>
    <col min="11" max="11" width="8.90625" style="1" hidden="1" customWidth="1"/>
    <col min="12" max="13" width="0" style="1" hidden="1" customWidth="1"/>
    <col min="14" max="16384" width="8.90625" style="1" hidden="1"/>
  </cols>
  <sheetData>
    <row r="1" spans="1:13" ht="13.5" thickBot="1" x14ac:dyDescent="0.35">
      <c r="A1" s="26" t="s">
        <v>11</v>
      </c>
      <c r="B1" s="2"/>
      <c r="C1" s="2"/>
      <c r="D1" s="2"/>
      <c r="E1" s="2"/>
      <c r="F1" s="2"/>
      <c r="G1" s="2"/>
      <c r="H1" s="2"/>
      <c r="I1" s="2"/>
      <c r="J1" s="2"/>
      <c r="K1" s="2"/>
    </row>
    <row r="2" spans="1:13" ht="15" customHeight="1" x14ac:dyDescent="0.25">
      <c r="A2" s="120" t="s">
        <v>10</v>
      </c>
      <c r="B2" s="121"/>
      <c r="C2" s="121"/>
      <c r="D2" s="121"/>
      <c r="E2" s="121"/>
      <c r="F2" s="121"/>
      <c r="G2" s="121"/>
      <c r="H2" s="122"/>
      <c r="I2" s="24"/>
      <c r="J2" s="24"/>
      <c r="K2" s="24"/>
      <c r="L2" s="23"/>
      <c r="M2" s="23"/>
    </row>
    <row r="3" spans="1:13" ht="42.65" customHeight="1" thickBot="1" x14ac:dyDescent="0.3">
      <c r="A3" s="123"/>
      <c r="B3" s="124"/>
      <c r="C3" s="124"/>
      <c r="D3" s="124"/>
      <c r="E3" s="124"/>
      <c r="F3" s="124"/>
      <c r="G3" s="124"/>
      <c r="H3" s="125"/>
      <c r="I3" s="24"/>
      <c r="J3" s="24"/>
      <c r="K3" s="24"/>
      <c r="L3" s="23"/>
      <c r="M3" s="23"/>
    </row>
    <row r="4" spans="1:13" ht="15" customHeight="1" x14ac:dyDescent="0.25">
      <c r="A4" s="25"/>
      <c r="B4" s="25"/>
      <c r="C4" s="25"/>
      <c r="D4" s="25"/>
      <c r="E4" s="25"/>
      <c r="F4" s="25"/>
      <c r="G4" s="25"/>
      <c r="H4" s="25"/>
      <c r="I4" s="24"/>
      <c r="J4" s="24"/>
      <c r="K4" s="24"/>
      <c r="L4" s="23"/>
      <c r="M4" s="23"/>
    </row>
    <row r="5" spans="1:13" x14ac:dyDescent="0.25">
      <c r="A5" s="22" t="s">
        <v>9</v>
      </c>
      <c r="B5" s="22"/>
      <c r="C5" s="22"/>
      <c r="D5" s="22"/>
      <c r="E5" s="22"/>
      <c r="F5" s="22"/>
      <c r="G5" s="22"/>
      <c r="H5" s="22"/>
      <c r="I5" s="22"/>
      <c r="J5" s="22"/>
      <c r="K5" s="2"/>
    </row>
    <row r="6" spans="1:13" x14ac:dyDescent="0.25">
      <c r="A6" s="22" t="s">
        <v>8</v>
      </c>
      <c r="B6" s="22"/>
      <c r="C6" s="2"/>
      <c r="D6" s="2"/>
      <c r="E6" s="2"/>
      <c r="F6" s="2"/>
      <c r="G6" s="2"/>
      <c r="H6" s="2"/>
      <c r="I6" s="2"/>
      <c r="J6" s="2"/>
      <c r="K6" s="2"/>
    </row>
    <row r="7" spans="1:13" ht="13" thickBot="1" x14ac:dyDescent="0.3"/>
    <row r="8" spans="1:13" ht="13" x14ac:dyDescent="0.3">
      <c r="B8" s="21" t="s">
        <v>107</v>
      </c>
      <c r="C8" s="33" t="s">
        <v>49</v>
      </c>
      <c r="D8" s="20" t="s">
        <v>28</v>
      </c>
    </row>
    <row r="9" spans="1:13" ht="13" x14ac:dyDescent="0.3">
      <c r="B9" s="6"/>
      <c r="C9" s="40" t="str">
        <f>Inputs!$A$3</f>
        <v>As of 11/1/2021</v>
      </c>
      <c r="D9" s="18"/>
    </row>
    <row r="10" spans="1:13" x14ac:dyDescent="0.25">
      <c r="B10" s="27"/>
      <c r="C10" s="2"/>
      <c r="D10" s="5"/>
    </row>
    <row r="11" spans="1:13" ht="13" x14ac:dyDescent="0.3">
      <c r="B11" s="16" t="s">
        <v>7</v>
      </c>
      <c r="C11" s="2"/>
      <c r="D11" s="5"/>
    </row>
    <row r="12" spans="1:13" ht="13" x14ac:dyDescent="0.3">
      <c r="B12" s="15" t="s">
        <v>6</v>
      </c>
      <c r="C12" s="41" t="s">
        <v>33</v>
      </c>
      <c r="D12" s="42" t="s">
        <v>21</v>
      </c>
    </row>
    <row r="13" spans="1:13" x14ac:dyDescent="0.25">
      <c r="B13" s="13" t="s">
        <v>5</v>
      </c>
      <c r="C13" s="69">
        <f>VLOOKUP($C$8,Inputs!$A$7:$AF$26,Inputs!$E$1)</f>
        <v>799.6875</v>
      </c>
      <c r="D13" s="81">
        <f>VLOOKUP($C$8,Inputs!$A$7:$AF$26,Inputs!$B$1)</f>
        <v>18</v>
      </c>
    </row>
    <row r="14" spans="1:13" x14ac:dyDescent="0.25">
      <c r="B14" s="13" t="s">
        <v>129</v>
      </c>
      <c r="C14" s="70">
        <f>VLOOKUP($C$8,Inputs!$A$7:$AF$26,Inputs!$L$1)</f>
        <v>33.853437999999997</v>
      </c>
      <c r="D14" s="82" t="str">
        <f>VLOOKUP($C$8,Inputs!$A$7:$AF$26,Inputs!$D$1)</f>
        <v>CTS Firm - 18</v>
      </c>
    </row>
    <row r="15" spans="1:13" ht="13" x14ac:dyDescent="0.3">
      <c r="B15" s="14" t="s">
        <v>4</v>
      </c>
      <c r="C15" s="2"/>
      <c r="D15" s="83"/>
    </row>
    <row r="16" spans="1:13" x14ac:dyDescent="0.25">
      <c r="B16" s="9" t="s">
        <v>119</v>
      </c>
      <c r="C16" s="69">
        <f>VLOOKUP($C$8,Inputs!$A$7:$AF$26,Inputs!$J$1)</f>
        <v>9.1805999999999999E-2</v>
      </c>
      <c r="D16" s="81" t="str">
        <f>VLOOKUP($C$8,Inputs!$A$7:$AF$26,Inputs!$C$1)</f>
        <v>CTS - App  A pg 5</v>
      </c>
    </row>
    <row r="17" spans="2:4" ht="13" x14ac:dyDescent="0.3">
      <c r="B17" s="14" t="s">
        <v>3</v>
      </c>
      <c r="C17" s="2"/>
      <c r="D17" s="83"/>
    </row>
    <row r="18" spans="2:4" x14ac:dyDescent="0.25">
      <c r="B18" s="13" t="s">
        <v>92</v>
      </c>
      <c r="C18" s="79">
        <f>VLOOKUP($C$8,Inputs!$A$7:$AF$26,Inputs!$T$1)</f>
        <v>-3.1191881647698878E-2</v>
      </c>
      <c r="D18" s="100">
        <f>VLOOKUP($D$12,Inputs!$A$26:$AF$26,Inputs!$T$1)</f>
        <v>85</v>
      </c>
    </row>
    <row r="19" spans="2:4" x14ac:dyDescent="0.25">
      <c r="B19" s="13" t="s">
        <v>12</v>
      </c>
      <c r="C19" s="76" t="s">
        <v>17</v>
      </c>
      <c r="D19" s="76" t="s">
        <v>17</v>
      </c>
    </row>
    <row r="20" spans="2:4" x14ac:dyDescent="0.25">
      <c r="B20" s="12" t="s">
        <v>2</v>
      </c>
      <c r="C20" s="76" t="str">
        <f>VLOOKUP($C$8,Inputs!$A$7:$AF$26,Inputs!$S$1)</f>
        <v>N/A</v>
      </c>
      <c r="D20" s="76" t="s">
        <v>17</v>
      </c>
    </row>
    <row r="21" spans="2:4" x14ac:dyDescent="0.25">
      <c r="B21" s="12" t="s">
        <v>13</v>
      </c>
      <c r="C21" s="7">
        <f>VLOOKUP($C$8,Inputs!$A$7:$AF$26,Inputs!$U$1)</f>
        <v>3.8626999999999995E-2</v>
      </c>
      <c r="D21" s="100">
        <f>VLOOKUP($D$12,Inputs!$A$26:$AF$26,Inputs!$U$1)</f>
        <v>105</v>
      </c>
    </row>
    <row r="22" spans="2:4" x14ac:dyDescent="0.25">
      <c r="B22" s="12" t="s">
        <v>1</v>
      </c>
      <c r="C22" s="7">
        <f>VLOOKUP($C$8,Inputs!$A$7:$AF$26,Inputs!$V$1)</f>
        <v>9.8100999999999994E-2</v>
      </c>
      <c r="D22" s="94" t="str">
        <f>VLOOKUP($D$12,Inputs!$A$26:$AF$26,Inputs!$V$1)</f>
        <v>75 &amp; 76</v>
      </c>
    </row>
    <row r="23" spans="2:4" x14ac:dyDescent="0.25">
      <c r="B23" s="12" t="s">
        <v>93</v>
      </c>
      <c r="C23" s="29" t="str">
        <f>VLOOKUP($C$8,Inputs!$A$7:$AF$26,Inputs!$W$1)</f>
        <v>N/A</v>
      </c>
      <c r="D23" s="76" t="s">
        <v>17</v>
      </c>
    </row>
    <row r="24" spans="2:4" ht="13" x14ac:dyDescent="0.3">
      <c r="B24" s="11" t="s">
        <v>14</v>
      </c>
      <c r="D24" s="83"/>
    </row>
    <row r="25" spans="2:4" x14ac:dyDescent="0.25">
      <c r="B25" s="9" t="s">
        <v>39</v>
      </c>
      <c r="C25" s="70" t="str">
        <f>VLOOKUP($C$8,Inputs!$A$7:$AF$26,Inputs!$Y$1)</f>
        <v>N/A</v>
      </c>
      <c r="D25" s="76" t="s">
        <v>17</v>
      </c>
    </row>
    <row r="26" spans="2:4" x14ac:dyDescent="0.25">
      <c r="B26" s="9" t="s">
        <v>126</v>
      </c>
      <c r="C26" s="101">
        <f>VLOOKUP($C$8,Inputs!$A$7:$AF$26,Inputs!$Q$1)</f>
        <v>2.7750000000000001E-3</v>
      </c>
      <c r="D26" s="100">
        <f>VLOOKUP($D$12,Inputs!$A$26:$AF$26,Inputs!$Q$1)</f>
        <v>86</v>
      </c>
    </row>
    <row r="27" spans="2:4" ht="13" x14ac:dyDescent="0.3">
      <c r="B27" s="8" t="s">
        <v>0</v>
      </c>
      <c r="C27" s="2"/>
      <c r="D27" s="5"/>
    </row>
    <row r="28" spans="2:4" x14ac:dyDescent="0.25">
      <c r="B28" s="43" t="str">
        <f>Inputs!A30</f>
        <v>Charges</v>
      </c>
      <c r="C28" s="37" t="str">
        <f>Inputs!B30</f>
        <v>Fee</v>
      </c>
      <c r="D28" s="39" t="str">
        <f>Inputs!C30</f>
        <v>Tariff page</v>
      </c>
    </row>
    <row r="29" spans="2:4" x14ac:dyDescent="0.25">
      <c r="B29" s="43" t="str">
        <f>Inputs!A31</f>
        <v>Late Fees (residential, State, county or municipal govt entities)</v>
      </c>
      <c r="C29" s="44" t="str">
        <f>Inputs!B31</f>
        <v>N/A</v>
      </c>
      <c r="D29" s="39" t="str">
        <f>Inputs!C31</f>
        <v>N/A</v>
      </c>
    </row>
    <row r="30" spans="2:4" x14ac:dyDescent="0.25">
      <c r="B30" s="43" t="str">
        <f>Inputs!A32</f>
        <v>Late Fees (non-residential)</v>
      </c>
      <c r="C30" s="45" t="str">
        <f>Inputs!B32</f>
        <v>WSJ Prime Rate</v>
      </c>
      <c r="D30" s="39" t="str">
        <f>Inputs!C32</f>
        <v>Various</v>
      </c>
    </row>
    <row r="31" spans="2:4" x14ac:dyDescent="0.25">
      <c r="B31" s="43" t="str">
        <f>Inputs!A33</f>
        <v>Reactivation of Service</v>
      </c>
      <c r="C31" s="45">
        <f>Inputs!B33</f>
        <v>45</v>
      </c>
      <c r="D31" s="39">
        <f>Inputs!C33</f>
        <v>121</v>
      </c>
    </row>
    <row r="32" spans="2:4" x14ac:dyDescent="0.25">
      <c r="B32" s="43" t="str">
        <f>Inputs!A34</f>
        <v>Main and Service Extension (residential)</v>
      </c>
      <c r="C32" s="37" t="str">
        <f>Inputs!B34</f>
        <v>CIAC &gt;10x Dist.Rev., &gt;$3,000</v>
      </c>
      <c r="D32" s="39">
        <f>Inputs!C34</f>
        <v>112</v>
      </c>
    </row>
    <row r="33" spans="2:5" x14ac:dyDescent="0.25">
      <c r="B33" s="43" t="str">
        <f>Inputs!A35</f>
        <v>Main and Service Extension (non-residential)</v>
      </c>
      <c r="C33" s="37" t="str">
        <f>Inputs!B35</f>
        <v>CIAC &gt;$3,000</v>
      </c>
      <c r="D33" s="39">
        <f>Inputs!C35</f>
        <v>112</v>
      </c>
    </row>
    <row r="34" spans="2:5" x14ac:dyDescent="0.25">
      <c r="B34" s="43" t="str">
        <f>Inputs!A36</f>
        <v>Application for Service</v>
      </c>
      <c r="C34" s="45">
        <f>Inputs!B36</f>
        <v>15</v>
      </c>
      <c r="D34" s="39">
        <f>Inputs!C36</f>
        <v>122</v>
      </c>
    </row>
    <row r="35" spans="2:5" x14ac:dyDescent="0.25">
      <c r="B35" s="43" t="str">
        <f>Inputs!A37</f>
        <v>Permits</v>
      </c>
      <c r="C35" s="37" t="str">
        <f>Inputs!B37</f>
        <v>As applicable</v>
      </c>
      <c r="D35" s="39">
        <f>Inputs!C37</f>
        <v>110</v>
      </c>
    </row>
    <row r="36" spans="2:5" x14ac:dyDescent="0.25">
      <c r="B36" s="43" t="str">
        <f>Inputs!A38</f>
        <v>Return check fee</v>
      </c>
      <c r="C36" s="45">
        <f>Inputs!B38</f>
        <v>19</v>
      </c>
      <c r="D36" s="39">
        <f>Inputs!C38</f>
        <v>121</v>
      </c>
    </row>
    <row r="37" spans="2:5" x14ac:dyDescent="0.25">
      <c r="B37" s="43" t="str">
        <f>Inputs!A39</f>
        <v>Collection vist</v>
      </c>
      <c r="C37" s="45">
        <f>Inputs!B39</f>
        <v>12</v>
      </c>
      <c r="D37" s="39">
        <f>Inputs!C39</f>
        <v>122</v>
      </c>
    </row>
    <row r="38" spans="2:5" x14ac:dyDescent="0.25">
      <c r="B38" s="43" t="str">
        <f>Inputs!A40</f>
        <v>Turn On Charge</v>
      </c>
      <c r="C38" s="45">
        <f>Inputs!B40</f>
        <v>45</v>
      </c>
      <c r="D38" s="39">
        <f>Inputs!C40</f>
        <v>121</v>
      </c>
    </row>
    <row r="39" spans="2:5" x14ac:dyDescent="0.25">
      <c r="B39" s="43" t="str">
        <f>Inputs!A40</f>
        <v>Turn On Charge</v>
      </c>
      <c r="C39" s="45">
        <f>Inputs!B41</f>
        <v>7</v>
      </c>
      <c r="D39" s="39">
        <f>Inputs!C41</f>
        <v>121</v>
      </c>
    </row>
    <row r="40" spans="2:5" x14ac:dyDescent="0.25">
      <c r="B40" s="80" t="s">
        <v>48</v>
      </c>
      <c r="C40" s="45">
        <f>Inputs!B42</f>
        <v>50</v>
      </c>
      <c r="D40" s="39">
        <f>Inputs!C42</f>
        <v>122</v>
      </c>
    </row>
    <row r="41" spans="2:5" x14ac:dyDescent="0.25">
      <c r="B41" s="6"/>
      <c r="C41" s="2"/>
      <c r="D41" s="5"/>
    </row>
    <row r="42" spans="2:5" x14ac:dyDescent="0.25">
      <c r="B42" s="27" t="s">
        <v>30</v>
      </c>
      <c r="C42" s="2"/>
      <c r="D42" s="5"/>
    </row>
    <row r="43" spans="2:5" x14ac:dyDescent="0.25">
      <c r="B43" s="27" t="s">
        <v>127</v>
      </c>
      <c r="C43" s="2"/>
      <c r="D43" s="5"/>
    </row>
    <row r="44" spans="2:5" x14ac:dyDescent="0.25">
      <c r="B44" s="27" t="s">
        <v>31</v>
      </c>
      <c r="C44" s="2"/>
      <c r="D44" s="5"/>
    </row>
    <row r="45" spans="2:5" x14ac:dyDescent="0.25">
      <c r="B45" s="27" t="s">
        <v>125</v>
      </c>
      <c r="C45" s="2"/>
      <c r="D45" s="5"/>
      <c r="E45" s="84"/>
    </row>
    <row r="46" spans="2:5" x14ac:dyDescent="0.25">
      <c r="B46" s="27" t="str">
        <f>"Limited Firm Service: Customer Charge of " &amp;Inputs!$E$8&amp;" and Base Rate of " &amp;Inputs!$J$8&amp;" apply. See tariff page " &amp;Inputs!$B$8&amp;"."</f>
        <v>Limited Firm Service: Customer Charge of 106.625 and Base Rate of 0.0623 apply. See tariff page 18.</v>
      </c>
      <c r="C46" s="2"/>
      <c r="D46" s="5"/>
    </row>
    <row r="47" spans="2:5" x14ac:dyDescent="0.25">
      <c r="B47" s="27" t="str">
        <f>"BSC-1 Non Opt-Out Customers: Balancing Service Charge of " &amp;Inputs!$P$7&amp;" applies. See tariff page " &amp;Inputs!$P$26&amp;"."</f>
        <v>BSC-1 Non Opt-Out Customers: Balancing Service Charge of 0.088685 applies. See tariff page 86.</v>
      </c>
      <c r="C47" s="2"/>
      <c r="D47" s="5"/>
    </row>
    <row r="48" spans="2:5" ht="13" thickBot="1" x14ac:dyDescent="0.3">
      <c r="B48" s="85"/>
      <c r="C48" s="4"/>
      <c r="D48" s="3"/>
      <c r="E48" s="84"/>
    </row>
    <row r="49" spans="2:4" x14ac:dyDescent="0.25">
      <c r="B49" s="2"/>
      <c r="C49" s="2"/>
      <c r="D49" s="2"/>
    </row>
    <row r="50" spans="2:4" x14ac:dyDescent="0.25"/>
    <row r="51" spans="2:4" x14ac:dyDescent="0.25">
      <c r="B51" s="84"/>
    </row>
    <row r="52" spans="2:4" x14ac:dyDescent="0.25">
      <c r="B52" s="84"/>
    </row>
    <row r="53" spans="2:4" x14ac:dyDescent="0.25"/>
    <row r="54" spans="2:4" x14ac:dyDescent="0.25"/>
    <row r="55" spans="2:4" x14ac:dyDescent="0.25"/>
    <row r="56" spans="2:4" x14ac:dyDescent="0.25"/>
    <row r="57" spans="2:4" x14ac:dyDescent="0.25"/>
    <row r="58" spans="2:4" x14ac:dyDescent="0.25"/>
    <row r="59" spans="2:4" x14ac:dyDescent="0.25"/>
    <row r="60" spans="2:4" x14ac:dyDescent="0.25"/>
    <row r="61" spans="2:4" x14ac:dyDescent="0.25"/>
    <row r="62" spans="2:4" x14ac:dyDescent="0.25"/>
    <row r="63" spans="2:4" x14ac:dyDescent="0.25"/>
    <row r="64" spans="2:4" x14ac:dyDescent="0.25"/>
    <row r="65" spans="2:13" s="2" customFormat="1" x14ac:dyDescent="0.25">
      <c r="B65" s="1"/>
      <c r="C65" s="1"/>
      <c r="D65" s="1"/>
      <c r="E65" s="1"/>
      <c r="F65" s="1"/>
      <c r="G65" s="1"/>
      <c r="H65" s="1"/>
      <c r="I65" s="1"/>
      <c r="J65" s="1"/>
      <c r="K65" s="1"/>
      <c r="L65" s="1"/>
      <c r="M65" s="1"/>
    </row>
    <row r="66" spans="2:13" s="2" customFormat="1" x14ac:dyDescent="0.25">
      <c r="B66" s="1"/>
      <c r="C66" s="1"/>
      <c r="D66" s="1"/>
      <c r="E66" s="1"/>
      <c r="F66" s="1"/>
      <c r="G66" s="1"/>
      <c r="H66" s="1"/>
      <c r="I66" s="1"/>
      <c r="J66" s="1"/>
      <c r="K66" s="1"/>
      <c r="L66" s="1"/>
      <c r="M66" s="1"/>
    </row>
    <row r="67" spans="2:13" s="2" customFormat="1" x14ac:dyDescent="0.25">
      <c r="B67" s="1"/>
      <c r="C67" s="1"/>
      <c r="D67" s="1"/>
      <c r="E67" s="1"/>
      <c r="F67" s="1"/>
      <c r="G67" s="1"/>
      <c r="H67" s="1"/>
      <c r="I67" s="1"/>
      <c r="J67" s="1"/>
      <c r="K67" s="1"/>
      <c r="L67" s="1"/>
      <c r="M67" s="1"/>
    </row>
    <row r="68" spans="2:13" s="2" customFormat="1" x14ac:dyDescent="0.25">
      <c r="B68" s="1"/>
      <c r="C68" s="1"/>
      <c r="D68" s="1"/>
      <c r="E68" s="1"/>
      <c r="F68" s="1"/>
      <c r="G68" s="1"/>
      <c r="H68" s="1"/>
      <c r="I68" s="1"/>
      <c r="J68" s="1"/>
      <c r="K68" s="1"/>
      <c r="L68" s="1"/>
      <c r="M68" s="1"/>
    </row>
    <row r="69" spans="2:13" s="2" customFormat="1" x14ac:dyDescent="0.25">
      <c r="B69" s="1"/>
      <c r="C69" s="1"/>
      <c r="D69" s="1"/>
      <c r="E69" s="1"/>
      <c r="F69" s="1"/>
      <c r="G69" s="1"/>
      <c r="H69" s="1"/>
      <c r="I69" s="1"/>
      <c r="J69" s="1"/>
      <c r="K69" s="1"/>
      <c r="L69" s="1"/>
      <c r="M69" s="1"/>
    </row>
    <row r="70" spans="2:13" s="2" customFormat="1" x14ac:dyDescent="0.25">
      <c r="B70" s="1"/>
      <c r="C70" s="1"/>
      <c r="D70" s="1"/>
      <c r="E70" s="1"/>
      <c r="F70" s="1"/>
      <c r="G70" s="1"/>
      <c r="H70" s="1"/>
      <c r="I70" s="1"/>
      <c r="J70" s="1"/>
      <c r="K70" s="1"/>
      <c r="L70" s="1"/>
      <c r="M70" s="1"/>
    </row>
    <row r="71" spans="2:13" x14ac:dyDescent="0.25"/>
    <row r="72" spans="2:13" x14ac:dyDescent="0.25"/>
  </sheetData>
  <mergeCells count="1">
    <mergeCell ref="A2:H3"/>
  </mergeCells>
  <pageMargins left="0.7" right="0.7" top="0.75" bottom="0.75" header="0.3" footer="0.3"/>
  <pageSetup scale="56" orientation="portrait" r:id="rId1"/>
  <headerFooter>
    <oddHeader>&amp;C&amp;"Arial,Regular"&amp;10Rates and Charges&amp;R&amp;"Arial,Regular"&amp;10STANDARDIZED P.L. 2022, 
C. 107 REPORTING TEMPLATE
Page &amp;P</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BE1FA6-7428-4D61-B6F3-BC2FB1317E1A}">
  <sheetPr>
    <tabColor theme="3" tint="0.59999389629810485"/>
  </sheetPr>
  <dimension ref="A1:M74"/>
  <sheetViews>
    <sheetView topLeftCell="A34" zoomScale="90" zoomScaleNormal="90" workbookViewId="0">
      <selection activeCell="B48" sqref="B48"/>
    </sheetView>
  </sheetViews>
  <sheetFormatPr defaultColWidth="0" defaultRowHeight="12.5" zeroHeight="1" x14ac:dyDescent="0.25"/>
  <cols>
    <col min="1" max="1" width="8.90625" style="2" customWidth="1"/>
    <col min="2" max="2" width="60.90625" style="1" customWidth="1"/>
    <col min="3" max="3" width="26" style="1" customWidth="1"/>
    <col min="4" max="4" width="21.1796875" style="1" bestFit="1" customWidth="1"/>
    <col min="5" max="9" width="8.90625" style="1" customWidth="1"/>
    <col min="10" max="10" width="5.90625" style="1" customWidth="1"/>
    <col min="11" max="11" width="8.90625" style="1" hidden="1" customWidth="1"/>
    <col min="12" max="13" width="0" style="1" hidden="1" customWidth="1"/>
    <col min="14" max="16384" width="8.90625" style="1" hidden="1"/>
  </cols>
  <sheetData>
    <row r="1" spans="1:13" ht="13.5" thickBot="1" x14ac:dyDescent="0.35">
      <c r="A1" s="26" t="s">
        <v>11</v>
      </c>
      <c r="B1" s="2"/>
      <c r="C1" s="2"/>
      <c r="D1" s="2"/>
      <c r="E1" s="2"/>
      <c r="F1" s="2"/>
      <c r="G1" s="2"/>
      <c r="H1" s="2"/>
      <c r="I1" s="2"/>
      <c r="J1" s="2"/>
      <c r="K1" s="2"/>
    </row>
    <row r="2" spans="1:13" ht="15" customHeight="1" x14ac:dyDescent="0.25">
      <c r="A2" s="120" t="s">
        <v>10</v>
      </c>
      <c r="B2" s="121"/>
      <c r="C2" s="121"/>
      <c r="D2" s="121"/>
      <c r="E2" s="121"/>
      <c r="F2" s="121"/>
      <c r="G2" s="121"/>
      <c r="H2" s="122"/>
      <c r="I2" s="24"/>
      <c r="J2" s="24"/>
      <c r="K2" s="24"/>
      <c r="L2" s="23"/>
      <c r="M2" s="23"/>
    </row>
    <row r="3" spans="1:13" ht="42.65" customHeight="1" thickBot="1" x14ac:dyDescent="0.3">
      <c r="A3" s="123"/>
      <c r="B3" s="124"/>
      <c r="C3" s="124"/>
      <c r="D3" s="124"/>
      <c r="E3" s="124"/>
      <c r="F3" s="124"/>
      <c r="G3" s="124"/>
      <c r="H3" s="125"/>
      <c r="I3" s="24"/>
      <c r="J3" s="24"/>
      <c r="K3" s="24"/>
      <c r="L3" s="23"/>
      <c r="M3" s="23"/>
    </row>
    <row r="4" spans="1:13" ht="15" customHeight="1" x14ac:dyDescent="0.25">
      <c r="A4" s="25"/>
      <c r="B4" s="25"/>
      <c r="C4" s="25"/>
      <c r="D4" s="25"/>
      <c r="E4" s="25"/>
      <c r="F4" s="25"/>
      <c r="G4" s="25"/>
      <c r="H4" s="25"/>
      <c r="I4" s="24"/>
      <c r="J4" s="24"/>
      <c r="K4" s="24"/>
      <c r="L4" s="23"/>
      <c r="M4" s="23"/>
    </row>
    <row r="5" spans="1:13" x14ac:dyDescent="0.25">
      <c r="A5" s="22" t="s">
        <v>9</v>
      </c>
      <c r="B5" s="22"/>
      <c r="C5" s="22"/>
      <c r="D5" s="22"/>
      <c r="E5" s="22"/>
      <c r="F5" s="22"/>
      <c r="G5" s="22"/>
      <c r="H5" s="22"/>
      <c r="I5" s="22"/>
      <c r="J5" s="22"/>
      <c r="K5" s="2"/>
    </row>
    <row r="6" spans="1:13" x14ac:dyDescent="0.25">
      <c r="A6" s="22" t="s">
        <v>8</v>
      </c>
      <c r="B6" s="22"/>
      <c r="C6" s="2"/>
      <c r="D6" s="2"/>
      <c r="E6" s="2"/>
      <c r="F6" s="2"/>
      <c r="G6" s="2"/>
      <c r="H6" s="2"/>
      <c r="I6" s="2"/>
      <c r="J6" s="2"/>
      <c r="K6" s="2"/>
    </row>
    <row r="7" spans="1:13" ht="13" thickBot="1" x14ac:dyDescent="0.3"/>
    <row r="8" spans="1:13" ht="13" x14ac:dyDescent="0.3">
      <c r="B8" s="21" t="s">
        <v>107</v>
      </c>
      <c r="C8" s="33" t="s">
        <v>59</v>
      </c>
      <c r="D8" s="20" t="s">
        <v>28</v>
      </c>
    </row>
    <row r="9" spans="1:13" ht="13" x14ac:dyDescent="0.3">
      <c r="B9" s="6"/>
      <c r="C9" s="40" t="str">
        <f>Inputs!$A$3</f>
        <v>As of 11/1/2021</v>
      </c>
      <c r="D9" s="18"/>
    </row>
    <row r="10" spans="1:13" x14ac:dyDescent="0.25">
      <c r="B10" s="27"/>
      <c r="C10" s="2"/>
      <c r="D10" s="5"/>
    </row>
    <row r="11" spans="1:13" ht="13" x14ac:dyDescent="0.3">
      <c r="B11" s="16" t="s">
        <v>7</v>
      </c>
      <c r="C11" s="2"/>
      <c r="D11" s="5"/>
    </row>
    <row r="12" spans="1:13" ht="13" x14ac:dyDescent="0.3">
      <c r="B12" s="15" t="s">
        <v>6</v>
      </c>
      <c r="C12" s="41" t="s">
        <v>33</v>
      </c>
      <c r="D12" s="42" t="s">
        <v>21</v>
      </c>
    </row>
    <row r="13" spans="1:13" x14ac:dyDescent="0.25">
      <c r="B13" s="13" t="s">
        <v>5</v>
      </c>
      <c r="C13" s="69">
        <f>VLOOKUP($C$8,Inputs!$A$7:$AF$26,Inputs!$E$1)</f>
        <v>1119.5625</v>
      </c>
      <c r="D13" s="81">
        <f>VLOOKUP($C$8,Inputs!$A$7:$AF$26,Inputs!$B$1)</f>
        <v>25</v>
      </c>
    </row>
    <row r="14" spans="1:13" x14ac:dyDescent="0.25">
      <c r="B14" s="13" t="s">
        <v>129</v>
      </c>
      <c r="C14" s="70">
        <f>VLOOKUP($C$8,Inputs!$A$7:$AF$26,Inputs!$L$1)</f>
        <v>19.992187999999999</v>
      </c>
      <c r="D14" s="82" t="str">
        <f>VLOOKUP($C$8,Inputs!$A$7:$AF$26,Inputs!$D$1)</f>
        <v>LVS Firm - 25</v>
      </c>
    </row>
    <row r="15" spans="1:13" ht="13" x14ac:dyDescent="0.3">
      <c r="B15" s="14" t="s">
        <v>4</v>
      </c>
      <c r="C15" s="2"/>
      <c r="D15" s="83"/>
    </row>
    <row r="16" spans="1:13" x14ac:dyDescent="0.25">
      <c r="B16" s="9" t="s">
        <v>119</v>
      </c>
      <c r="C16" s="70">
        <f>VLOOKUP($C$8,Inputs!$A$7:$AF$26,Inputs!$J$1)</f>
        <v>6.1594999999999997E-2</v>
      </c>
      <c r="D16" s="81" t="str">
        <f>VLOOKUP($C$8,Inputs!$A$7:$AF$26,Inputs!$C$1)</f>
        <v>LVS - App A pg 6</v>
      </c>
    </row>
    <row r="17" spans="2:4" ht="13" x14ac:dyDescent="0.3">
      <c r="B17" s="14" t="s">
        <v>3</v>
      </c>
      <c r="C17" s="2"/>
      <c r="D17" s="83"/>
    </row>
    <row r="18" spans="2:4" x14ac:dyDescent="0.25">
      <c r="B18" s="13" t="s">
        <v>92</v>
      </c>
      <c r="C18" s="79">
        <f>VLOOKUP($C$8,Inputs!$A$7:$AF$26,Inputs!$T$1)</f>
        <v>-3.1191881647698878E-2</v>
      </c>
      <c r="D18" s="100">
        <f>VLOOKUP($D$12,Inputs!$A$26:$AF$26,Inputs!$T$1)</f>
        <v>85</v>
      </c>
    </row>
    <row r="19" spans="2:4" x14ac:dyDescent="0.25">
      <c r="B19" s="13" t="s">
        <v>12</v>
      </c>
      <c r="C19" s="76" t="s">
        <v>17</v>
      </c>
      <c r="D19" s="76" t="s">
        <v>17</v>
      </c>
    </row>
    <row r="20" spans="2:4" x14ac:dyDescent="0.25">
      <c r="B20" s="12" t="s">
        <v>2</v>
      </c>
      <c r="C20" s="76" t="str">
        <f>VLOOKUP($C$8,Inputs!$A$7:$AF$26,Inputs!$S$1)</f>
        <v>N/A</v>
      </c>
      <c r="D20" s="76" t="s">
        <v>17</v>
      </c>
    </row>
    <row r="21" spans="2:4" x14ac:dyDescent="0.25">
      <c r="B21" s="12" t="s">
        <v>13</v>
      </c>
      <c r="C21" s="7">
        <f>VLOOKUP($C$8,Inputs!$A$7:$AF$26,Inputs!$U$1)</f>
        <v>3.8626999999999995E-2</v>
      </c>
      <c r="D21" s="100">
        <f>VLOOKUP($D$12,Inputs!$A$26:$AF$26,Inputs!$U$1)</f>
        <v>105</v>
      </c>
    </row>
    <row r="22" spans="2:4" x14ac:dyDescent="0.25">
      <c r="B22" s="12" t="s">
        <v>1</v>
      </c>
      <c r="C22" s="7">
        <f>VLOOKUP($C$8,Inputs!$A$7:$AF$26,Inputs!$V$1)</f>
        <v>9.8100999999999994E-2</v>
      </c>
      <c r="D22" s="94" t="str">
        <f>VLOOKUP($D$12,Inputs!$A$26:$AF$26,Inputs!$V$1)</f>
        <v>75 &amp; 76</v>
      </c>
    </row>
    <row r="23" spans="2:4" x14ac:dyDescent="0.25">
      <c r="B23" s="12" t="s">
        <v>93</v>
      </c>
      <c r="C23" s="29" t="str">
        <f>VLOOKUP($C$8,Inputs!$A$7:$AF$26,Inputs!$W$1)</f>
        <v>N/A</v>
      </c>
      <c r="D23" s="76" t="s">
        <v>17</v>
      </c>
    </row>
    <row r="24" spans="2:4" ht="13" x14ac:dyDescent="0.3">
      <c r="B24" s="11" t="s">
        <v>14</v>
      </c>
      <c r="D24" s="83"/>
    </row>
    <row r="25" spans="2:4" x14ac:dyDescent="0.25">
      <c r="B25" s="9" t="s">
        <v>39</v>
      </c>
      <c r="C25" s="70">
        <f>VLOOKUP($C$8,Inputs!$A$7:$AF$26,Inputs!$Y$1)</f>
        <v>0.74284600000000001</v>
      </c>
      <c r="D25" s="100">
        <f>VLOOKUP($D$12,Inputs!$A$26:$AF$26,Inputs!$Y$1)</f>
        <v>65</v>
      </c>
    </row>
    <row r="26" spans="2:4" x14ac:dyDescent="0.25">
      <c r="B26" s="9" t="s">
        <v>128</v>
      </c>
      <c r="C26" s="102">
        <f>VLOOKUP($C$8,Inputs!$A$7:$AF$26,Inputs!$Z$1)</f>
        <v>16.530999410288651</v>
      </c>
      <c r="D26" s="94" t="str">
        <f>VLOOKUP($D$12,Inputs!$A$26:$AF$26,Inputs!$Z$1)</f>
        <v>LVS Firm - 25</v>
      </c>
    </row>
    <row r="27" spans="2:4" x14ac:dyDescent="0.25">
      <c r="B27" s="9" t="s">
        <v>126</v>
      </c>
      <c r="C27" s="101">
        <f>VLOOKUP($C$8,Inputs!$A$7:$AF$26,Inputs!$Q$1)</f>
        <v>2.7750000000000001E-3</v>
      </c>
      <c r="D27" s="106">
        <f>VLOOKUP($D$12,Inputs!$A$26:$AF$26,Inputs!$Q$1)</f>
        <v>86</v>
      </c>
    </row>
    <row r="28" spans="2:4" ht="13" x14ac:dyDescent="0.3">
      <c r="B28" s="8" t="s">
        <v>0</v>
      </c>
      <c r="C28" s="2"/>
      <c r="D28" s="5"/>
    </row>
    <row r="29" spans="2:4" x14ac:dyDescent="0.25">
      <c r="B29" s="43" t="str">
        <f>Inputs!A30</f>
        <v>Charges</v>
      </c>
      <c r="C29" s="37" t="str">
        <f>Inputs!B30</f>
        <v>Fee</v>
      </c>
      <c r="D29" s="39" t="str">
        <f>Inputs!C30</f>
        <v>Tariff page</v>
      </c>
    </row>
    <row r="30" spans="2:4" x14ac:dyDescent="0.25">
      <c r="B30" s="43" t="str">
        <f>Inputs!A31</f>
        <v>Late Fees (residential, State, county or municipal govt entities)</v>
      </c>
      <c r="C30" s="44" t="str">
        <f>Inputs!B31</f>
        <v>N/A</v>
      </c>
      <c r="D30" s="39" t="str">
        <f>Inputs!C31</f>
        <v>N/A</v>
      </c>
    </row>
    <row r="31" spans="2:4" x14ac:dyDescent="0.25">
      <c r="B31" s="43" t="str">
        <f>Inputs!A32</f>
        <v>Late Fees (non-residential)</v>
      </c>
      <c r="C31" s="45" t="str">
        <f>Inputs!B32</f>
        <v>WSJ Prime Rate</v>
      </c>
      <c r="D31" s="39" t="str">
        <f>Inputs!C32</f>
        <v>Various</v>
      </c>
    </row>
    <row r="32" spans="2:4" x14ac:dyDescent="0.25">
      <c r="B32" s="43" t="str">
        <f>Inputs!A33</f>
        <v>Reactivation of Service</v>
      </c>
      <c r="C32" s="45">
        <f>Inputs!B33</f>
        <v>45</v>
      </c>
      <c r="D32" s="39">
        <f>Inputs!C33</f>
        <v>121</v>
      </c>
    </row>
    <row r="33" spans="2:5" x14ac:dyDescent="0.25">
      <c r="B33" s="43" t="str">
        <f>Inputs!A34</f>
        <v>Main and Service Extension (residential)</v>
      </c>
      <c r="C33" s="37" t="str">
        <f>Inputs!B34</f>
        <v>CIAC &gt;10x Dist.Rev., &gt;$3,000</v>
      </c>
      <c r="D33" s="39">
        <f>Inputs!C34</f>
        <v>112</v>
      </c>
    </row>
    <row r="34" spans="2:5" x14ac:dyDescent="0.25">
      <c r="B34" s="43" t="str">
        <f>Inputs!A35</f>
        <v>Main and Service Extension (non-residential)</v>
      </c>
      <c r="C34" s="37" t="str">
        <f>Inputs!B35</f>
        <v>CIAC &gt;$3,000</v>
      </c>
      <c r="D34" s="39">
        <f>Inputs!C35</f>
        <v>112</v>
      </c>
    </row>
    <row r="35" spans="2:5" x14ac:dyDescent="0.25">
      <c r="B35" s="43" t="str">
        <f>Inputs!A36</f>
        <v>Application for Service</v>
      </c>
      <c r="C35" s="45">
        <f>Inputs!B36</f>
        <v>15</v>
      </c>
      <c r="D35" s="39">
        <f>Inputs!C36</f>
        <v>122</v>
      </c>
    </row>
    <row r="36" spans="2:5" x14ac:dyDescent="0.25">
      <c r="B36" s="43" t="str">
        <f>Inputs!A37</f>
        <v>Permits</v>
      </c>
      <c r="C36" s="37" t="str">
        <f>Inputs!B37</f>
        <v>As applicable</v>
      </c>
      <c r="D36" s="39">
        <f>Inputs!C37</f>
        <v>110</v>
      </c>
    </row>
    <row r="37" spans="2:5" x14ac:dyDescent="0.25">
      <c r="B37" s="43" t="str">
        <f>Inputs!A38</f>
        <v>Return check fee</v>
      </c>
      <c r="C37" s="45">
        <f>Inputs!B38</f>
        <v>19</v>
      </c>
      <c r="D37" s="39">
        <f>Inputs!C38</f>
        <v>121</v>
      </c>
    </row>
    <row r="38" spans="2:5" x14ac:dyDescent="0.25">
      <c r="B38" s="43" t="str">
        <f>Inputs!A39</f>
        <v>Collection vist</v>
      </c>
      <c r="C38" s="45">
        <f>Inputs!B39</f>
        <v>12</v>
      </c>
      <c r="D38" s="39">
        <f>Inputs!C39</f>
        <v>122</v>
      </c>
    </row>
    <row r="39" spans="2:5" x14ac:dyDescent="0.25">
      <c r="B39" s="43" t="str">
        <f>Inputs!A40</f>
        <v>Turn On Charge</v>
      </c>
      <c r="C39" s="45">
        <f>Inputs!B40</f>
        <v>45</v>
      </c>
      <c r="D39" s="39">
        <f>Inputs!C40</f>
        <v>121</v>
      </c>
    </row>
    <row r="40" spans="2:5" x14ac:dyDescent="0.25">
      <c r="B40" s="43" t="str">
        <f>Inputs!A40</f>
        <v>Turn On Charge</v>
      </c>
      <c r="C40" s="45">
        <f>Inputs!B41</f>
        <v>7</v>
      </c>
      <c r="D40" s="39">
        <f>Inputs!C41</f>
        <v>121</v>
      </c>
    </row>
    <row r="41" spans="2:5" x14ac:dyDescent="0.25">
      <c r="B41" s="80" t="s">
        <v>48</v>
      </c>
      <c r="C41" s="45">
        <f>Inputs!B42</f>
        <v>50</v>
      </c>
      <c r="D41" s="39">
        <f>Inputs!C42</f>
        <v>122</v>
      </c>
    </row>
    <row r="42" spans="2:5" x14ac:dyDescent="0.25">
      <c r="B42" s="6"/>
      <c r="C42" s="2"/>
      <c r="D42" s="5"/>
    </row>
    <row r="43" spans="2:5" x14ac:dyDescent="0.25">
      <c r="B43" s="27" t="s">
        <v>30</v>
      </c>
      <c r="C43" s="2"/>
      <c r="D43" s="5"/>
    </row>
    <row r="44" spans="2:5" x14ac:dyDescent="0.25">
      <c r="B44" s="27" t="s">
        <v>127</v>
      </c>
      <c r="C44" s="2"/>
      <c r="D44" s="5"/>
    </row>
    <row r="45" spans="2:5" x14ac:dyDescent="0.25">
      <c r="B45" s="27" t="s">
        <v>31</v>
      </c>
      <c r="C45" s="2"/>
      <c r="D45" s="5"/>
    </row>
    <row r="46" spans="2:5" x14ac:dyDescent="0.25">
      <c r="B46" s="27" t="s">
        <v>125</v>
      </c>
      <c r="C46" s="2"/>
      <c r="D46" s="5"/>
      <c r="E46" s="84"/>
    </row>
    <row r="47" spans="2:5" x14ac:dyDescent="0.25">
      <c r="B47" s="27" t="str">
        <f>"Limited Firm Service: Customer Charge of " &amp;Inputs!$E$19&amp;" and Base Rate of " &amp;Inputs!$J$19&amp;" apply. See tariff page " &amp;Inputs!$C$19&amp;"."</f>
        <v>Limited Firm Service: Customer Charge of 106.625 and Base Rate of 0.141257 apply. See tariff page LVS -Ltd Firm - App A pg 6.</v>
      </c>
      <c r="C47" s="2"/>
      <c r="D47" s="5"/>
      <c r="E47" s="84"/>
    </row>
    <row r="48" spans="2:5" x14ac:dyDescent="0.25">
      <c r="B48" s="27" t="str">
        <f>"BSC-1 Non Opt-Out Customers: Balancing Service Charge of " &amp;Inputs!$P$7&amp;" applies. See tariff page " &amp;Inputs!$P$26&amp;"."</f>
        <v>BSC-1 Non Opt-Out Customers: Balancing Service Charge of 0.088685 applies. See tariff page 86.</v>
      </c>
      <c r="C48" s="2"/>
      <c r="D48" s="5"/>
      <c r="E48" s="84"/>
    </row>
    <row r="49" spans="2:5" ht="13" thickBot="1" x14ac:dyDescent="0.3">
      <c r="B49" s="85"/>
      <c r="C49" s="4"/>
      <c r="D49" s="3"/>
      <c r="E49" s="84"/>
    </row>
    <row r="50" spans="2:5" x14ac:dyDescent="0.25">
      <c r="B50" s="2"/>
      <c r="C50" s="2"/>
      <c r="D50" s="2"/>
    </row>
    <row r="51" spans="2:5" x14ac:dyDescent="0.25"/>
    <row r="52" spans="2:5" x14ac:dyDescent="0.25">
      <c r="B52" s="84"/>
    </row>
    <row r="53" spans="2:5" x14ac:dyDescent="0.25">
      <c r="B53" s="84"/>
    </row>
    <row r="54" spans="2:5" x14ac:dyDescent="0.25"/>
    <row r="55" spans="2:5" x14ac:dyDescent="0.25"/>
    <row r="56" spans="2:5" x14ac:dyDescent="0.25"/>
    <row r="57" spans="2:5" x14ac:dyDescent="0.25"/>
    <row r="58" spans="2:5" x14ac:dyDescent="0.25"/>
    <row r="59" spans="2:5" x14ac:dyDescent="0.25"/>
    <row r="60" spans="2:5" x14ac:dyDescent="0.25"/>
    <row r="61" spans="2:5" x14ac:dyDescent="0.25"/>
    <row r="62" spans="2:5" x14ac:dyDescent="0.25"/>
    <row r="63" spans="2:5" x14ac:dyDescent="0.25"/>
    <row r="64" spans="2:5" x14ac:dyDescent="0.25"/>
    <row r="65" spans="2:13" x14ac:dyDescent="0.25"/>
    <row r="66" spans="2:13" s="2" customFormat="1" x14ac:dyDescent="0.25">
      <c r="B66" s="1"/>
      <c r="C66" s="1"/>
      <c r="D66" s="1"/>
      <c r="E66" s="1"/>
      <c r="F66" s="1"/>
      <c r="G66" s="1"/>
      <c r="H66" s="1"/>
      <c r="I66" s="1"/>
      <c r="J66" s="1"/>
      <c r="K66" s="1"/>
      <c r="L66" s="1"/>
      <c r="M66" s="1"/>
    </row>
    <row r="67" spans="2:13" s="2" customFormat="1" x14ac:dyDescent="0.25">
      <c r="B67" s="1"/>
      <c r="C67" s="1"/>
      <c r="D67" s="1"/>
      <c r="E67" s="1"/>
      <c r="F67" s="1"/>
      <c r="G67" s="1"/>
      <c r="H67" s="1"/>
      <c r="I67" s="1"/>
      <c r="J67" s="1"/>
      <c r="K67" s="1"/>
      <c r="L67" s="1"/>
      <c r="M67" s="1"/>
    </row>
    <row r="68" spans="2:13" s="2" customFormat="1" x14ac:dyDescent="0.25">
      <c r="B68" s="1"/>
      <c r="C68" s="1"/>
      <c r="D68" s="1"/>
      <c r="E68" s="1"/>
      <c r="F68" s="1"/>
      <c r="G68" s="1"/>
      <c r="H68" s="1"/>
      <c r="I68" s="1"/>
      <c r="J68" s="1"/>
      <c r="K68" s="1"/>
      <c r="L68" s="1"/>
      <c r="M68" s="1"/>
    </row>
    <row r="69" spans="2:13" s="2" customFormat="1" x14ac:dyDescent="0.25">
      <c r="B69" s="1"/>
      <c r="C69" s="1"/>
      <c r="D69" s="1"/>
      <c r="E69" s="1"/>
      <c r="F69" s="1"/>
      <c r="G69" s="1"/>
      <c r="H69" s="1"/>
      <c r="I69" s="1"/>
      <c r="J69" s="1"/>
      <c r="K69" s="1"/>
      <c r="L69" s="1"/>
      <c r="M69" s="1"/>
    </row>
    <row r="70" spans="2:13" s="2" customFormat="1" x14ac:dyDescent="0.25">
      <c r="B70" s="1"/>
      <c r="C70" s="1"/>
      <c r="D70" s="1"/>
      <c r="E70" s="1"/>
      <c r="F70" s="1"/>
      <c r="G70" s="1"/>
      <c r="H70" s="1"/>
      <c r="I70" s="1"/>
      <c r="J70" s="1"/>
      <c r="K70" s="1"/>
      <c r="L70" s="1"/>
      <c r="M70" s="1"/>
    </row>
    <row r="71" spans="2:13" s="2" customFormat="1" x14ac:dyDescent="0.25">
      <c r="B71" s="1"/>
      <c r="C71" s="1"/>
      <c r="D71" s="1"/>
      <c r="E71" s="1"/>
      <c r="F71" s="1"/>
      <c r="G71" s="1"/>
      <c r="H71" s="1"/>
      <c r="I71" s="1"/>
      <c r="J71" s="1"/>
      <c r="K71" s="1"/>
      <c r="L71" s="1"/>
      <c r="M71" s="1"/>
    </row>
    <row r="72" spans="2:13" x14ac:dyDescent="0.25"/>
    <row r="73" spans="2:13" x14ac:dyDescent="0.25"/>
    <row r="74" spans="2:13" x14ac:dyDescent="0.25"/>
  </sheetData>
  <mergeCells count="1">
    <mergeCell ref="A2:H3"/>
  </mergeCells>
  <pageMargins left="0.7" right="0.7" top="0.75" bottom="0.75" header="0.3" footer="0.3"/>
  <pageSetup scale="56" orientation="portrait" r:id="rId1"/>
  <headerFooter>
    <oddHeader>&amp;C&amp;"Arial,Regular"&amp;10Rates and Charges&amp;R&amp;"Arial,Regular"&amp;10STANDARDIZED P.L. 2022, 
C. 107 REPORTING TEMPLATE
Page &amp;P</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9D37DB-5604-49BC-B9F9-24425316ABE8}">
  <sheetPr>
    <tabColor theme="3" tint="0.59999389629810485"/>
  </sheetPr>
  <dimension ref="A1:M76"/>
  <sheetViews>
    <sheetView topLeftCell="A3" zoomScale="90" zoomScaleNormal="90" workbookViewId="0">
      <selection activeCell="F10" sqref="F10"/>
    </sheetView>
  </sheetViews>
  <sheetFormatPr defaultColWidth="0" defaultRowHeight="12.5" zeroHeight="1" x14ac:dyDescent="0.25"/>
  <cols>
    <col min="1" max="1" width="8.90625" style="2" customWidth="1"/>
    <col min="2" max="2" width="60.90625" style="1" customWidth="1"/>
    <col min="3" max="3" width="26" style="1" customWidth="1"/>
    <col min="4" max="4" width="21.1796875" style="1" bestFit="1" customWidth="1"/>
    <col min="5" max="9" width="8.90625" style="1" customWidth="1"/>
    <col min="10" max="10" width="5.90625" style="1" customWidth="1"/>
    <col min="11" max="11" width="8.90625" style="1" hidden="1" customWidth="1"/>
    <col min="12" max="13" width="0" style="1" hidden="1" customWidth="1"/>
    <col min="14" max="16384" width="8.90625" style="1" hidden="1"/>
  </cols>
  <sheetData>
    <row r="1" spans="1:13" ht="13.5" thickBot="1" x14ac:dyDescent="0.35">
      <c r="A1" s="26" t="s">
        <v>11</v>
      </c>
      <c r="B1" s="2"/>
      <c r="C1" s="2"/>
      <c r="D1" s="2"/>
      <c r="E1" s="2"/>
      <c r="F1" s="2"/>
      <c r="G1" s="2"/>
      <c r="H1" s="2"/>
      <c r="I1" s="2"/>
      <c r="J1" s="2"/>
      <c r="K1" s="2"/>
    </row>
    <row r="2" spans="1:13" ht="15" customHeight="1" x14ac:dyDescent="0.25">
      <c r="A2" s="120" t="s">
        <v>10</v>
      </c>
      <c r="B2" s="121"/>
      <c r="C2" s="121"/>
      <c r="D2" s="121"/>
      <c r="E2" s="121"/>
      <c r="F2" s="121"/>
      <c r="G2" s="121"/>
      <c r="H2" s="122"/>
      <c r="I2" s="24"/>
      <c r="J2" s="24"/>
      <c r="K2" s="24"/>
      <c r="L2" s="23"/>
      <c r="M2" s="23"/>
    </row>
    <row r="3" spans="1:13" ht="42.65" customHeight="1" thickBot="1" x14ac:dyDescent="0.3">
      <c r="A3" s="123"/>
      <c r="B3" s="124"/>
      <c r="C3" s="124"/>
      <c r="D3" s="124"/>
      <c r="E3" s="124"/>
      <c r="F3" s="124"/>
      <c r="G3" s="124"/>
      <c r="H3" s="125"/>
      <c r="I3" s="24"/>
      <c r="J3" s="24"/>
      <c r="K3" s="24"/>
      <c r="L3" s="23"/>
      <c r="M3" s="23"/>
    </row>
    <row r="4" spans="1:13" ht="15" customHeight="1" x14ac:dyDescent="0.25">
      <c r="A4" s="25"/>
      <c r="B4" s="25"/>
      <c r="C4" s="25"/>
      <c r="D4" s="25"/>
      <c r="E4" s="25"/>
      <c r="F4" s="25"/>
      <c r="G4" s="25"/>
      <c r="H4" s="25"/>
      <c r="I4" s="24"/>
      <c r="J4" s="24"/>
      <c r="K4" s="24"/>
      <c r="L4" s="23"/>
      <c r="M4" s="23"/>
    </row>
    <row r="5" spans="1:13" x14ac:dyDescent="0.25">
      <c r="A5" s="22" t="s">
        <v>9</v>
      </c>
      <c r="B5" s="22"/>
      <c r="C5" s="22"/>
      <c r="D5" s="22"/>
      <c r="E5" s="22"/>
      <c r="F5" s="22"/>
      <c r="G5" s="22"/>
      <c r="H5" s="22"/>
      <c r="I5" s="22"/>
      <c r="J5" s="22"/>
      <c r="K5" s="2"/>
    </row>
    <row r="6" spans="1:13" x14ac:dyDescent="0.25">
      <c r="A6" s="22" t="s">
        <v>8</v>
      </c>
      <c r="B6" s="22"/>
      <c r="C6" s="2"/>
      <c r="D6" s="2"/>
      <c r="E6" s="2"/>
      <c r="F6" s="2"/>
      <c r="G6" s="2"/>
      <c r="H6" s="2"/>
      <c r="I6" s="2"/>
      <c r="J6" s="2"/>
      <c r="K6" s="2"/>
    </row>
    <row r="7" spans="1:13" ht="13" thickBot="1" x14ac:dyDescent="0.3"/>
    <row r="8" spans="1:13" ht="13" x14ac:dyDescent="0.3">
      <c r="B8" s="21" t="s">
        <v>107</v>
      </c>
      <c r="C8" s="33" t="s">
        <v>55</v>
      </c>
      <c r="D8" s="20" t="s">
        <v>28</v>
      </c>
    </row>
    <row r="9" spans="1:13" ht="13" x14ac:dyDescent="0.3">
      <c r="B9" s="6"/>
      <c r="C9" s="40" t="str">
        <f>Inputs!$A$3</f>
        <v>As of 11/1/2021</v>
      </c>
      <c r="D9" s="18"/>
    </row>
    <row r="10" spans="1:13" x14ac:dyDescent="0.25">
      <c r="B10" s="27"/>
      <c r="C10" s="2"/>
      <c r="D10" s="5"/>
    </row>
    <row r="11" spans="1:13" ht="13" x14ac:dyDescent="0.3">
      <c r="B11" s="16" t="s">
        <v>7</v>
      </c>
      <c r="C11" s="2"/>
      <c r="D11" s="5"/>
    </row>
    <row r="12" spans="1:13" ht="13" x14ac:dyDescent="0.3">
      <c r="B12" s="15" t="s">
        <v>6</v>
      </c>
      <c r="C12" s="41" t="s">
        <v>33</v>
      </c>
      <c r="D12" s="42" t="s">
        <v>21</v>
      </c>
    </row>
    <row r="13" spans="1:13" x14ac:dyDescent="0.25">
      <c r="B13" s="13" t="s">
        <v>5</v>
      </c>
      <c r="C13" s="70" t="str">
        <f>VLOOKUP($C$8,Inputs!$A$7:$AF$26,Inputs!$E$1)</f>
        <v>N/A</v>
      </c>
      <c r="D13" s="39" t="s">
        <v>17</v>
      </c>
    </row>
    <row r="14" spans="1:13" x14ac:dyDescent="0.25">
      <c r="B14" s="13" t="s">
        <v>129</v>
      </c>
      <c r="C14" s="70">
        <f>VLOOKUP($C$8,Inputs!$A$7:$AF$26,Inputs!$L$1)</f>
        <v>3.0891000000000002</v>
      </c>
      <c r="D14" s="82" t="str">
        <f>VLOOKUP($C$8,Inputs!$A$7:$AF$26,Inputs!$D$1)</f>
        <v>FES - 31</v>
      </c>
    </row>
    <row r="15" spans="1:13" ht="13" x14ac:dyDescent="0.3">
      <c r="B15" s="14" t="s">
        <v>4</v>
      </c>
      <c r="C15" s="2"/>
      <c r="D15" s="83"/>
    </row>
    <row r="16" spans="1:13" x14ac:dyDescent="0.25">
      <c r="B16" s="9" t="s">
        <v>119</v>
      </c>
      <c r="C16" s="70" t="str">
        <f>VLOOKUP($C$8,Inputs!$A$7:$AF$26,Inputs!$J$1)</f>
        <v>N/A</v>
      </c>
      <c r="D16" s="39" t="s">
        <v>17</v>
      </c>
    </row>
    <row r="17" spans="2:4" x14ac:dyDescent="0.25">
      <c r="B17" s="9" t="s">
        <v>130</v>
      </c>
      <c r="C17" s="102">
        <f>VLOOKUP($C$8,Inputs!$A$7:$AF$26,Inputs!$N$1)</f>
        <v>0.17369999999999999</v>
      </c>
      <c r="D17" s="103" t="str">
        <f>VLOOKUP($C$8,Inputs!$A$7:$AF$26,Inputs!$D$1)</f>
        <v>FES - 31</v>
      </c>
    </row>
    <row r="18" spans="2:4" ht="13" x14ac:dyDescent="0.3">
      <c r="B18" s="14" t="s">
        <v>3</v>
      </c>
      <c r="C18" s="2"/>
      <c r="D18" s="83"/>
    </row>
    <row r="19" spans="2:4" x14ac:dyDescent="0.25">
      <c r="B19" s="13" t="s">
        <v>92</v>
      </c>
      <c r="C19" s="79" t="str">
        <f>VLOOKUP($C$8,Inputs!$A$7:$AF$26,Inputs!$T$1)</f>
        <v>N/A</v>
      </c>
      <c r="D19" s="39" t="s">
        <v>17</v>
      </c>
    </row>
    <row r="20" spans="2:4" x14ac:dyDescent="0.25">
      <c r="B20" s="13" t="s">
        <v>12</v>
      </c>
      <c r="C20" s="76" t="s">
        <v>17</v>
      </c>
      <c r="D20" s="39" t="s">
        <v>17</v>
      </c>
    </row>
    <row r="21" spans="2:4" x14ac:dyDescent="0.25">
      <c r="B21" s="12" t="s">
        <v>2</v>
      </c>
      <c r="C21" s="76" t="str">
        <f>VLOOKUP($C$8,Inputs!$A$7:$AF$26,Inputs!$S$1)</f>
        <v>N/A</v>
      </c>
      <c r="D21" s="39" t="s">
        <v>17</v>
      </c>
    </row>
    <row r="22" spans="2:4" x14ac:dyDescent="0.25">
      <c r="B22" s="12" t="s">
        <v>13</v>
      </c>
      <c r="C22" s="7">
        <f>VLOOKUP($C$8,Inputs!$A$7:$AF$26,Inputs!$U$1)</f>
        <v>3.8626999999999995E-2</v>
      </c>
      <c r="D22" s="100">
        <f>VLOOKUP($D$12,Inputs!$A$26:$AF$26,Inputs!$U$1)</f>
        <v>105</v>
      </c>
    </row>
    <row r="23" spans="2:4" x14ac:dyDescent="0.25">
      <c r="B23" s="12" t="s">
        <v>1</v>
      </c>
      <c r="C23" s="7">
        <f>VLOOKUP($C$8,Inputs!$A$7:$AF$26,Inputs!$V$1)</f>
        <v>9.8100999999999994E-2</v>
      </c>
      <c r="D23" s="94" t="str">
        <f>VLOOKUP($D$12,Inputs!$A$26:$AF$26,Inputs!$V$1)</f>
        <v>75 &amp; 76</v>
      </c>
    </row>
    <row r="24" spans="2:4" x14ac:dyDescent="0.25">
      <c r="B24" s="12" t="s">
        <v>93</v>
      </c>
      <c r="C24" s="29" t="str">
        <f>VLOOKUP($C$8,Inputs!$A$7:$AF$26,Inputs!$W$1)</f>
        <v>N/A</v>
      </c>
      <c r="D24" s="39" t="s">
        <v>17</v>
      </c>
    </row>
    <row r="25" spans="2:4" ht="13" x14ac:dyDescent="0.3">
      <c r="B25" s="11" t="s">
        <v>14</v>
      </c>
      <c r="D25" s="83"/>
    </row>
    <row r="26" spans="2:4" x14ac:dyDescent="0.25">
      <c r="B26" s="9" t="s">
        <v>39</v>
      </c>
      <c r="C26" s="70">
        <f>VLOOKUP($C$8,Inputs!$A$7:$AF$26,Inputs!$Y$1)</f>
        <v>0.64356100000000005</v>
      </c>
      <c r="D26" s="100">
        <f>VLOOKUP($D$12,Inputs!$A$26:$AF$26,Inputs!$Y$1)</f>
        <v>65</v>
      </c>
    </row>
    <row r="27" spans="2:4" x14ac:dyDescent="0.25">
      <c r="B27" s="9" t="s">
        <v>128</v>
      </c>
      <c r="C27" s="102">
        <f>VLOOKUP($C$8,Inputs!$A$7:$AF$26,Inputs!$Z$1)</f>
        <v>8.2655000728200001</v>
      </c>
      <c r="D27" s="103" t="str">
        <f>VLOOKUP($C$8,Inputs!$A$7:$AF$26,Inputs!$D$1)</f>
        <v>FES - 31</v>
      </c>
    </row>
    <row r="28" spans="2:4" x14ac:dyDescent="0.25">
      <c r="B28" s="9"/>
      <c r="C28" s="102"/>
      <c r="D28" s="106"/>
    </row>
    <row r="29" spans="2:4" ht="13" x14ac:dyDescent="0.3">
      <c r="B29" s="8" t="s">
        <v>0</v>
      </c>
      <c r="C29" s="2"/>
      <c r="D29" s="5"/>
    </row>
    <row r="30" spans="2:4" x14ac:dyDescent="0.25">
      <c r="B30" s="43" t="str">
        <f>Inputs!A30</f>
        <v>Charges</v>
      </c>
      <c r="C30" s="37" t="str">
        <f>Inputs!B30</f>
        <v>Fee</v>
      </c>
      <c r="D30" s="39" t="str">
        <f>Inputs!C30</f>
        <v>Tariff page</v>
      </c>
    </row>
    <row r="31" spans="2:4" x14ac:dyDescent="0.25">
      <c r="B31" s="43" t="str">
        <f>Inputs!A31</f>
        <v>Late Fees (residential, State, county or municipal govt entities)</v>
      </c>
      <c r="C31" s="44" t="str">
        <f>Inputs!B31</f>
        <v>N/A</v>
      </c>
      <c r="D31" s="39" t="str">
        <f>Inputs!C31</f>
        <v>N/A</v>
      </c>
    </row>
    <row r="32" spans="2:4" x14ac:dyDescent="0.25">
      <c r="B32" s="43" t="str">
        <f>Inputs!A32</f>
        <v>Late Fees (non-residential)</v>
      </c>
      <c r="C32" s="45" t="str">
        <f>Inputs!B32</f>
        <v>WSJ Prime Rate</v>
      </c>
      <c r="D32" s="39" t="str">
        <f>Inputs!C32</f>
        <v>Various</v>
      </c>
    </row>
    <row r="33" spans="2:5" x14ac:dyDescent="0.25">
      <c r="B33" s="43" t="str">
        <f>Inputs!A33</f>
        <v>Reactivation of Service</v>
      </c>
      <c r="C33" s="45">
        <f>Inputs!B33</f>
        <v>45</v>
      </c>
      <c r="D33" s="39">
        <f>Inputs!C33</f>
        <v>121</v>
      </c>
    </row>
    <row r="34" spans="2:5" x14ac:dyDescent="0.25">
      <c r="B34" s="43" t="str">
        <f>Inputs!A34</f>
        <v>Main and Service Extension (residential)</v>
      </c>
      <c r="C34" s="37" t="str">
        <f>Inputs!B34</f>
        <v>CIAC &gt;10x Dist.Rev., &gt;$3,000</v>
      </c>
      <c r="D34" s="39">
        <f>Inputs!C34</f>
        <v>112</v>
      </c>
    </row>
    <row r="35" spans="2:5" x14ac:dyDescent="0.25">
      <c r="B35" s="43" t="str">
        <f>Inputs!A35</f>
        <v>Main and Service Extension (non-residential)</v>
      </c>
      <c r="C35" s="37" t="str">
        <f>Inputs!B35</f>
        <v>CIAC &gt;$3,000</v>
      </c>
      <c r="D35" s="39">
        <f>Inputs!C35</f>
        <v>112</v>
      </c>
    </row>
    <row r="36" spans="2:5" x14ac:dyDescent="0.25">
      <c r="B36" s="43" t="str">
        <f>Inputs!A36</f>
        <v>Application for Service</v>
      </c>
      <c r="C36" s="45">
        <f>Inputs!B36</f>
        <v>15</v>
      </c>
      <c r="D36" s="39">
        <f>Inputs!C36</f>
        <v>122</v>
      </c>
    </row>
    <row r="37" spans="2:5" x14ac:dyDescent="0.25">
      <c r="B37" s="43" t="str">
        <f>Inputs!A37</f>
        <v>Permits</v>
      </c>
      <c r="C37" s="37" t="str">
        <f>Inputs!B37</f>
        <v>As applicable</v>
      </c>
      <c r="D37" s="39">
        <f>Inputs!C37</f>
        <v>110</v>
      </c>
    </row>
    <row r="38" spans="2:5" x14ac:dyDescent="0.25">
      <c r="B38" s="43" t="str">
        <f>Inputs!A38</f>
        <v>Return check fee</v>
      </c>
      <c r="C38" s="45">
        <f>Inputs!B38</f>
        <v>19</v>
      </c>
      <c r="D38" s="39">
        <f>Inputs!C38</f>
        <v>121</v>
      </c>
    </row>
    <row r="39" spans="2:5" x14ac:dyDescent="0.25">
      <c r="B39" s="43" t="str">
        <f>Inputs!A39</f>
        <v>Collection vist</v>
      </c>
      <c r="C39" s="45">
        <f>Inputs!B39</f>
        <v>12</v>
      </c>
      <c r="D39" s="39">
        <f>Inputs!C39</f>
        <v>122</v>
      </c>
    </row>
    <row r="40" spans="2:5" x14ac:dyDescent="0.25">
      <c r="B40" s="43" t="str">
        <f>Inputs!A40</f>
        <v>Turn On Charge</v>
      </c>
      <c r="C40" s="45">
        <f>Inputs!B40</f>
        <v>45</v>
      </c>
      <c r="D40" s="39">
        <f>Inputs!C40</f>
        <v>121</v>
      </c>
    </row>
    <row r="41" spans="2:5" x14ac:dyDescent="0.25">
      <c r="B41" s="43" t="str">
        <f>Inputs!A40</f>
        <v>Turn On Charge</v>
      </c>
      <c r="C41" s="45">
        <f>Inputs!B41</f>
        <v>7</v>
      </c>
      <c r="D41" s="39">
        <f>Inputs!C41</f>
        <v>121</v>
      </c>
    </row>
    <row r="42" spans="2:5" x14ac:dyDescent="0.25">
      <c r="B42" s="80" t="s">
        <v>48</v>
      </c>
      <c r="C42" s="45">
        <f>Inputs!B42</f>
        <v>50</v>
      </c>
      <c r="D42" s="39">
        <f>Inputs!C42</f>
        <v>122</v>
      </c>
    </row>
    <row r="43" spans="2:5" x14ac:dyDescent="0.25">
      <c r="B43" s="6"/>
      <c r="C43" s="2"/>
      <c r="D43" s="5"/>
    </row>
    <row r="44" spans="2:5" x14ac:dyDescent="0.25">
      <c r="B44" s="27" t="s">
        <v>30</v>
      </c>
      <c r="C44" s="2"/>
      <c r="D44" s="5"/>
    </row>
    <row r="45" spans="2:5" x14ac:dyDescent="0.25">
      <c r="B45" s="27" t="s">
        <v>127</v>
      </c>
      <c r="C45" s="2"/>
      <c r="D45" s="5"/>
    </row>
    <row r="46" spans="2:5" x14ac:dyDescent="0.25">
      <c r="B46" s="27" t="s">
        <v>31</v>
      </c>
      <c r="C46" s="2"/>
      <c r="D46" s="5"/>
    </row>
    <row r="47" spans="2:5" x14ac:dyDescent="0.25">
      <c r="B47" s="27" t="s">
        <v>125</v>
      </c>
      <c r="C47" s="2"/>
      <c r="D47" s="5"/>
      <c r="E47" s="84"/>
    </row>
    <row r="48" spans="2:5" x14ac:dyDescent="0.25">
      <c r="B48" s="27" t="s">
        <v>131</v>
      </c>
      <c r="C48" s="2"/>
      <c r="D48" s="5"/>
    </row>
    <row r="49" spans="2:5" x14ac:dyDescent="0.25">
      <c r="B49" s="27" t="s">
        <v>132</v>
      </c>
      <c r="C49" s="2"/>
      <c r="D49" s="5"/>
    </row>
    <row r="50" spans="2:5" ht="13" thickBot="1" x14ac:dyDescent="0.3">
      <c r="B50" s="85"/>
      <c r="C50" s="4"/>
      <c r="D50" s="3"/>
      <c r="E50" s="84"/>
    </row>
    <row r="51" spans="2:5" x14ac:dyDescent="0.25">
      <c r="B51" s="2"/>
      <c r="C51" s="2"/>
      <c r="D51" s="2"/>
    </row>
    <row r="52" spans="2:5" x14ac:dyDescent="0.25"/>
    <row r="53" spans="2:5" x14ac:dyDescent="0.25">
      <c r="B53" s="84"/>
    </row>
    <row r="54" spans="2:5" x14ac:dyDescent="0.25">
      <c r="B54" s="84"/>
    </row>
    <row r="55" spans="2:5" x14ac:dyDescent="0.25"/>
    <row r="56" spans="2:5" x14ac:dyDescent="0.25"/>
    <row r="57" spans="2:5" x14ac:dyDescent="0.25"/>
    <row r="58" spans="2:5" x14ac:dyDescent="0.25"/>
    <row r="59" spans="2:5" x14ac:dyDescent="0.25"/>
    <row r="60" spans="2:5" x14ac:dyDescent="0.25"/>
    <row r="61" spans="2:5" x14ac:dyDescent="0.25"/>
    <row r="62" spans="2:5" x14ac:dyDescent="0.25"/>
    <row r="63" spans="2:5" x14ac:dyDescent="0.25"/>
    <row r="64" spans="2:5" x14ac:dyDescent="0.25"/>
    <row r="65" spans="2:13" x14ac:dyDescent="0.25"/>
    <row r="66" spans="2:13" x14ac:dyDescent="0.25"/>
    <row r="67" spans="2:13" s="2" customFormat="1" x14ac:dyDescent="0.25">
      <c r="B67" s="1"/>
      <c r="C67" s="1"/>
      <c r="D67" s="1"/>
      <c r="E67" s="1"/>
      <c r="F67" s="1"/>
      <c r="G67" s="1"/>
      <c r="H67" s="1"/>
      <c r="I67" s="1"/>
      <c r="J67" s="1"/>
      <c r="K67" s="1"/>
      <c r="L67" s="1"/>
      <c r="M67" s="1"/>
    </row>
    <row r="68" spans="2:13" s="2" customFormat="1" x14ac:dyDescent="0.25">
      <c r="B68" s="1"/>
      <c r="C68" s="1"/>
      <c r="D68" s="1"/>
      <c r="E68" s="1"/>
      <c r="F68" s="1"/>
      <c r="G68" s="1"/>
      <c r="H68" s="1"/>
      <c r="I68" s="1"/>
      <c r="J68" s="1"/>
      <c r="K68" s="1"/>
      <c r="L68" s="1"/>
      <c r="M68" s="1"/>
    </row>
    <row r="69" spans="2:13" s="2" customFormat="1" x14ac:dyDescent="0.25">
      <c r="B69" s="1"/>
      <c r="C69" s="1"/>
      <c r="D69" s="1"/>
      <c r="E69" s="1"/>
      <c r="F69" s="1"/>
      <c r="G69" s="1"/>
      <c r="H69" s="1"/>
      <c r="I69" s="1"/>
      <c r="J69" s="1"/>
      <c r="K69" s="1"/>
      <c r="L69" s="1"/>
      <c r="M69" s="1"/>
    </row>
    <row r="70" spans="2:13" s="2" customFormat="1" x14ac:dyDescent="0.25">
      <c r="B70" s="1"/>
      <c r="C70" s="1"/>
      <c r="D70" s="1"/>
      <c r="E70" s="1"/>
      <c r="F70" s="1"/>
      <c r="G70" s="1"/>
      <c r="H70" s="1"/>
      <c r="I70" s="1"/>
      <c r="J70" s="1"/>
      <c r="K70" s="1"/>
      <c r="L70" s="1"/>
      <c r="M70" s="1"/>
    </row>
    <row r="71" spans="2:13" s="2" customFormat="1" x14ac:dyDescent="0.25">
      <c r="B71" s="1"/>
      <c r="C71" s="1"/>
      <c r="D71" s="1"/>
      <c r="E71" s="1"/>
      <c r="F71" s="1"/>
      <c r="G71" s="1"/>
      <c r="H71" s="1"/>
      <c r="I71" s="1"/>
      <c r="J71" s="1"/>
      <c r="K71" s="1"/>
      <c r="L71" s="1"/>
      <c r="M71" s="1"/>
    </row>
    <row r="72" spans="2:13" s="2" customFormat="1" x14ac:dyDescent="0.25">
      <c r="B72" s="1"/>
      <c r="C72" s="1"/>
      <c r="D72" s="1"/>
      <c r="E72" s="1"/>
      <c r="F72" s="1"/>
      <c r="G72" s="1"/>
      <c r="H72" s="1"/>
      <c r="I72" s="1"/>
      <c r="J72" s="1"/>
      <c r="K72" s="1"/>
      <c r="L72" s="1"/>
      <c r="M72" s="1"/>
    </row>
    <row r="73" spans="2:13" x14ac:dyDescent="0.25"/>
    <row r="74" spans="2:13" x14ac:dyDescent="0.25"/>
    <row r="75" spans="2:13" x14ac:dyDescent="0.25"/>
    <row r="76" spans="2:13" x14ac:dyDescent="0.25"/>
  </sheetData>
  <mergeCells count="1">
    <mergeCell ref="A2:H3"/>
  </mergeCells>
  <pageMargins left="0.7" right="0.7" top="0.75" bottom="0.75" header="0.3" footer="0.3"/>
  <pageSetup scale="56" orientation="portrait" r:id="rId1"/>
  <headerFooter>
    <oddHeader>&amp;C&amp;"Arial,Regular"&amp;10Rates and Charges&amp;R&amp;"Arial,Regular"&amp;10STANDARDIZED P.L. 2022, 
C. 107 REPORTING TEMPLATE
Page &amp;P</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F36F76-A32B-4219-9928-9E3FB2F3316A}">
  <sheetPr>
    <tabColor theme="3" tint="0.59999389629810485"/>
  </sheetPr>
  <dimension ref="A1:M75"/>
  <sheetViews>
    <sheetView topLeftCell="A3" zoomScale="90" zoomScaleNormal="90" workbookViewId="0">
      <selection activeCell="I25" sqref="I25"/>
    </sheetView>
  </sheetViews>
  <sheetFormatPr defaultColWidth="0" defaultRowHeight="12.5" zeroHeight="1" x14ac:dyDescent="0.25"/>
  <cols>
    <col min="1" max="1" width="8.90625" style="2" customWidth="1"/>
    <col min="2" max="2" width="60.90625" style="1" customWidth="1"/>
    <col min="3" max="3" width="26" style="1" customWidth="1"/>
    <col min="4" max="4" width="21.1796875" style="1" bestFit="1" customWidth="1"/>
    <col min="5" max="9" width="8.90625" style="1" customWidth="1"/>
    <col min="10" max="10" width="5.90625" style="1" customWidth="1"/>
    <col min="11" max="11" width="8.90625" style="1" hidden="1" customWidth="1"/>
    <col min="12" max="13" width="0" style="1" hidden="1" customWidth="1"/>
    <col min="14" max="16384" width="8.90625" style="1" hidden="1"/>
  </cols>
  <sheetData>
    <row r="1" spans="1:13" ht="13.5" thickBot="1" x14ac:dyDescent="0.35">
      <c r="A1" s="26" t="s">
        <v>11</v>
      </c>
      <c r="B1" s="2"/>
      <c r="C1" s="2"/>
      <c r="D1" s="2"/>
      <c r="E1" s="2"/>
      <c r="F1" s="2"/>
      <c r="G1" s="2"/>
      <c r="H1" s="2"/>
      <c r="I1" s="2"/>
      <c r="J1" s="2"/>
      <c r="K1" s="2"/>
    </row>
    <row r="2" spans="1:13" ht="15" customHeight="1" x14ac:dyDescent="0.25">
      <c r="A2" s="120" t="s">
        <v>10</v>
      </c>
      <c r="B2" s="121"/>
      <c r="C2" s="121"/>
      <c r="D2" s="121"/>
      <c r="E2" s="121"/>
      <c r="F2" s="121"/>
      <c r="G2" s="121"/>
      <c r="H2" s="122"/>
      <c r="I2" s="24"/>
      <c r="J2" s="24"/>
      <c r="K2" s="24"/>
      <c r="L2" s="23"/>
      <c r="M2" s="23"/>
    </row>
    <row r="3" spans="1:13" ht="42.65" customHeight="1" thickBot="1" x14ac:dyDescent="0.3">
      <c r="A3" s="123"/>
      <c r="B3" s="124"/>
      <c r="C3" s="124"/>
      <c r="D3" s="124"/>
      <c r="E3" s="124"/>
      <c r="F3" s="124"/>
      <c r="G3" s="124"/>
      <c r="H3" s="125"/>
      <c r="I3" s="24"/>
      <c r="J3" s="24"/>
      <c r="K3" s="24"/>
      <c r="L3" s="23"/>
      <c r="M3" s="23"/>
    </row>
    <row r="4" spans="1:13" ht="15" customHeight="1" x14ac:dyDescent="0.25">
      <c r="A4" s="25"/>
      <c r="B4" s="25"/>
      <c r="C4" s="25"/>
      <c r="D4" s="25"/>
      <c r="E4" s="25"/>
      <c r="F4" s="25"/>
      <c r="G4" s="25"/>
      <c r="H4" s="25"/>
      <c r="I4" s="24"/>
      <c r="J4" s="24"/>
      <c r="K4" s="24"/>
      <c r="L4" s="23"/>
      <c r="M4" s="23"/>
    </row>
    <row r="5" spans="1:13" x14ac:dyDescent="0.25">
      <c r="A5" s="22" t="s">
        <v>9</v>
      </c>
      <c r="B5" s="22"/>
      <c r="C5" s="22"/>
      <c r="D5" s="22"/>
      <c r="E5" s="22"/>
      <c r="F5" s="22"/>
      <c r="G5" s="22"/>
      <c r="H5" s="22"/>
      <c r="I5" s="22"/>
      <c r="J5" s="22"/>
      <c r="K5" s="2"/>
    </row>
    <row r="6" spans="1:13" x14ac:dyDescent="0.25">
      <c r="A6" s="22" t="s">
        <v>8</v>
      </c>
      <c r="B6" s="22"/>
      <c r="C6" s="2"/>
      <c r="D6" s="2"/>
      <c r="E6" s="2"/>
      <c r="F6" s="2"/>
      <c r="G6" s="2"/>
      <c r="H6" s="2"/>
      <c r="I6" s="2"/>
      <c r="J6" s="2"/>
      <c r="K6" s="2"/>
    </row>
    <row r="7" spans="1:13" ht="13" thickBot="1" x14ac:dyDescent="0.3"/>
    <row r="8" spans="1:13" ht="14.5" x14ac:dyDescent="0.35">
      <c r="B8" s="21" t="s">
        <v>107</v>
      </c>
      <c r="C8" s="89" t="s">
        <v>52</v>
      </c>
      <c r="D8" s="20" t="s">
        <v>28</v>
      </c>
    </row>
    <row r="9" spans="1:13" ht="13" x14ac:dyDescent="0.3">
      <c r="B9" s="6"/>
      <c r="C9" s="40" t="str">
        <f>Inputs!$A$3</f>
        <v>As of 11/1/2021</v>
      </c>
      <c r="D9" s="18"/>
    </row>
    <row r="10" spans="1:13" x14ac:dyDescent="0.25">
      <c r="B10" s="27"/>
      <c r="C10" s="2"/>
      <c r="D10" s="5"/>
    </row>
    <row r="11" spans="1:13" ht="13" x14ac:dyDescent="0.3">
      <c r="B11" s="16" t="s">
        <v>7</v>
      </c>
      <c r="C11" s="2"/>
      <c r="D11" s="5"/>
    </row>
    <row r="12" spans="1:13" ht="13" x14ac:dyDescent="0.3">
      <c r="B12" s="15" t="s">
        <v>6</v>
      </c>
      <c r="C12" s="41" t="s">
        <v>33</v>
      </c>
      <c r="D12" s="42" t="s">
        <v>21</v>
      </c>
    </row>
    <row r="13" spans="1:13" x14ac:dyDescent="0.25">
      <c r="B13" s="13" t="s">
        <v>5</v>
      </c>
      <c r="C13" s="70">
        <f>VLOOKUP($C$8,Inputs!$A$7:$AF$26,Inputs!$E$1)</f>
        <v>10.502599999999999</v>
      </c>
      <c r="D13" s="81">
        <f>VLOOKUP($C$8,Inputs!$A$7:$AF$26,Inputs!$B$1)</f>
        <v>38</v>
      </c>
    </row>
    <row r="14" spans="1:13" x14ac:dyDescent="0.25">
      <c r="B14" s="13" t="s">
        <v>129</v>
      </c>
      <c r="C14" s="70" t="str">
        <f>VLOOKUP($C$8,Inputs!$A$7:$AF$26,Inputs!$L$1)</f>
        <v>N/A</v>
      </c>
      <c r="D14" s="76" t="s">
        <v>17</v>
      </c>
    </row>
    <row r="15" spans="1:13" ht="13" x14ac:dyDescent="0.3">
      <c r="B15" s="14" t="s">
        <v>4</v>
      </c>
      <c r="C15" s="2"/>
      <c r="D15" s="83"/>
    </row>
    <row r="16" spans="1:13" x14ac:dyDescent="0.25">
      <c r="B16" s="9" t="s">
        <v>119</v>
      </c>
      <c r="C16" s="70">
        <f>VLOOKUP($C$8,Inputs!$A$7:$AF$26,Inputs!$J$1)</f>
        <v>0.17149200000000001</v>
      </c>
      <c r="D16" s="82" t="str">
        <f>VLOOKUP($C$8,Inputs!$A$7:$AF$26,Inputs!$C$1)</f>
        <v>EGS-Res - App A pg 8</v>
      </c>
    </row>
    <row r="17" spans="2:4" x14ac:dyDescent="0.25">
      <c r="B17" s="86"/>
      <c r="C17" s="87"/>
      <c r="D17" s="88"/>
    </row>
    <row r="18" spans="2:4" ht="13" x14ac:dyDescent="0.3">
      <c r="B18" s="14" t="s">
        <v>3</v>
      </c>
      <c r="C18" s="2"/>
      <c r="D18" s="83"/>
    </row>
    <row r="19" spans="2:4" x14ac:dyDescent="0.25">
      <c r="B19" s="13" t="s">
        <v>92</v>
      </c>
      <c r="C19" s="79">
        <f>VLOOKUP($C$8,Inputs!$A$7:$AF$26,Inputs!$T$1)</f>
        <v>-3.1191881647698878E-2</v>
      </c>
      <c r="D19" s="100">
        <f>VLOOKUP($D$12,Inputs!$A$26:$AF$26,Inputs!$T$1)</f>
        <v>85</v>
      </c>
    </row>
    <row r="20" spans="2:4" x14ac:dyDescent="0.25">
      <c r="B20" s="13" t="s">
        <v>12</v>
      </c>
      <c r="C20" s="76" t="s">
        <v>17</v>
      </c>
      <c r="D20" s="76" t="s">
        <v>17</v>
      </c>
    </row>
    <row r="21" spans="2:4" x14ac:dyDescent="0.25">
      <c r="B21" s="12" t="s">
        <v>2</v>
      </c>
      <c r="C21" s="76" t="str">
        <f>VLOOKUP($C$8,Inputs!$A$7:$AF$26,Inputs!$S$1)</f>
        <v>N/A</v>
      </c>
      <c r="D21" s="76" t="s">
        <v>17</v>
      </c>
    </row>
    <row r="22" spans="2:4" x14ac:dyDescent="0.25">
      <c r="B22" s="12" t="s">
        <v>13</v>
      </c>
      <c r="C22" s="7">
        <f>VLOOKUP($C$8,Inputs!$A$7:$AF$26,Inputs!$U$1)</f>
        <v>3.8626999999999995E-2</v>
      </c>
      <c r="D22" s="100">
        <f>VLOOKUP($D$12,Inputs!$A$26:$AF$26,Inputs!$U$1)</f>
        <v>105</v>
      </c>
    </row>
    <row r="23" spans="2:4" x14ac:dyDescent="0.25">
      <c r="B23" s="12" t="s">
        <v>1</v>
      </c>
      <c r="C23" s="7">
        <f>VLOOKUP($C$8,Inputs!$A$7:$AF$26,Inputs!$V$1)</f>
        <v>9.8100999999999994E-2</v>
      </c>
      <c r="D23" s="94" t="str">
        <f>VLOOKUP($D$12,Inputs!$A$26:$AF$26,Inputs!$V$1)</f>
        <v>75 &amp; 76</v>
      </c>
    </row>
    <row r="24" spans="2:4" x14ac:dyDescent="0.25">
      <c r="B24" s="12" t="s">
        <v>93</v>
      </c>
      <c r="C24" s="29" t="str">
        <f>VLOOKUP($C$8,Inputs!$A$7:$AF$26,Inputs!$W$1)</f>
        <v>N/A</v>
      </c>
      <c r="D24" s="76" t="s">
        <v>17</v>
      </c>
    </row>
    <row r="25" spans="2:4" ht="13" x14ac:dyDescent="0.3">
      <c r="B25" s="11" t="s">
        <v>14</v>
      </c>
      <c r="D25" s="83"/>
    </row>
    <row r="26" spans="2:4" x14ac:dyDescent="0.25">
      <c r="B26" s="9" t="s">
        <v>34</v>
      </c>
      <c r="C26" s="70">
        <f>VLOOKUP($C$8,Inputs!$A$7:$AF$26,Inputs!$X$1)</f>
        <v>0.27590999999999999</v>
      </c>
      <c r="D26" s="100">
        <f>VLOOKUP($D$12,Inputs!$A$26:$AF$26,Inputs!$X$1)</f>
        <v>65</v>
      </c>
    </row>
    <row r="27" spans="2:4" x14ac:dyDescent="0.25">
      <c r="B27" s="9" t="s">
        <v>91</v>
      </c>
      <c r="C27" s="69">
        <f>VLOOKUP($C$8,Inputs!$A$7:$AF$26,Inputs!$R$1)</f>
        <v>8.8685E-2</v>
      </c>
      <c r="D27" s="100">
        <f>VLOOKUP($D$12,Inputs!$A$26:$AF$26,Inputs!$R$1)</f>
        <v>92</v>
      </c>
    </row>
    <row r="28" spans="2:4" ht="13" x14ac:dyDescent="0.3">
      <c r="B28" s="8" t="s">
        <v>0</v>
      </c>
      <c r="C28" s="2"/>
      <c r="D28" s="5"/>
    </row>
    <row r="29" spans="2:4" x14ac:dyDescent="0.25">
      <c r="B29" s="43" t="str">
        <f>Inputs!A30</f>
        <v>Charges</v>
      </c>
      <c r="C29" s="37" t="str">
        <f>Inputs!B30</f>
        <v>Fee</v>
      </c>
      <c r="D29" s="39" t="str">
        <f>Inputs!C30</f>
        <v>Tariff page</v>
      </c>
    </row>
    <row r="30" spans="2:4" x14ac:dyDescent="0.25">
      <c r="B30" s="43" t="str">
        <f>Inputs!A31</f>
        <v>Late Fees (residential, State, county or municipal govt entities)</v>
      </c>
      <c r="C30" s="44" t="str">
        <f>Inputs!B31</f>
        <v>N/A</v>
      </c>
      <c r="D30" s="39" t="str">
        <f>Inputs!C31</f>
        <v>N/A</v>
      </c>
    </row>
    <row r="31" spans="2:4" x14ac:dyDescent="0.25">
      <c r="B31" s="43" t="str">
        <f>Inputs!A32</f>
        <v>Late Fees (non-residential)</v>
      </c>
      <c r="C31" s="45" t="str">
        <f>Inputs!B32</f>
        <v>WSJ Prime Rate</v>
      </c>
      <c r="D31" s="39" t="str">
        <f>Inputs!C32</f>
        <v>Various</v>
      </c>
    </row>
    <row r="32" spans="2:4" x14ac:dyDescent="0.25">
      <c r="B32" s="43" t="str">
        <f>Inputs!A33</f>
        <v>Reactivation of Service</v>
      </c>
      <c r="C32" s="45">
        <f>Inputs!B33</f>
        <v>45</v>
      </c>
      <c r="D32" s="39">
        <f>Inputs!C33</f>
        <v>121</v>
      </c>
    </row>
    <row r="33" spans="2:5" x14ac:dyDescent="0.25">
      <c r="B33" s="43" t="str">
        <f>Inputs!A34</f>
        <v>Main and Service Extension (residential)</v>
      </c>
      <c r="C33" s="37" t="str">
        <f>Inputs!B34</f>
        <v>CIAC &gt;10x Dist.Rev., &gt;$3,000</v>
      </c>
      <c r="D33" s="39">
        <f>Inputs!C34</f>
        <v>112</v>
      </c>
    </row>
    <row r="34" spans="2:5" x14ac:dyDescent="0.25">
      <c r="B34" s="43" t="str">
        <f>Inputs!A35</f>
        <v>Main and Service Extension (non-residential)</v>
      </c>
      <c r="C34" s="37" t="str">
        <f>Inputs!B35</f>
        <v>CIAC &gt;$3,000</v>
      </c>
      <c r="D34" s="39">
        <f>Inputs!C35</f>
        <v>112</v>
      </c>
    </row>
    <row r="35" spans="2:5" x14ac:dyDescent="0.25">
      <c r="B35" s="43" t="str">
        <f>Inputs!A36</f>
        <v>Application for Service</v>
      </c>
      <c r="C35" s="45">
        <f>Inputs!B36</f>
        <v>15</v>
      </c>
      <c r="D35" s="39">
        <f>Inputs!C36</f>
        <v>122</v>
      </c>
    </row>
    <row r="36" spans="2:5" x14ac:dyDescent="0.25">
      <c r="B36" s="43" t="str">
        <f>Inputs!A37</f>
        <v>Permits</v>
      </c>
      <c r="C36" s="37" t="str">
        <f>Inputs!B37</f>
        <v>As applicable</v>
      </c>
      <c r="D36" s="39">
        <f>Inputs!C37</f>
        <v>110</v>
      </c>
    </row>
    <row r="37" spans="2:5" x14ac:dyDescent="0.25">
      <c r="B37" s="43" t="str">
        <f>Inputs!A38</f>
        <v>Return check fee</v>
      </c>
      <c r="C37" s="45">
        <f>Inputs!B38</f>
        <v>19</v>
      </c>
      <c r="D37" s="39">
        <f>Inputs!C38</f>
        <v>121</v>
      </c>
    </row>
    <row r="38" spans="2:5" x14ac:dyDescent="0.25">
      <c r="B38" s="43" t="str">
        <f>Inputs!A39</f>
        <v>Collection vist</v>
      </c>
      <c r="C38" s="45">
        <f>Inputs!B39</f>
        <v>12</v>
      </c>
      <c r="D38" s="39">
        <f>Inputs!C39</f>
        <v>122</v>
      </c>
    </row>
    <row r="39" spans="2:5" x14ac:dyDescent="0.25">
      <c r="B39" s="43" t="str">
        <f>Inputs!A40</f>
        <v>Turn On Charge</v>
      </c>
      <c r="C39" s="45">
        <f>Inputs!B40</f>
        <v>45</v>
      </c>
      <c r="D39" s="39">
        <f>Inputs!C40</f>
        <v>121</v>
      </c>
    </row>
    <row r="40" spans="2:5" x14ac:dyDescent="0.25">
      <c r="B40" s="43" t="str">
        <f>Inputs!A40</f>
        <v>Turn On Charge</v>
      </c>
      <c r="C40" s="45">
        <f>Inputs!B41</f>
        <v>7</v>
      </c>
      <c r="D40" s="39">
        <f>Inputs!C41</f>
        <v>121</v>
      </c>
    </row>
    <row r="41" spans="2:5" x14ac:dyDescent="0.25">
      <c r="B41" s="80" t="s">
        <v>48</v>
      </c>
      <c r="C41" s="45">
        <f>Inputs!B42</f>
        <v>50</v>
      </c>
      <c r="D41" s="39">
        <f>Inputs!C42</f>
        <v>122</v>
      </c>
    </row>
    <row r="42" spans="2:5" x14ac:dyDescent="0.25">
      <c r="B42" s="6"/>
      <c r="C42" s="2"/>
      <c r="D42" s="5"/>
    </row>
    <row r="43" spans="2:5" x14ac:dyDescent="0.25">
      <c r="B43" s="27" t="s">
        <v>30</v>
      </c>
      <c r="C43" s="2"/>
      <c r="D43" s="5"/>
    </row>
    <row r="44" spans="2:5" x14ac:dyDescent="0.25">
      <c r="B44" s="27" t="s">
        <v>127</v>
      </c>
      <c r="C44" s="2"/>
      <c r="D44" s="5"/>
    </row>
    <row r="45" spans="2:5" x14ac:dyDescent="0.25">
      <c r="B45" s="27" t="s">
        <v>31</v>
      </c>
      <c r="C45" s="2"/>
      <c r="D45" s="5"/>
    </row>
    <row r="46" spans="2:5" x14ac:dyDescent="0.25">
      <c r="B46" s="27" t="s">
        <v>123</v>
      </c>
      <c r="C46" s="2"/>
      <c r="D46" s="5"/>
    </row>
    <row r="47" spans="2:5" ht="13" thickBot="1" x14ac:dyDescent="0.3">
      <c r="B47" s="85"/>
      <c r="C47" s="4"/>
      <c r="D47" s="3"/>
      <c r="E47" s="84"/>
    </row>
    <row r="48" spans="2:5" x14ac:dyDescent="0.25">
      <c r="B48" s="2"/>
      <c r="C48" s="2"/>
      <c r="D48" s="2"/>
    </row>
    <row r="49" spans="2:13" x14ac:dyDescent="0.25"/>
    <row r="50" spans="2:13" x14ac:dyDescent="0.25">
      <c r="B50" s="84"/>
    </row>
    <row r="51" spans="2:13" x14ac:dyDescent="0.25">
      <c r="B51" s="84"/>
    </row>
    <row r="52" spans="2:13" x14ac:dyDescent="0.25"/>
    <row r="53" spans="2:13" x14ac:dyDescent="0.25"/>
    <row r="54" spans="2:13" x14ac:dyDescent="0.25"/>
    <row r="55" spans="2:13" x14ac:dyDescent="0.25"/>
    <row r="56" spans="2:13" x14ac:dyDescent="0.25"/>
    <row r="57" spans="2:13" x14ac:dyDescent="0.25"/>
    <row r="58" spans="2:13" x14ac:dyDescent="0.25"/>
    <row r="59" spans="2:13" x14ac:dyDescent="0.25"/>
    <row r="60" spans="2:13" x14ac:dyDescent="0.25"/>
    <row r="61" spans="2:13" x14ac:dyDescent="0.25"/>
    <row r="62" spans="2:13" x14ac:dyDescent="0.25"/>
    <row r="63" spans="2:13" x14ac:dyDescent="0.25"/>
    <row r="64" spans="2:13" s="2" customFormat="1" x14ac:dyDescent="0.25">
      <c r="B64" s="1"/>
      <c r="C64" s="1"/>
      <c r="D64" s="1"/>
      <c r="E64" s="1"/>
      <c r="F64" s="1"/>
      <c r="G64" s="1"/>
      <c r="H64" s="1"/>
      <c r="I64" s="1"/>
      <c r="J64" s="1"/>
      <c r="K64" s="1"/>
      <c r="L64" s="1"/>
      <c r="M64" s="1"/>
    </row>
    <row r="65" spans="2:13" s="2" customFormat="1" x14ac:dyDescent="0.25">
      <c r="B65" s="1"/>
      <c r="C65" s="1"/>
      <c r="D65" s="1"/>
      <c r="E65" s="1"/>
      <c r="F65" s="1"/>
      <c r="G65" s="1"/>
      <c r="H65" s="1"/>
      <c r="I65" s="1"/>
      <c r="J65" s="1"/>
      <c r="K65" s="1"/>
      <c r="L65" s="1"/>
      <c r="M65" s="1"/>
    </row>
    <row r="66" spans="2:13" s="2" customFormat="1" x14ac:dyDescent="0.25">
      <c r="B66" s="1"/>
      <c r="C66" s="1"/>
      <c r="D66" s="1"/>
      <c r="E66" s="1"/>
      <c r="F66" s="1"/>
      <c r="G66" s="1"/>
      <c r="H66" s="1"/>
      <c r="I66" s="1"/>
      <c r="J66" s="1"/>
      <c r="K66" s="1"/>
      <c r="L66" s="1"/>
      <c r="M66" s="1"/>
    </row>
    <row r="67" spans="2:13" s="2" customFormat="1" x14ac:dyDescent="0.25">
      <c r="B67" s="1"/>
      <c r="C67" s="1"/>
      <c r="D67" s="1"/>
      <c r="E67" s="1"/>
      <c r="F67" s="1"/>
      <c r="G67" s="1"/>
      <c r="H67" s="1"/>
      <c r="I67" s="1"/>
      <c r="J67" s="1"/>
      <c r="K67" s="1"/>
      <c r="L67" s="1"/>
      <c r="M67" s="1"/>
    </row>
    <row r="68" spans="2:13" s="2" customFormat="1" x14ac:dyDescent="0.25">
      <c r="B68" s="1"/>
      <c r="C68" s="1"/>
      <c r="D68" s="1"/>
      <c r="E68" s="1"/>
      <c r="F68" s="1"/>
      <c r="G68" s="1"/>
      <c r="H68" s="1"/>
      <c r="I68" s="1"/>
      <c r="J68" s="1"/>
      <c r="K68" s="1"/>
      <c r="L68" s="1"/>
      <c r="M68" s="1"/>
    </row>
    <row r="69" spans="2:13" s="2" customFormat="1" x14ac:dyDescent="0.25">
      <c r="B69" s="1"/>
      <c r="C69" s="1"/>
      <c r="D69" s="1"/>
      <c r="E69" s="1"/>
      <c r="F69" s="1"/>
      <c r="G69" s="1"/>
      <c r="H69" s="1"/>
      <c r="I69" s="1"/>
      <c r="J69" s="1"/>
      <c r="K69" s="1"/>
      <c r="L69" s="1"/>
      <c r="M69" s="1"/>
    </row>
    <row r="70" spans="2:13" x14ac:dyDescent="0.25"/>
    <row r="71" spans="2:13" x14ac:dyDescent="0.25"/>
    <row r="72" spans="2:13" x14ac:dyDescent="0.25"/>
    <row r="73" spans="2:13" x14ac:dyDescent="0.25"/>
    <row r="74" spans="2:13" x14ac:dyDescent="0.25"/>
    <row r="75" spans="2:13" x14ac:dyDescent="0.25"/>
  </sheetData>
  <mergeCells count="1">
    <mergeCell ref="A2:H3"/>
  </mergeCells>
  <pageMargins left="0.7" right="0.7" top="0.75" bottom="0.75" header="0.3" footer="0.3"/>
  <pageSetup scale="56" orientation="portrait" r:id="rId1"/>
  <headerFooter>
    <oddHeader>&amp;C&amp;"Arial,Regular"&amp;10Rates and Charges&amp;R&amp;"Arial,Regular"&amp;10STANDARDIZED P.L. 2022, 
C. 107 REPORTING TEMPLATE
Page &amp;P</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B72CDD-A454-4647-AA85-324DB477F5E2}">
  <sheetPr>
    <tabColor theme="3" tint="0.59999389629810485"/>
  </sheetPr>
  <dimension ref="A1:M75"/>
  <sheetViews>
    <sheetView zoomScale="90" zoomScaleNormal="90" workbookViewId="0">
      <selection activeCell="F29" sqref="F29"/>
    </sheetView>
  </sheetViews>
  <sheetFormatPr defaultColWidth="0" defaultRowHeight="12.5" zeroHeight="1" x14ac:dyDescent="0.25"/>
  <cols>
    <col min="1" max="1" width="8.90625" style="2" customWidth="1"/>
    <col min="2" max="2" width="60.90625" style="1" customWidth="1"/>
    <col min="3" max="3" width="26" style="1" customWidth="1"/>
    <col min="4" max="4" width="22.90625" style="1" customWidth="1"/>
    <col min="5" max="9" width="8.90625" style="1" customWidth="1"/>
    <col min="10" max="10" width="5.90625" style="1" customWidth="1"/>
    <col min="11" max="11" width="8.90625" style="1" hidden="1" customWidth="1"/>
    <col min="12" max="13" width="0" style="1" hidden="1" customWidth="1"/>
    <col min="14" max="16384" width="8.90625" style="1" hidden="1"/>
  </cols>
  <sheetData>
    <row r="1" spans="1:13" ht="13.5" thickBot="1" x14ac:dyDescent="0.35">
      <c r="A1" s="26" t="s">
        <v>11</v>
      </c>
      <c r="B1" s="2"/>
      <c r="C1" s="2"/>
      <c r="D1" s="2"/>
      <c r="E1" s="2"/>
      <c r="F1" s="2"/>
      <c r="G1" s="2"/>
      <c r="H1" s="2"/>
      <c r="I1" s="2"/>
      <c r="J1" s="2"/>
      <c r="K1" s="2"/>
    </row>
    <row r="2" spans="1:13" ht="15" customHeight="1" x14ac:dyDescent="0.25">
      <c r="A2" s="120" t="s">
        <v>10</v>
      </c>
      <c r="B2" s="121"/>
      <c r="C2" s="121"/>
      <c r="D2" s="121"/>
      <c r="E2" s="121"/>
      <c r="F2" s="121"/>
      <c r="G2" s="121"/>
      <c r="H2" s="122"/>
      <c r="I2" s="24"/>
      <c r="J2" s="24"/>
      <c r="K2" s="24"/>
      <c r="L2" s="23"/>
      <c r="M2" s="23"/>
    </row>
    <row r="3" spans="1:13" ht="42.65" customHeight="1" thickBot="1" x14ac:dyDescent="0.3">
      <c r="A3" s="123"/>
      <c r="B3" s="124"/>
      <c r="C3" s="124"/>
      <c r="D3" s="124"/>
      <c r="E3" s="124"/>
      <c r="F3" s="124"/>
      <c r="G3" s="124"/>
      <c r="H3" s="125"/>
      <c r="I3" s="24"/>
      <c r="J3" s="24"/>
      <c r="K3" s="24"/>
      <c r="L3" s="23"/>
      <c r="M3" s="23"/>
    </row>
    <row r="4" spans="1:13" ht="15" customHeight="1" x14ac:dyDescent="0.25">
      <c r="A4" s="25"/>
      <c r="B4" s="25"/>
      <c r="C4" s="25"/>
      <c r="D4" s="25"/>
      <c r="E4" s="25"/>
      <c r="F4" s="25"/>
      <c r="G4" s="25"/>
      <c r="H4" s="25"/>
      <c r="I4" s="24"/>
      <c r="J4" s="24"/>
      <c r="K4" s="24"/>
      <c r="L4" s="23"/>
      <c r="M4" s="23"/>
    </row>
    <row r="5" spans="1:13" x14ac:dyDescent="0.25">
      <c r="A5" s="22" t="s">
        <v>9</v>
      </c>
      <c r="B5" s="22"/>
      <c r="C5" s="22"/>
      <c r="D5" s="22"/>
      <c r="E5" s="22"/>
      <c r="F5" s="22"/>
      <c r="G5" s="22"/>
      <c r="H5" s="22"/>
      <c r="I5" s="22"/>
      <c r="J5" s="22"/>
      <c r="K5" s="2"/>
    </row>
    <row r="6" spans="1:13" x14ac:dyDescent="0.25">
      <c r="A6" s="22" t="s">
        <v>8</v>
      </c>
      <c r="B6" s="22"/>
      <c r="C6" s="2"/>
      <c r="D6" s="2"/>
      <c r="E6" s="2"/>
      <c r="F6" s="2"/>
      <c r="G6" s="2"/>
      <c r="H6" s="2"/>
      <c r="I6" s="2"/>
      <c r="J6" s="2"/>
      <c r="K6" s="2"/>
    </row>
    <row r="7" spans="1:13" ht="13" thickBot="1" x14ac:dyDescent="0.3"/>
    <row r="8" spans="1:13" ht="14.5" x14ac:dyDescent="0.35">
      <c r="B8" s="21" t="s">
        <v>107</v>
      </c>
      <c r="C8" s="89" t="s">
        <v>51</v>
      </c>
      <c r="D8" s="20" t="s">
        <v>28</v>
      </c>
    </row>
    <row r="9" spans="1:13" ht="13" x14ac:dyDescent="0.3">
      <c r="B9" s="6"/>
      <c r="C9" s="40" t="str">
        <f>Inputs!$A$3</f>
        <v>As of 11/1/2021</v>
      </c>
      <c r="D9" s="18"/>
    </row>
    <row r="10" spans="1:13" x14ac:dyDescent="0.25">
      <c r="B10" s="27"/>
      <c r="C10" s="2"/>
      <c r="D10" s="5"/>
    </row>
    <row r="11" spans="1:13" ht="13" x14ac:dyDescent="0.3">
      <c r="B11" s="16" t="s">
        <v>7</v>
      </c>
      <c r="C11" s="2"/>
      <c r="D11" s="5"/>
    </row>
    <row r="12" spans="1:13" ht="13" x14ac:dyDescent="0.3">
      <c r="B12" s="15" t="s">
        <v>6</v>
      </c>
      <c r="C12" s="41" t="s">
        <v>33</v>
      </c>
      <c r="D12" s="42" t="s">
        <v>21</v>
      </c>
    </row>
    <row r="13" spans="1:13" x14ac:dyDescent="0.25">
      <c r="B13" s="13" t="s">
        <v>5</v>
      </c>
      <c r="C13" s="70">
        <f>VLOOKUP($C$8,Inputs!$A$7:$AF$26,Inputs!$E$1)</f>
        <v>84.233750000000001</v>
      </c>
      <c r="D13" s="81">
        <f>VLOOKUP($C$8,Inputs!$A$7:$AF$26,Inputs!$B$1)</f>
        <v>38</v>
      </c>
    </row>
    <row r="14" spans="1:13" x14ac:dyDescent="0.25">
      <c r="B14" s="13" t="s">
        <v>129</v>
      </c>
      <c r="C14" s="70">
        <f>VLOOKUP($C$8,Inputs!$A$7:$AF$26,Inputs!$L$1)</f>
        <v>8.7965630000000008</v>
      </c>
      <c r="D14" s="81">
        <f>VLOOKUP($C$8,Inputs!$A$7:$AF$26,Inputs!$B$1)</f>
        <v>38</v>
      </c>
    </row>
    <row r="15" spans="1:13" ht="13" x14ac:dyDescent="0.3">
      <c r="B15" s="14" t="s">
        <v>4</v>
      </c>
      <c r="C15" s="2"/>
      <c r="D15" s="83"/>
    </row>
    <row r="16" spans="1:13" x14ac:dyDescent="0.25">
      <c r="B16" s="9" t="s">
        <v>133</v>
      </c>
      <c r="C16" s="70">
        <f>VLOOKUP($C$8,Inputs!$A$7:$AF$26,Inputs!$K$1)</f>
        <v>0.13613600000000001</v>
      </c>
      <c r="D16" s="82" t="str">
        <f>VLOOKUP($C$8,Inputs!$A$7:$AF$26,Inputs!$C$1)</f>
        <v>EGS-Com&amp;Ind - App A pg 9</v>
      </c>
    </row>
    <row r="17" spans="2:4" x14ac:dyDescent="0.25">
      <c r="B17" s="9" t="s">
        <v>137</v>
      </c>
      <c r="C17" s="70">
        <f>VLOOKUP($C$8,Inputs!$A$7:$AF$26,Inputs!$J$1)</f>
        <v>0.16812299999999999</v>
      </c>
      <c r="D17" s="82" t="str">
        <f>VLOOKUP($C$8,Inputs!$A$7:$AF$26,Inputs!$C$1)</f>
        <v>EGS-Com&amp;Ind - App A pg 9</v>
      </c>
    </row>
    <row r="18" spans="2:4" ht="13" x14ac:dyDescent="0.3">
      <c r="B18" s="14" t="s">
        <v>3</v>
      </c>
      <c r="C18" s="2"/>
      <c r="D18" s="83"/>
    </row>
    <row r="19" spans="2:4" x14ac:dyDescent="0.25">
      <c r="B19" s="13" t="s">
        <v>92</v>
      </c>
      <c r="C19" s="79">
        <f>VLOOKUP($C$8,Inputs!$A$7:$AF$26,Inputs!$T$1)</f>
        <v>-3.1191881647698878E-2</v>
      </c>
      <c r="D19" s="100">
        <f>VLOOKUP($D$12,Inputs!$A$26:$AF$26,Inputs!$T$1)</f>
        <v>85</v>
      </c>
    </row>
    <row r="20" spans="2:4" x14ac:dyDescent="0.25">
      <c r="B20" s="13" t="s">
        <v>12</v>
      </c>
      <c r="C20" s="76" t="s">
        <v>17</v>
      </c>
      <c r="D20" s="76" t="s">
        <v>17</v>
      </c>
    </row>
    <row r="21" spans="2:4" x14ac:dyDescent="0.25">
      <c r="B21" s="12" t="s">
        <v>2</v>
      </c>
      <c r="C21" s="76" t="str">
        <f>VLOOKUP($C$8,Inputs!$A$7:$AF$26,Inputs!$S$1)</f>
        <v>N/A</v>
      </c>
      <c r="D21" s="76" t="s">
        <v>17</v>
      </c>
    </row>
    <row r="22" spans="2:4" x14ac:dyDescent="0.25">
      <c r="B22" s="12" t="s">
        <v>13</v>
      </c>
      <c r="C22" s="7">
        <f>VLOOKUP($C$8,Inputs!$A$7:$AF$26,Inputs!$U$1)</f>
        <v>3.8626999999999995E-2</v>
      </c>
      <c r="D22" s="100">
        <f>VLOOKUP($D$12,Inputs!$A$26:$AF$26,Inputs!$U$1)</f>
        <v>105</v>
      </c>
    </row>
    <row r="23" spans="2:4" x14ac:dyDescent="0.25">
      <c r="B23" s="12" t="s">
        <v>1</v>
      </c>
      <c r="C23" s="7">
        <f>VLOOKUP($C$8,Inputs!$A$7:$AF$26,Inputs!$V$1)</f>
        <v>9.8100999999999994E-2</v>
      </c>
      <c r="D23" s="94" t="str">
        <f>VLOOKUP($D$12,Inputs!$A$26:$AF$26,Inputs!$V$1)</f>
        <v>75 &amp; 76</v>
      </c>
    </row>
    <row r="24" spans="2:4" x14ac:dyDescent="0.25">
      <c r="B24" s="12" t="s">
        <v>93</v>
      </c>
      <c r="C24" s="76" t="s">
        <v>17</v>
      </c>
      <c r="D24" s="76" t="s">
        <v>17</v>
      </c>
    </row>
    <row r="25" spans="2:4" ht="13" x14ac:dyDescent="0.3">
      <c r="B25" s="11" t="s">
        <v>14</v>
      </c>
      <c r="D25" s="83"/>
    </row>
    <row r="26" spans="2:4" x14ac:dyDescent="0.25">
      <c r="B26" s="9" t="s">
        <v>39</v>
      </c>
      <c r="C26" s="70">
        <f>VLOOKUP($C$8,Inputs!$A$7:$AF$26,Inputs!$Y$1)</f>
        <v>0.79525400000000002</v>
      </c>
      <c r="D26" s="100">
        <f>VLOOKUP($D$12,Inputs!$A$26:$AF$26,Inputs!$Y$1)</f>
        <v>65</v>
      </c>
    </row>
    <row r="27" spans="2:4" x14ac:dyDescent="0.25">
      <c r="B27" s="9" t="s">
        <v>91</v>
      </c>
      <c r="C27" s="69">
        <f>VLOOKUP($C$8,Inputs!$A$7:$AF$26,Inputs!$R$1)</f>
        <v>8.8685E-2</v>
      </c>
      <c r="D27" s="100">
        <f>VLOOKUP($D$12,Inputs!$A$26:$AF$26,Inputs!$R$1)</f>
        <v>92</v>
      </c>
    </row>
    <row r="28" spans="2:4" ht="13" x14ac:dyDescent="0.3">
      <c r="B28" s="8" t="s">
        <v>0</v>
      </c>
      <c r="C28" s="2"/>
      <c r="D28" s="5"/>
    </row>
    <row r="29" spans="2:4" x14ac:dyDescent="0.25">
      <c r="B29" s="43" t="str">
        <f>Inputs!A30</f>
        <v>Charges</v>
      </c>
      <c r="C29" s="37" t="str">
        <f>Inputs!B30</f>
        <v>Fee</v>
      </c>
      <c r="D29" s="39" t="str">
        <f>Inputs!C30</f>
        <v>Tariff page</v>
      </c>
    </row>
    <row r="30" spans="2:4" x14ac:dyDescent="0.25">
      <c r="B30" s="43" t="str">
        <f>Inputs!A31</f>
        <v>Late Fees (residential, State, county or municipal govt entities)</v>
      </c>
      <c r="C30" s="44" t="str">
        <f>Inputs!B31</f>
        <v>N/A</v>
      </c>
      <c r="D30" s="39" t="str">
        <f>Inputs!C31</f>
        <v>N/A</v>
      </c>
    </row>
    <row r="31" spans="2:4" x14ac:dyDescent="0.25">
      <c r="B31" s="43" t="str">
        <f>Inputs!A32</f>
        <v>Late Fees (non-residential)</v>
      </c>
      <c r="C31" s="45" t="str">
        <f>Inputs!B32</f>
        <v>WSJ Prime Rate</v>
      </c>
      <c r="D31" s="39" t="str">
        <f>Inputs!C32</f>
        <v>Various</v>
      </c>
    </row>
    <row r="32" spans="2:4" x14ac:dyDescent="0.25">
      <c r="B32" s="43" t="str">
        <f>Inputs!A33</f>
        <v>Reactivation of Service</v>
      </c>
      <c r="C32" s="45">
        <f>Inputs!B33</f>
        <v>45</v>
      </c>
      <c r="D32" s="39">
        <f>Inputs!C33</f>
        <v>121</v>
      </c>
    </row>
    <row r="33" spans="2:5" x14ac:dyDescent="0.25">
      <c r="B33" s="43" t="str">
        <f>Inputs!A34</f>
        <v>Main and Service Extension (residential)</v>
      </c>
      <c r="C33" s="37" t="str">
        <f>Inputs!B34</f>
        <v>CIAC &gt;10x Dist.Rev., &gt;$3,000</v>
      </c>
      <c r="D33" s="39">
        <f>Inputs!C34</f>
        <v>112</v>
      </c>
    </row>
    <row r="34" spans="2:5" x14ac:dyDescent="0.25">
      <c r="B34" s="43" t="str">
        <f>Inputs!A35</f>
        <v>Main and Service Extension (non-residential)</v>
      </c>
      <c r="C34" s="37" t="str">
        <f>Inputs!B35</f>
        <v>CIAC &gt;$3,000</v>
      </c>
      <c r="D34" s="39">
        <f>Inputs!C35</f>
        <v>112</v>
      </c>
    </row>
    <row r="35" spans="2:5" x14ac:dyDescent="0.25">
      <c r="B35" s="43" t="str">
        <f>Inputs!A36</f>
        <v>Application for Service</v>
      </c>
      <c r="C35" s="45">
        <f>Inputs!B36</f>
        <v>15</v>
      </c>
      <c r="D35" s="39">
        <f>Inputs!C36</f>
        <v>122</v>
      </c>
    </row>
    <row r="36" spans="2:5" x14ac:dyDescent="0.25">
      <c r="B36" s="43" t="str">
        <f>Inputs!A37</f>
        <v>Permits</v>
      </c>
      <c r="C36" s="37" t="str">
        <f>Inputs!B37</f>
        <v>As applicable</v>
      </c>
      <c r="D36" s="39">
        <f>Inputs!C37</f>
        <v>110</v>
      </c>
    </row>
    <row r="37" spans="2:5" x14ac:dyDescent="0.25">
      <c r="B37" s="43" t="str">
        <f>Inputs!A38</f>
        <v>Return check fee</v>
      </c>
      <c r="C37" s="45">
        <f>Inputs!B38</f>
        <v>19</v>
      </c>
      <c r="D37" s="39">
        <f>Inputs!C38</f>
        <v>121</v>
      </c>
    </row>
    <row r="38" spans="2:5" x14ac:dyDescent="0.25">
      <c r="B38" s="43" t="str">
        <f>Inputs!A39</f>
        <v>Collection vist</v>
      </c>
      <c r="C38" s="45">
        <f>Inputs!B39</f>
        <v>12</v>
      </c>
      <c r="D38" s="39">
        <f>Inputs!C39</f>
        <v>122</v>
      </c>
    </row>
    <row r="39" spans="2:5" x14ac:dyDescent="0.25">
      <c r="B39" s="43" t="str">
        <f>Inputs!A40</f>
        <v>Turn On Charge</v>
      </c>
      <c r="C39" s="45">
        <f>Inputs!B40</f>
        <v>45</v>
      </c>
      <c r="D39" s="39">
        <f>Inputs!C40</f>
        <v>121</v>
      </c>
    </row>
    <row r="40" spans="2:5" x14ac:dyDescent="0.25">
      <c r="B40" s="43" t="str">
        <f>Inputs!A40</f>
        <v>Turn On Charge</v>
      </c>
      <c r="C40" s="45">
        <f>Inputs!B41</f>
        <v>7</v>
      </c>
      <c r="D40" s="39">
        <f>Inputs!C41</f>
        <v>121</v>
      </c>
    </row>
    <row r="41" spans="2:5" x14ac:dyDescent="0.25">
      <c r="B41" s="80" t="s">
        <v>48</v>
      </c>
      <c r="C41" s="45">
        <f>Inputs!B42</f>
        <v>50</v>
      </c>
      <c r="D41" s="39">
        <f>Inputs!C42</f>
        <v>122</v>
      </c>
    </row>
    <row r="42" spans="2:5" x14ac:dyDescent="0.25">
      <c r="B42" s="6"/>
      <c r="C42" s="2"/>
      <c r="D42" s="5"/>
    </row>
    <row r="43" spans="2:5" x14ac:dyDescent="0.25">
      <c r="B43" s="27" t="s">
        <v>30</v>
      </c>
      <c r="C43" s="2"/>
      <c r="D43" s="5"/>
    </row>
    <row r="44" spans="2:5" x14ac:dyDescent="0.25">
      <c r="B44" s="27" t="s">
        <v>127</v>
      </c>
      <c r="C44" s="2"/>
      <c r="D44" s="5"/>
    </row>
    <row r="45" spans="2:5" x14ac:dyDescent="0.25">
      <c r="B45" s="27" t="s">
        <v>31</v>
      </c>
      <c r="C45" s="2"/>
      <c r="D45" s="5"/>
    </row>
    <row r="46" spans="2:5" x14ac:dyDescent="0.25">
      <c r="B46" s="27" t="s">
        <v>125</v>
      </c>
      <c r="C46" s="2"/>
      <c r="D46" s="5"/>
      <c r="E46" s="84"/>
    </row>
    <row r="47" spans="2:5" ht="13" thickBot="1" x14ac:dyDescent="0.3">
      <c r="B47" s="85"/>
      <c r="C47" s="4"/>
      <c r="D47" s="3"/>
      <c r="E47" s="84"/>
    </row>
    <row r="48" spans="2:5" x14ac:dyDescent="0.25">
      <c r="B48" s="2"/>
      <c r="C48" s="2"/>
      <c r="D48" s="2"/>
    </row>
    <row r="49" spans="2:13" x14ac:dyDescent="0.25"/>
    <row r="50" spans="2:13" x14ac:dyDescent="0.25">
      <c r="B50" s="84"/>
    </row>
    <row r="51" spans="2:13" x14ac:dyDescent="0.25">
      <c r="B51" s="84"/>
    </row>
    <row r="52" spans="2:13" x14ac:dyDescent="0.25"/>
    <row r="53" spans="2:13" x14ac:dyDescent="0.25"/>
    <row r="54" spans="2:13" x14ac:dyDescent="0.25"/>
    <row r="55" spans="2:13" x14ac:dyDescent="0.25"/>
    <row r="56" spans="2:13" x14ac:dyDescent="0.25"/>
    <row r="57" spans="2:13" x14ac:dyDescent="0.25"/>
    <row r="58" spans="2:13" x14ac:dyDescent="0.25"/>
    <row r="59" spans="2:13" x14ac:dyDescent="0.25"/>
    <row r="60" spans="2:13" x14ac:dyDescent="0.25"/>
    <row r="61" spans="2:13" x14ac:dyDescent="0.25"/>
    <row r="62" spans="2:13" x14ac:dyDescent="0.25"/>
    <row r="63" spans="2:13" x14ac:dyDescent="0.25"/>
    <row r="64" spans="2:13" s="2" customFormat="1" x14ac:dyDescent="0.25">
      <c r="B64" s="1"/>
      <c r="C64" s="1"/>
      <c r="D64" s="1"/>
      <c r="E64" s="1"/>
      <c r="F64" s="1"/>
      <c r="G64" s="1"/>
      <c r="H64" s="1"/>
      <c r="I64" s="1"/>
      <c r="J64" s="1"/>
      <c r="K64" s="1"/>
      <c r="L64" s="1"/>
      <c r="M64" s="1"/>
    </row>
    <row r="65" spans="2:13" s="2" customFormat="1" x14ac:dyDescent="0.25">
      <c r="B65" s="1"/>
      <c r="C65" s="1"/>
      <c r="D65" s="1"/>
      <c r="E65" s="1"/>
      <c r="F65" s="1"/>
      <c r="G65" s="1"/>
      <c r="H65" s="1"/>
      <c r="I65" s="1"/>
      <c r="J65" s="1"/>
      <c r="K65" s="1"/>
      <c r="L65" s="1"/>
      <c r="M65" s="1"/>
    </row>
    <row r="66" spans="2:13" s="2" customFormat="1" x14ac:dyDescent="0.25">
      <c r="B66" s="1"/>
      <c r="C66" s="1"/>
      <c r="D66" s="1"/>
      <c r="E66" s="1"/>
      <c r="F66" s="1"/>
      <c r="G66" s="1"/>
      <c r="H66" s="1"/>
      <c r="I66" s="1"/>
      <c r="J66" s="1"/>
      <c r="K66" s="1"/>
      <c r="L66" s="1"/>
      <c r="M66" s="1"/>
    </row>
    <row r="67" spans="2:13" s="2" customFormat="1" x14ac:dyDescent="0.25">
      <c r="B67" s="1"/>
      <c r="C67" s="1"/>
      <c r="D67" s="1"/>
      <c r="E67" s="1"/>
      <c r="F67" s="1"/>
      <c r="G67" s="1"/>
      <c r="H67" s="1"/>
      <c r="I67" s="1"/>
      <c r="J67" s="1"/>
      <c r="K67" s="1"/>
      <c r="L67" s="1"/>
      <c r="M67" s="1"/>
    </row>
    <row r="68" spans="2:13" s="2" customFormat="1" x14ac:dyDescent="0.25">
      <c r="B68" s="1"/>
      <c r="C68" s="1"/>
      <c r="D68" s="1"/>
      <c r="E68" s="1"/>
      <c r="F68" s="1"/>
      <c r="G68" s="1"/>
      <c r="H68" s="1"/>
      <c r="I68" s="1"/>
      <c r="J68" s="1"/>
      <c r="K68" s="1"/>
      <c r="L68" s="1"/>
      <c r="M68" s="1"/>
    </row>
    <row r="69" spans="2:13" s="2" customFormat="1" x14ac:dyDescent="0.25">
      <c r="B69" s="1"/>
      <c r="C69" s="1"/>
      <c r="D69" s="1"/>
      <c r="E69" s="1"/>
      <c r="F69" s="1"/>
      <c r="G69" s="1"/>
      <c r="H69" s="1"/>
      <c r="I69" s="1"/>
      <c r="J69" s="1"/>
      <c r="K69" s="1"/>
      <c r="L69" s="1"/>
      <c r="M69" s="1"/>
    </row>
    <row r="70" spans="2:13" x14ac:dyDescent="0.25"/>
    <row r="71" spans="2:13" x14ac:dyDescent="0.25"/>
    <row r="72" spans="2:13" x14ac:dyDescent="0.25"/>
    <row r="73" spans="2:13" x14ac:dyDescent="0.25"/>
    <row r="74" spans="2:13" x14ac:dyDescent="0.25"/>
    <row r="75" spans="2:13" x14ac:dyDescent="0.25"/>
  </sheetData>
  <mergeCells count="1">
    <mergeCell ref="A2:H3"/>
  </mergeCells>
  <pageMargins left="0.7" right="0.7" top="0.75" bottom="0.75" header="0.3" footer="0.3"/>
  <pageSetup scale="56" orientation="portrait" r:id="rId1"/>
  <headerFooter>
    <oddHeader>&amp;C&amp;"Arial,Regular"&amp;10Rates and Charges&amp;R&amp;"Arial,Regular"&amp;10STANDARDIZED P.L. 2022, 
C. 107 REPORTING TEMPLATE
Page &amp;P</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16</vt:i4>
      </vt:variant>
    </vt:vector>
  </HeadingPairs>
  <TitlesOfParts>
    <vt:vector size="16" baseType="lpstr">
      <vt:lpstr>Inputs</vt:lpstr>
      <vt:lpstr>RSG</vt:lpstr>
      <vt:lpstr>GSG</vt:lpstr>
      <vt:lpstr>GSG LV</vt:lpstr>
      <vt:lpstr>CTS</vt:lpstr>
      <vt:lpstr>LVS</vt:lpstr>
      <vt:lpstr>FES</vt:lpstr>
      <vt:lpstr>EGS-Resid.</vt:lpstr>
      <vt:lpstr>EGS-Comm_Ind</vt:lpstr>
      <vt:lpstr>EGS-LV</vt:lpstr>
      <vt:lpstr>YLS</vt:lpstr>
      <vt:lpstr>SLS</vt:lpstr>
      <vt:lpstr>IGS</vt:lpstr>
      <vt:lpstr>ITS</vt:lpstr>
      <vt:lpstr>NGV-Co Owned</vt:lpstr>
      <vt:lpstr>NGV-Cust Owned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Capozzoli, Cindy</dc:creator>
  <cp:lastModifiedBy>Jacobs, Carolyn</cp:lastModifiedBy>
  <cp:lastPrinted>2023-06-08T14:38:45Z</cp:lastPrinted>
  <dcterms:created xsi:type="dcterms:W3CDTF">2023-06-02T21:09:13Z</dcterms:created>
  <dcterms:modified xsi:type="dcterms:W3CDTF">2023-09-04T19:55:25Z</dcterms:modified>
</cp:coreProperties>
</file>