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7918F159-AE63-459B-9276-E45B0A38FC0C}"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7" i="6"/>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<sst xmlns="http://schemas.openxmlformats.org/spreadsheetml/2006/main" count="425" uniqueCount="88">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</sst>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I31" sqref="I31"/>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0"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45"/>
      <c r="D7" s="61">
        <v>8.1900000000000001E-2</v>
      </c>
      <c r="E7" s="61"/>
      <c r="F7" s="61"/>
      <c r="G7" s="61"/>
      <c r="H7" s="61"/>
      <c r="I7" s="61"/>
      <c r="J7" s="61"/>
      <c r="K7" s="61"/>
      <c r="L7" s="61">
        <v>0.53700000000000003</v>
      </c>
      <c r="M7" s="61"/>
      <c r="N7" s="61"/>
      <c r="O7" s="61"/>
    </row>
    <row r="8" spans="1:16" x14ac:dyDescent="0.25">
      <c r="A8" t="s">
        <v>51</v>
      </c>
      <c r="B8" s="32">
        <v>69</v>
      </c>
      <c r="C8" s="61">
        <v>154.16999999999999</v>
      </c>
      <c r="D8" s="61">
        <v>3.2000000000000001E-2</v>
      </c>
      <c r="E8" s="61"/>
      <c r="F8" s="61"/>
      <c r="G8" s="61"/>
      <c r="H8" s="61"/>
      <c r="I8" s="61">
        <v>8.6E-3</v>
      </c>
      <c r="J8" s="61">
        <v>4.4900000000000002E-2</v>
      </c>
      <c r="K8" s="61"/>
      <c r="L8" s="61">
        <v>0.5726</v>
      </c>
      <c r="M8" s="61"/>
      <c r="N8" s="61"/>
      <c r="O8" s="61"/>
    </row>
    <row r="9" spans="1:16" x14ac:dyDescent="0.25">
      <c r="A9" t="s">
        <v>52</v>
      </c>
      <c r="B9" s="32">
        <v>65</v>
      </c>
      <c r="C9" s="61">
        <v>101.29</v>
      </c>
      <c r="D9" s="61">
        <v>4.2099999999999999E-2</v>
      </c>
      <c r="E9" s="61">
        <v>0.8</v>
      </c>
      <c r="F9" s="61"/>
      <c r="G9" s="61">
        <v>4.1000000000000003E-3</v>
      </c>
      <c r="H9" s="61">
        <v>-3.0999999999999999E-3</v>
      </c>
      <c r="I9" s="61">
        <v>8.6E-3</v>
      </c>
      <c r="J9" s="61">
        <v>4.4900000000000002E-2</v>
      </c>
      <c r="K9" s="61"/>
      <c r="L9" s="61">
        <v>0.5726</v>
      </c>
      <c r="M9" s="61"/>
      <c r="N9" s="61"/>
      <c r="O9" s="61"/>
    </row>
    <row r="10" spans="1:16" x14ac:dyDescent="0.25">
      <c r="A10" t="s">
        <v>53</v>
      </c>
      <c r="B10" s="32">
        <v>44</v>
      </c>
      <c r="C10" s="61">
        <v>61.84</v>
      </c>
      <c r="D10" s="61">
        <v>0.28949999999999998</v>
      </c>
      <c r="E10" s="61">
        <v>1.1619999999999999</v>
      </c>
      <c r="F10" s="61">
        <v>-2E-3</v>
      </c>
      <c r="G10" s="61">
        <v>1.2699999999999999E-2</v>
      </c>
      <c r="H10" s="61">
        <v>-3.0999999999999999E-3</v>
      </c>
      <c r="I10" s="61">
        <v>8.6E-3</v>
      </c>
      <c r="J10" s="61">
        <v>4.4900000000000002E-2</v>
      </c>
      <c r="K10" s="61"/>
      <c r="L10" s="61">
        <v>0.5726</v>
      </c>
      <c r="M10" s="61"/>
      <c r="N10" s="61"/>
      <c r="O10" s="61">
        <v>1.7100000000000001E-2</v>
      </c>
    </row>
    <row r="11" spans="1:16" x14ac:dyDescent="0.25">
      <c r="A11" t="s">
        <v>76</v>
      </c>
      <c r="B11" s="32">
        <v>47</v>
      </c>
      <c r="C11" s="61">
        <v>61.84</v>
      </c>
      <c r="D11" s="61">
        <v>0.14480000000000001</v>
      </c>
      <c r="E11" s="61">
        <v>1.1619999999999999</v>
      </c>
      <c r="F11" s="61">
        <v>-2E-3</v>
      </c>
      <c r="G11" s="61">
        <v>1.2699999999999999E-2</v>
      </c>
      <c r="H11" s="61">
        <v>-3.0999999999999999E-3</v>
      </c>
      <c r="I11" s="61">
        <v>8.6E-3</v>
      </c>
      <c r="J11" s="61">
        <v>4.4900000000000002E-2</v>
      </c>
      <c r="K11" s="61"/>
      <c r="L11" s="61">
        <v>0.5726</v>
      </c>
      <c r="M11" s="61"/>
      <c r="N11" s="61"/>
      <c r="O11" s="61"/>
    </row>
    <row r="12" spans="1:16" x14ac:dyDescent="0.25">
      <c r="A12" t="s">
        <v>77</v>
      </c>
      <c r="B12" s="32">
        <v>46</v>
      </c>
      <c r="C12" s="61">
        <v>61.84</v>
      </c>
      <c r="D12" s="61">
        <v>0.28949999999999998</v>
      </c>
      <c r="E12" s="61">
        <v>1.1619999999999999</v>
      </c>
      <c r="F12" s="61">
        <v>-2E-3</v>
      </c>
      <c r="G12" s="61">
        <v>1.2699999999999999E-2</v>
      </c>
      <c r="H12" s="61">
        <v>-3.0999999999999999E-3</v>
      </c>
      <c r="I12" s="61">
        <v>8.6E-3</v>
      </c>
      <c r="J12" s="61">
        <v>4.4900000000000002E-2</v>
      </c>
      <c r="K12" s="61"/>
      <c r="L12" s="61">
        <v>0.5726</v>
      </c>
      <c r="M12" s="61"/>
      <c r="N12" s="61"/>
      <c r="O12" s="61"/>
      <c r="P12" s="37"/>
    </row>
    <row r="13" spans="1:16" x14ac:dyDescent="0.25">
      <c r="A13" t="s">
        <v>54</v>
      </c>
      <c r="B13" s="32">
        <v>68</v>
      </c>
      <c r="C13" s="61"/>
      <c r="D13" s="61">
        <v>9.94</v>
      </c>
      <c r="E13" s="61"/>
      <c r="F13" s="61"/>
      <c r="G13" s="61">
        <v>1.7899999999999999E-2</v>
      </c>
      <c r="H13" s="61">
        <v>-3.0999999999999999E-3</v>
      </c>
      <c r="I13" s="61">
        <v>8.6E-3</v>
      </c>
      <c r="J13" s="61">
        <v>4.4900000000000002E-2</v>
      </c>
      <c r="K13" s="62">
        <v>0.71899999999999997</v>
      </c>
      <c r="L13" s="61"/>
      <c r="M13" s="61"/>
      <c r="N13" s="61"/>
      <c r="O13" s="61"/>
      <c r="P13" s="37"/>
    </row>
    <row r="14" spans="1:16" x14ac:dyDescent="0.25">
      <c r="A14" t="s">
        <v>55</v>
      </c>
      <c r="B14" s="32">
        <v>72</v>
      </c>
      <c r="C14" s="61">
        <v>735.71</v>
      </c>
      <c r="D14" s="61">
        <v>0.9405</v>
      </c>
      <c r="E14" s="61">
        <v>0.123</v>
      </c>
      <c r="F14" s="61"/>
      <c r="G14" s="61"/>
      <c r="H14" s="61"/>
      <c r="I14" s="61">
        <v>8.6E-3</v>
      </c>
      <c r="J14" s="61">
        <v>4.4900000000000002E-2</v>
      </c>
      <c r="K14" s="62"/>
      <c r="L14" s="61">
        <v>0.5726</v>
      </c>
      <c r="M14" s="61"/>
      <c r="N14" s="61"/>
      <c r="O14" s="61"/>
      <c r="P14" s="37"/>
    </row>
    <row r="15" spans="1:16" x14ac:dyDescent="0.25">
      <c r="A15" t="s">
        <v>58</v>
      </c>
      <c r="B15" s="32">
        <v>87</v>
      </c>
      <c r="C15" s="61">
        <v>735.71</v>
      </c>
      <c r="D15" s="61">
        <v>0.1129</v>
      </c>
      <c r="E15" s="61">
        <v>0.53300000000000003</v>
      </c>
      <c r="F15" s="61"/>
      <c r="G15" s="61"/>
      <c r="H15" s="61"/>
      <c r="I15" s="61">
        <v>8.6E-3</v>
      </c>
      <c r="J15" s="61">
        <v>4.4900000000000002E-2</v>
      </c>
      <c r="K15" s="62"/>
      <c r="L15" s="61"/>
      <c r="M15" s="61"/>
      <c r="N15" s="61"/>
      <c r="O15" s="61"/>
    </row>
    <row r="16" spans="1:16" x14ac:dyDescent="0.25">
      <c r="A16" t="s">
        <v>28</v>
      </c>
      <c r="B16" s="32">
        <v>59</v>
      </c>
      <c r="C16" s="61">
        <v>405.18</v>
      </c>
      <c r="D16" s="61">
        <v>3.7100000000000001E-2</v>
      </c>
      <c r="E16" s="61">
        <v>1.8660000000000001</v>
      </c>
      <c r="F16" s="61"/>
      <c r="G16" s="61">
        <v>6.1000000000000004E-3</v>
      </c>
      <c r="H16" s="61">
        <v>-3.0999999999999999E-3</v>
      </c>
      <c r="I16" s="61">
        <v>8.6E-3</v>
      </c>
      <c r="J16" s="61">
        <v>4.4900000000000002E-2</v>
      </c>
      <c r="K16" s="62"/>
      <c r="L16" s="61">
        <v>0.5726</v>
      </c>
      <c r="M16" s="61"/>
      <c r="N16" s="61"/>
      <c r="O16" s="61"/>
    </row>
    <row r="17" spans="1:15" x14ac:dyDescent="0.25">
      <c r="A17" t="s">
        <v>59</v>
      </c>
      <c r="B17" s="32">
        <v>55</v>
      </c>
      <c r="C17" s="61">
        <v>0.3826</v>
      </c>
      <c r="D17" s="61">
        <v>0.40129999999999999</v>
      </c>
      <c r="E17" s="61">
        <v>0.46110000000000001</v>
      </c>
      <c r="F17" s="61"/>
      <c r="G17" s="61">
        <v>3.4500000000000003E-2</v>
      </c>
      <c r="H17" s="61">
        <v>-3.0999999999999999E-3</v>
      </c>
      <c r="I17" s="61">
        <v>8.6E-3</v>
      </c>
      <c r="J17" s="61">
        <v>4.4900000000000002E-2</v>
      </c>
      <c r="K17" s="62"/>
      <c r="L17" s="61">
        <v>0.5726</v>
      </c>
      <c r="M17" s="61"/>
      <c r="N17" s="61"/>
      <c r="O17" s="61"/>
    </row>
    <row r="18" spans="1:15" x14ac:dyDescent="0.25">
      <c r="A18" t="s">
        <v>48</v>
      </c>
      <c r="B18" s="32">
        <v>35</v>
      </c>
      <c r="C18" s="61">
        <v>10.5</v>
      </c>
      <c r="D18" s="61">
        <v>0.57969999999999999</v>
      </c>
      <c r="E18" s="45"/>
      <c r="F18" s="61">
        <v>1.41E-2</v>
      </c>
      <c r="G18" s="61">
        <v>1.9300000000000001E-2</v>
      </c>
      <c r="H18" s="61">
        <v>-3.0999999999999999E-3</v>
      </c>
      <c r="I18" s="61">
        <v>8.6E-3</v>
      </c>
      <c r="J18" s="61">
        <v>4.4900000000000002E-2</v>
      </c>
      <c r="K18" s="62">
        <v>0.71899999999999997</v>
      </c>
      <c r="L18" s="61"/>
      <c r="M18" s="61">
        <v>5.5199999999999999E-2</v>
      </c>
      <c r="N18" s="61"/>
      <c r="O18" s="61"/>
    </row>
    <row r="19" spans="1:15" x14ac:dyDescent="0.25">
      <c r="A19" t="s">
        <v>57</v>
      </c>
      <c r="B19" s="32">
        <v>35</v>
      </c>
      <c r="C19" s="61"/>
      <c r="D19" s="61"/>
      <c r="E19" s="61"/>
      <c r="F19" s="61">
        <v>1.41E-2</v>
      </c>
      <c r="G19" s="61"/>
      <c r="H19" s="61"/>
      <c r="I19" s="61"/>
      <c r="J19" s="61"/>
      <c r="K19" s="62"/>
      <c r="L19" s="61"/>
      <c r="M19" s="61"/>
      <c r="N19" s="61"/>
      <c r="O19" s="61"/>
    </row>
    <row r="20" spans="1:15" x14ac:dyDescent="0.25">
      <c r="A20" t="s">
        <v>56</v>
      </c>
      <c r="B20" s="32">
        <v>39</v>
      </c>
      <c r="C20" s="61">
        <v>36.79</v>
      </c>
      <c r="D20" s="61">
        <v>0.45219999999999999</v>
      </c>
      <c r="E20" s="61"/>
      <c r="F20" s="61">
        <v>-3.5099999999999999E-2</v>
      </c>
      <c r="G20" s="61">
        <v>2.1299999999999999E-2</v>
      </c>
      <c r="H20" s="61">
        <v>-3.0999999999999999E-3</v>
      </c>
      <c r="I20" s="61">
        <v>8.6E-3</v>
      </c>
      <c r="J20" s="61">
        <v>4.4900000000000002E-2</v>
      </c>
      <c r="K20" s="62">
        <v>0.71899999999999997</v>
      </c>
      <c r="L20" s="61"/>
      <c r="M20" s="61"/>
      <c r="N20" s="61">
        <v>1.7100000000000001E-2</v>
      </c>
      <c r="O20" s="6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6" t="s">
        <v>68</v>
      </c>
      <c r="C24" s="36" t="s">
        <v>43</v>
      </c>
      <c r="F24" s="37"/>
    </row>
    <row r="25" spans="1:15" x14ac:dyDescent="0.25">
      <c r="A25" t="s">
        <v>37</v>
      </c>
      <c r="B25" s="34" t="s">
        <v>20</v>
      </c>
      <c r="C25" s="34" t="s">
        <v>20</v>
      </c>
    </row>
    <row r="26" spans="1:15" x14ac:dyDescent="0.25">
      <c r="A26" t="s">
        <v>34</v>
      </c>
      <c r="B26" s="63">
        <v>1.4999999999999999E-2</v>
      </c>
      <c r="C26" s="32">
        <v>22</v>
      </c>
    </row>
    <row r="27" spans="1:15" x14ac:dyDescent="0.25">
      <c r="A27" t="s">
        <v>23</v>
      </c>
      <c r="B27" s="52">
        <v>15</v>
      </c>
      <c r="C27" s="32">
        <v>25</v>
      </c>
      <c r="K27" s="32"/>
    </row>
    <row r="28" spans="1:15" x14ac:dyDescent="0.25">
      <c r="A28" t="s">
        <v>24</v>
      </c>
      <c r="B28" s="52">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2">
        <v>15</v>
      </c>
      <c r="C31" s="32">
        <v>9</v>
      </c>
      <c r="K31" s="32"/>
    </row>
    <row r="32" spans="1:15" x14ac:dyDescent="0.25">
      <c r="A32" t="s">
        <v>21</v>
      </c>
      <c r="B32" s="34" t="s">
        <v>45</v>
      </c>
      <c r="C32" s="32">
        <v>12</v>
      </c>
      <c r="K32" s="34"/>
    </row>
    <row r="33" spans="1:3" x14ac:dyDescent="0.25">
      <c r="A33" t="s">
        <v>22</v>
      </c>
      <c r="B33" s="52">
        <v>15</v>
      </c>
      <c r="C33" s="32">
        <v>23</v>
      </c>
    </row>
    <row r="34" spans="1:3" x14ac:dyDescent="0.25">
      <c r="A34" t="s">
        <v>29</v>
      </c>
      <c r="B34" s="52">
        <v>8</v>
      </c>
      <c r="C34" s="32">
        <v>23</v>
      </c>
    </row>
    <row r="35" spans="1:3" x14ac:dyDescent="0.25">
      <c r="A35" t="s">
        <v>86</v>
      </c>
      <c r="B35" s="52">
        <v>15</v>
      </c>
      <c r="C35" s="32">
        <v>25</v>
      </c>
    </row>
    <row r="36" spans="1:3" x14ac:dyDescent="0.25">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72</v>
      </c>
      <c r="E13" s="2"/>
      <c r="F13" s="2"/>
      <c r="G13" s="2"/>
      <c r="H13" s="2"/>
      <c r="I13" s="2"/>
      <c r="J13" s="2"/>
      <c r="K13" s="2"/>
    </row>
    <row r="14" spans="1:13" x14ac:dyDescent="0.2">
      <c r="B14" s="14" t="s">
        <v>5</v>
      </c>
      <c r="C14" s="53">
        <f>VLOOKUP($C$8,Inputs!$A$7:$O$21,Inputs!$E$1)</f>
        <v>0.123</v>
      </c>
      <c r="D14" s="42">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31" t="s">
        <v>20</v>
      </c>
      <c r="D20" s="55" t="s">
        <v>20</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31" t="s">
        <v>20</v>
      </c>
      <c r="D22" s="55"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0.53700000000000003</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59"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87</v>
      </c>
      <c r="E13" s="2"/>
      <c r="F13" s="2"/>
      <c r="G13" s="2"/>
      <c r="H13" s="2"/>
      <c r="I13" s="2"/>
      <c r="J13" s="2"/>
      <c r="K13" s="2"/>
    </row>
    <row r="14" spans="1:13" x14ac:dyDescent="0.2">
      <c r="B14" s="14" t="s">
        <v>5</v>
      </c>
      <c r="C14" s="53">
        <f>VLOOKUP($C$8,Inputs!$A$7:$O$21,Inputs!$E$1)</f>
        <v>0.53300000000000003</v>
      </c>
      <c r="D14" s="42">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4" t="s">
        <v>20</v>
      </c>
      <c r="D18" s="55" t="s">
        <v>20</v>
      </c>
      <c r="E18" s="2"/>
      <c r="F18" s="2"/>
      <c r="G18" s="2"/>
      <c r="H18" s="2"/>
      <c r="I18" s="2"/>
      <c r="J18" s="2"/>
      <c r="K18" s="2"/>
    </row>
    <row r="19" spans="2:11" x14ac:dyDescent="0.2">
      <c r="B19" s="13" t="s">
        <v>2</v>
      </c>
      <c r="C19" s="54"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4" t="s">
        <v>20</v>
      </c>
      <c r="D21" s="55"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4" t="s">
        <v>20</v>
      </c>
      <c r="D24" s="55"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A8" sqref="A8"/>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2">
        <f>VLOOKUP($C$8,Inputs!$A$7:$O$21,Inputs!$B$1)</f>
        <v>35</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2">
        <f>VLOOKUP($C$8,Inputs!$A$7:$O$21,Inputs!$B$1)</f>
        <v>39</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D41" sqref="D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2">
        <f>VLOOKUP($C$8,Inputs!$A$7:$O$21,Inputs!$B$1)</f>
        <v>44</v>
      </c>
      <c r="E13" s="2"/>
      <c r="F13" s="2"/>
      <c r="G13" s="2"/>
      <c r="H13" s="2"/>
      <c r="I13" s="2"/>
      <c r="J13" s="2"/>
      <c r="K13" s="2"/>
    </row>
    <row r="14" spans="1:13" x14ac:dyDescent="0.2">
      <c r="B14" s="14" t="s">
        <v>5</v>
      </c>
      <c r="C14" s="53">
        <f>VLOOKUP($C$8,Inputs!$A$7:$O$21,Inputs!$E$1)</f>
        <v>1.1619999999999999</v>
      </c>
      <c r="D14" s="42">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7"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8" t="str">
        <f>IF(Inputs!$G$12&lt;Inputs!$G$10,"GDS SP#1 seasonal IIP rate May-Oct "&amp;Inputs!$G$12,"GDS SP#1 seasonal IIP rate Nov-Apr "&amp;Inputs!$G$10)&amp;", tariff page "&amp;D19</f>
        <v>GDS SP#1 seasonal IIP rate Nov-Apr 0.0127,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2">
        <f>VLOOKUP($C$8,Inputs!$A$7:$O$21,Inputs!$B$1)</f>
        <v>55</v>
      </c>
      <c r="E13" s="2"/>
      <c r="F13" s="2"/>
      <c r="G13" s="2"/>
      <c r="H13" s="2"/>
      <c r="I13" s="2"/>
      <c r="J13" s="2"/>
      <c r="K13" s="2"/>
    </row>
    <row r="14" spans="1:13" x14ac:dyDescent="0.2">
      <c r="B14" s="14" t="s">
        <v>73</v>
      </c>
      <c r="C14" s="54">
        <f>VLOOKUP($C$8,Inputs!$A$7:$O$21,Inputs!$E$1)</f>
        <v>0.46110000000000001</v>
      </c>
      <c r="D14" s="42">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3"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2">
        <f>VLOOKUP($C$8,Inputs!$A$7:$O$21,Inputs!$B$1)</f>
        <v>59</v>
      </c>
      <c r="E13" s="2"/>
      <c r="F13" s="2"/>
      <c r="G13" s="2"/>
      <c r="H13" s="2"/>
      <c r="I13" s="2"/>
      <c r="J13" s="2"/>
      <c r="K13" s="2"/>
    </row>
    <row r="14" spans="1:13" x14ac:dyDescent="0.2">
      <c r="B14" s="14" t="s">
        <v>5</v>
      </c>
      <c r="C14" s="53">
        <f>VLOOKUP($C$8,Inputs!$A$7:$O$21,Inputs!$E$1)</f>
        <v>1.8660000000000001</v>
      </c>
      <c r="D14" s="42">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2">
        <f>VLOOKUP($C$8,Inputs!$A$7:$O$21,Inputs!$B$1)</f>
        <v>65</v>
      </c>
      <c r="E13" s="2"/>
      <c r="F13" s="2"/>
      <c r="G13" s="2"/>
      <c r="H13" s="2"/>
      <c r="I13" s="2"/>
      <c r="J13" s="2"/>
      <c r="K13" s="2"/>
    </row>
    <row r="14" spans="1:13" x14ac:dyDescent="0.2">
      <c r="B14" s="14" t="s">
        <v>5</v>
      </c>
      <c r="C14" s="53">
        <f>VLOOKUP($C$8,Inputs!$A$7:$O$21,Inputs!$E$1)</f>
        <v>0.8</v>
      </c>
      <c r="D14" s="42">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4" t="str">
        <f>Inputs!$A$3</f>
        <v>As of 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2">
        <f>VLOOKUP($C$8,Inputs!$A$7:$O$21,Inputs!$B$1)</f>
        <v>69</v>
      </c>
      <c r="E13" s="2"/>
      <c r="F13" s="2"/>
      <c r="G13" s="2"/>
      <c r="H13" s="2"/>
      <c r="I13" s="2"/>
      <c r="J13" s="2"/>
      <c r="K13" s="2"/>
    </row>
    <row r="14" spans="1:13" x14ac:dyDescent="0.2">
      <c r="B14" s="14" t="s">
        <v>5</v>
      </c>
      <c r="C14" s="41"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1" t="s">
        <v>20</v>
      </c>
      <c r="D18" s="43" t="s">
        <v>20</v>
      </c>
      <c r="E18" s="2"/>
      <c r="F18" s="2"/>
      <c r="G18" s="2"/>
      <c r="H18" s="2"/>
      <c r="I18" s="2"/>
      <c r="J18" s="2"/>
      <c r="K18" s="2"/>
    </row>
    <row r="19" spans="2:11" x14ac:dyDescent="0.2">
      <c r="B19" s="13" t="s">
        <v>2</v>
      </c>
      <c r="C19" s="41" t="s">
        <v>20</v>
      </c>
      <c r="D19" s="43"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1" t="s">
        <v>20</v>
      </c>
      <c r="D21" s="43"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0.5726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2023-07-13T20:01:42Z</dcterms:modified>
</cp:coreProperties>
</file>