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olidatededison-my.sharepoint.com/personal/comesm_coned_com/Documents/NJ Clean Energy Act 5-2018/Second Trienium/RECO Tri2 filing/Workpapers/"/>
    </mc:Choice>
  </mc:AlternateContent>
  <xr:revisionPtr revIDLastSave="0" documentId="8_{CAB2D436-550A-409E-BEFC-68A5DD0044F0}" xr6:coauthVersionLast="47" xr6:coauthVersionMax="47" xr10:uidLastSave="{00000000-0000-0000-0000-000000000000}"/>
  <bookViews>
    <workbookView xWindow="-120" yWindow="-120" windowWidth="29040" windowHeight="15840" xr2:uid="{B3BF1065-14D7-4EA7-A859-8FF78941565B}"/>
  </bookViews>
  <sheets>
    <sheet name="CES Workpapers" sheetId="1" r:id="rId1"/>
  </sheets>
  <externalReferences>
    <externalReference r:id="rId2"/>
  </externalReferences>
  <definedNames>
    <definedName name="_____sal2" hidden="1">{"SALARIOS",#N/A,FALSE,"Hoja3";"SUELDOS EMPLEADOS",#N/A,FALSE,"Hoja4";"SUELDOS EJECUTIVOS",#N/A,FALSE,"Hoja5"}</definedName>
    <definedName name="____sal2" hidden="1">{"SALARIOS",#N/A,FALSE,"Hoja3";"SUELDOS EMPLEADOS",#N/A,FALSE,"Hoja4";"SUELDOS EJECUTIVOS",#N/A,FALSE,"Hoja5"}</definedName>
    <definedName name="___sal2" hidden="1">{"SALARIOS",#N/A,FALSE,"Hoja3";"SUELDOS EMPLEADOS",#N/A,FALSE,"Hoja4";"SUELDOS EJECUTIVOS",#N/A,FALSE,"Hoja5"}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IntlFixup" hidden="1">TRUE</definedName>
    <definedName name="__sal2" hidden="1">{"SALARIOS",#N/A,FALSE,"Hoja3";"SUELDOS EMPLEADOS",#N/A,FALSE,"Hoja4";"SUELDOS EJECUTIVOS",#N/A,FALSE,"Hoja5"}</definedName>
    <definedName name="_1_123Graph_AEND" hidden="1">#REF!</definedName>
    <definedName name="_2_123Graph_XEND" hidden="1">#REF!</definedName>
    <definedName name="_AMO_UniqueIdentifier" hidden="1">"'9c674437-296a-4f11-a3af-15f2d4c4c1df'"</definedName>
    <definedName name="_bdm.FastTrackBookmark.10_4_2004_9_40_31_AM.edm" hidden="1">#REF!</definedName>
    <definedName name="_bdm.FastTrackBookmark.9_15_2004_3_08_01_PM.edm" hidden="1">#REF!</definedName>
    <definedName name="_bdm.FastTrackBookmark.9_15_2004_3_17_28_PM.edm" hidden="1">#REF!</definedName>
    <definedName name="_bdm.FastTrackBookmark.9_15_2004_4_15_33_PM.edm" hidden="1">#REF!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Parse_In" hidden="1">#REF!</definedName>
    <definedName name="_Parse_Out" hidden="1">#REF!</definedName>
    <definedName name="_Sor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dsfas" hidden="1">#REF!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nnual_report2" hidden="1">{"ARPandL",#N/A,FALSE,"Report Annual";"ARCashflow",#N/A,FALSE,"Report Annual";"ARBalanceSheet",#N/A,FALSE,"Report Annual";"ARRatios",#N/A,FALSE,"Report Annual"}</definedName>
    <definedName name="AS2DocOpenMode" hidden="1">"AS2DocumentEdit"</definedName>
    <definedName name="asdfasdf" hidden="1">{"Tax Computation Current Month",#N/A,FALSE,"TAX COMPUTATION"}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omp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CWIP" hidden="1">{#N/A,#N/A,FALSE,"Sheet1"}</definedName>
    <definedName name="Delivery_Revenues">'[1]Global Inputs'!#REF!</definedName>
    <definedName name="Depr" hidden="1">{"rates",#N/A,FALSE,"COSSUM"}</definedName>
    <definedName name="Employee" hidden="1">{"rates",#N/A,FALSE,"COSSUM"}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lujo2" hidden="1">{"FLUJO DE CAJA",#N/A,FALSE,"Hoja1";"ANEXOS FLUJO",#N/A,FALSE,"Hoja1"}</definedName>
    <definedName name="ganacias2" hidden="1">{"GAN.Y PERD.RESUMIDO",#N/A,FALSE,"Hoja1";"GAN.Y PERD.DETALLADO",#N/A,FALSE,"Hoja1"}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inputs" hidden="1">{"Inputs 1","Base",FALSE,"INPUTS";"Inputs 2","Base",FALSE,"INPUTS";"Inputs 3","Base",FALSE,"INPUTS";"Inputs 4","Base",FALSE,"INPUTS";"Inputs 5","Base",FALSE,"INPUTS"}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j" hidden="1">{"Portrait",#N/A,FALSE,"BOILER";"boiler_1",#N/A,FALSE,"BOILER";"boiler_2",#N/A,FALSE,"BOILER";"boiler_3",#N/A,FALSE,"BOILER";"results",#N/A,FALSE,"BOILER"}</definedName>
    <definedName name="old_1" hidden="1">#REF!</definedName>
    <definedName name="_xlnm.Print_Area" localSheetId="0">'CES Workpapers'!$A$1:$I$101</definedName>
    <definedName name="_xlnm.Print_Titles" localSheetId="0">'CES Workpapers'!$1:$4</definedName>
    <definedName name="print99" hidden="1">{#N/A,#N/A,FALSE,"Resid CPRIV";#N/A,#N/A,FALSE,"Comer_CPRIVKsum";#N/A,#N/A,FALSE,"General (2)";#N/A,#N/A,FALSE,"Oficial";#N/A,#N/A,FALSE,"Resumen";#N/A,#N/A,FALSE,"Escenarios"}</definedName>
    <definedName name="report99" hidden="1">{"Rep 1",#N/A,FALSE,"Reports";"Rep 2",#N/A,FALSE,"Reports";"Rep 3",#N/A,FALSE,"Reports";"Rep 4",#N/A,FALSE,"Reports"}</definedName>
    <definedName name="sadf4" hidden="1">{"Portrait",#N/A,FALSE,"BOILER";"boiler_1",#N/A,FALSE,"BOILER";"boiler_2",#N/A,FALSE,"BOILER";"boiler_3",#N/A,FALSE,"BOILER";"results",#N/A,FALSE,"BOILER"}</definedName>
    <definedName name="SAL" hidden="1">{"SCHEDULE M",#N/A,FALSE,"ORSCHM12"}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C1_Revenues">'[1]Global Inputs'!#REF!</definedName>
    <definedName name="Single_Family_Detached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ummary" hidden="1">{#N/A,#N/A,FALSE,"Sheet1"}</definedName>
    <definedName name="Table_1">#REF!</definedName>
    <definedName name="Table_2">#REF!</definedName>
    <definedName name="Table_3">#REF!</definedName>
    <definedName name="test" hidden="1">{#N/A,#N/A,FALSE,"Month";#N/A,#N/A,FALSE,"Period";#N/A,#N/A,FALSE,"12 Month";#N/A,#N/A,FALSE,"Quarter"}</definedName>
    <definedName name="TextRefCopyRangeCount" hidden="1">5</definedName>
    <definedName name="Total_Revenues">'[1]Global Inputs'!#REF!</definedName>
    <definedName name="w" hidden="1">{"Rep 1",#N/A,FALSE,"Reports";"Rep 2",#N/A,FALSE,"Reports";"Rep 3",#N/A,FALSE,"Reports";"Rep 4",#N/A,FALSE,"Reports"}</definedName>
    <definedName name="wkjetghjkwrh" hidden="1">{"Portrait",#N/A,FALSE,"BOILER";"boiler_1",#N/A,FALSE,"BOILER";"boiler_2",#N/A,FALSE,"BOILER";"boiler_3",#N/A,FALSE,"BOILER";"results",#N/A,FALSE,"BOILER"}</definedName>
    <definedName name="workpaper" hidden="1">{#N/A,#N/A,FALSE,"Month";#N/A,#N/A,FALSE,"Period";#N/A,#N/A,FALSE,"12 Month";#N/A,#N/A,FALSE,"Quarter"}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hidden="1">{#N/A,#N/A,FALSE,"Aging Summary";#N/A,#N/A,FALSE,"Ratio Analysis";#N/A,#N/A,FALSE,"Test 120 Day Accts";#N/A,#N/A,FALSE,"Tickmarks"}</definedName>
    <definedName name="wrn.allowrates." hidden="1">{"rates",#N/A,FALSE,"COSSUM"}</definedName>
    <definedName name="wrn.Annual." hidden="1">{"Consol Annual",#N/A,FALSE,"Consolidated";"ONR Annual",#N/A,FALSE,"Consolidated";"ONR Elec Annual",#N/A,FALSE,"Consolidated";"ONR Gas Annual",#N/A,FALSE,"Consolidated";"RECO Annual",#N/A,FALSE,"Consolidated";"Pike Annual",#N/A,FALSE,"Consolidated";"Clove Annual",#N/A,FALSE,"Consolidated";"ORDEVCO Annual",#N/A,FALSE,"Consolidated"}</definedName>
    <definedName name="wrn.Annual._.Del._.Rev." hidden="1">{"Consol Del Rev Annual",#N/A,FALSE,"Del Rev Summary";"O&amp;R Del Rev Annual",#N/A,FALSE,"Del Rev Summary";"RE Del Rev Annual",#N/A,FALSE,"Del Rev Summary";"PK Del Rev Annual",#N/A,FALSE,"Del Rev Summary";"O&amp;R Billed Del Rev Annual",#N/A,FALSE,"Del Rev Summary";"O&amp;R Unbilled Del Rev Annual",#N/A,FALSE,"Del Rev Summary";"RE Billed Del Rev Annual",#N/A,FALSE,"Del Rev Summary";"RE Unbilled Del Rev Annual",#N/A,FALSE,"Del Rev Summary";"PK Billed Del Rev Annual",#N/A,FALSE,"Pike Billed Rev";"PK Unbilled Del Rev Annual",#N/A,FALSE,"Del Rev Summary"}</definedName>
    <definedName name="wrn.Annual._.Del._.Sales." hidden="1">{"Consol Del Sales Annual",#N/A,FALSE,"Del Rev Summary";"O&amp;R Del Sales Annual",#N/A,FALSE,"Del Rev Summary";"RE Del Sales Annual",#N/A,FALSE,"Del Rev Summary";"PK Del Sales Annual",#N/A,FALSE,"Del Rev Summary";"O&amp;R Billed Del Sales Annual",#N/A,FALSE,"Del Rev Summary";"O&amp;R Unbilled Del Sales Annual",#N/A,FALSE,"Del Rev Summary";"RE Billed Del Sales Annual",#N/A,FALSE,"Del Rev Summary";"RE Unbilled Del Sales Annual",#N/A,FALSE,"Del Rev Summary";"PK Billed Del Sales Annual",#N/A,FALSE,"Del Rev Summary";"PK Unbilled Del Sales Annual",#N/A,FALSE,"Del Rev Summary"}</definedName>
    <definedName name="wrn.Annual._.Rate._.Years." hidden="1">{"OE Rate Years",#N/A,FALSE,"O&amp;R";"OG Rate Years",#N/A,FALSE,"O&amp;R";"RE Rate Years",#N/A,FALSE,"O&amp;R";"PE Rate Years",#N/A,FALSE,"O&amp;R";"PG Rate Years",#N/A,FALSE,"O&amp;R"}</definedName>
    <definedName name="wrn.Annual._.Report." hidden="1">{"ARPandL",#N/A,FALSE,"Report Annual";"ARCashflow",#N/A,FALSE,"Report Annual";"ARBalanceSheet",#N/A,FALSE,"Report Annual";"ARRatios",#N/A,FALSE,"Report Annual"}</definedName>
    <definedName name="wrn.Bill._.Comparisions.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S." hidden="1">{"detail",#N/A,FALSE,"COSSUM"}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DATA._.INPUTS." hidden="1">{#N/A,#N/A,TRUE,"DATA INPUTS"}</definedName>
    <definedName name="wrn.Debt._.Expense." hidden="1">{"Worksheet",#N/A,FALSE,"Sheet1"}</definedName>
    <definedName name="wrn.Del._.Rev._.Rpt." hidden="1">{"Del Rev 5 Yrs",#N/A,FALSE,"Del Rev Summary";"Del Rev  Yr1",#N/A,FALSE,"Del Rev Summary"}</definedName>
    <definedName name="wrn.Dept_Income_Statement." hidden="1">{#N/A,#N/A,FALSE,"Month";#N/A,#N/A,FALSE,"Period";#N/A,#N/A,FALSE,"12 Month";#N/A,#N/A,FALSE,"Quarter"}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hidden="1">{"FLUJO DE CAJA",#N/A,FALSE,"Hoja1";"ANEXOS FLUJO",#N/A,FALSE,"Hoja1"}</definedName>
    <definedName name="wrn.GAC._.PRINT._.OUT." hidden="1">{#N/A,#N/A,FALSE,"JE051 PAGE 1 OF 3";#N/A,#N/A,FALSE,"JE051 PAGE 2 OF 3";#N/A,#N/A,FALSE,"JE051 PAGE 3 OF 3"}</definedName>
    <definedName name="wrn.GANANCIAS._.Y._.PERDIDAS." hidden="1">{"GAN.Y PERD.RESUMIDO",#N/A,FALSE,"Hoja1";"GAN.Y PERD.DETALLADO",#N/A,FALSE,"Hoja1"}</definedName>
    <definedName name="wrn.Hardcopy." hidden="1">{"Portrait",#N/A,FALSE,"BOILER";"boiler_1",#N/A,FALSE,"BOILER";"boiler_2",#N/A,FALSE,"BOILER";"boiler_3",#N/A,FALSE,"BOILER";"results",#N/A,FALSE,"BOILER"}</definedName>
    <definedName name="wrn.Inputs." hidden="1">{"Inputs 1","Base",FALSE,"INPUTS";"Inputs 2","Base",FALSE,"INPUTS";"Inputs 3","Base",FALSE,"INPUTS";"Inputs 4","Base",FALSE,"INPUTS";"Inputs 5","Base",FALSE,"INPUTS"}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Proposed._.Details." hidden="1">{"Prop 9 Pri Sum",#N/A,FALSE,"SC9 Pri - Sum";"Prop 9 Pri Win",#N/A,FALSE,"SC9 Pri - Sum";"Prop 9 Sub Sum",#N/A,FALSE,"SC9 Pri - Sum";"Prop 9 Sub Win",#N/A,FALSE,"SC9 Pri - Sum";"Prop 9 Trans Sum",#N/A,FALSE,"SC9 Pri - Sum";"Prop 9 Trans Win",#N/A,FALSE,"SC9 Pri - Sum";"Prop 22 Pri Sum",#N/A,FALSE,"SC9 Pri - Sum";"Prop 22 Pri Win",#N/A,FALSE,"SC9 Pri - Sum";"Prop 22 Sub Sum",#N/A,FALSE,"SC9 Pri - Sum";"Prop 22 Sub Win",#N/A,FALSE,"SC9 Pri - Sum";"Prop 22 Trans Sum",#N/A,FALSE,"SC9 Pri - Sum";"Prop 22 Trans Win",#N/A,FALSE,"SC9 Pri - Sum"}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oject._.Criteria." hidden="1">{#N/A,#N/A,FALSE,"Sheet1"}</definedName>
    <definedName name="wrn.Property._.Tax._.Expense._.Annual." hidden="1">{#N/A,#N/A,FALSE,"Consol Summary";#N/A,#N/A,FALSE,"ONR Report"}</definedName>
    <definedName name="wrn.RAK1." hidden="1">{"RAK-1, Schedule 1",#N/A,FALSE,"Electric";"RAK-1, Schedule 2",#N/A,FALSE,"Electric";"RAK-1, Schedule 4",#N/A,FALSE,"Electric"}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ate._.Tables." hidden="1">{"SC1 Rates",#N/A,FALSE,"SC1";"SC2 Pri Rates",#N/A,FALSE,"SC2 Pri";"SC2 Sec Rates",#N/A,FALSE,"SC2 Sec";"SC2 Non Demand Rates",#N/A,FALSE,"SC2 Non Demand";"SC5 Rates",#N/A,FALSE,"SC5";"SC7 Rates",#N/A,FALSE,"SC7"}</definedName>
    <definedName name="wrn.Report." hidden="1">{"Rep 1",#N/A,FALSE,"Reports";"Rep 2",#N/A,FALSE,"Reports";"Rep 3",#N/A,FALSE,"Reports";"Rep 4",#N/A,FALSE,"Reports"}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SALARIOS._.PRESUPUESTO." hidden="1">{"SALARIOS",#N/A,FALSE,"Hoja3";"SUELDOS EMPLEADOS",#N/A,FALSE,"Hoja4";"SUELDOS EJECUTIVOS",#N/A,FALSE,"Hoja5"}</definedName>
    <definedName name="wrn.Sales._.Rpt." hidden="1">{"Sales 5 Yrs",#N/A,FALSE,"Del Rev Summary";"Sales Yr1",#N/A,FALSE,"Del Rev Summary"}</definedName>
    <definedName name="wrn.SC9._.RD.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hedule._.4." hidden="1">{"ERB1",#N/A,FALSE,"Electric";"ERB2",#N/A,FALSE,"Electric";"ERB3",#N/A,FALSE,"Electric";"ERB4",#N/A,FALSE,"Electric";"ERB5",#N/A,FALSE,"Electric"}</definedName>
    <definedName name="wrn.Schedule._.5." hidden="1">{"EE1",#N/A,FALSE,"Electric";"EE2",#N/A,FALSE,"Electric";"EE3",#N/A,FALSE,"Electric";"EE4",#N/A,FALSE,"Electric";"EE5",#N/A,FALSE,"Electric"}</definedName>
    <definedName name="wrn.Schedule._.M._.Current._.Period." hidden="1">{"Schedule M Current Period",#N/A,FALSE,"TAX COMPUTATION"}</definedName>
    <definedName name="wrn.Schedule._.M._.Report._.Current._.Month." hidden="1">{"Schedule M Current Month",#N/A,FALSE,"TAX COMPUTATION"}</definedName>
    <definedName name="wrn.Settlement._.RD.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Tax._.Computation._.Current._.Month." hidden="1">{"Tax Computation Current Month",#N/A,FALSE,"TAX COMPUTATION"}</definedName>
    <definedName name="wrn.Tax._.Computation._.Current._.Period." hidden="1">{"Tax Computation Current Period",#N/A,FALSE,"TAX COMPUTATION"}</definedName>
    <definedName name="wrn.Tax._.Computation._.Report._.Current._.Month." hidden="1">{"Tax Computation Current Month",#N/A,FALSE,"TAX COMPUTATION"}</definedName>
    <definedName name="wrn.Variance._.Report." hidden="1">{#N/A,#N/A,TRUE,"Sheet5";#N/A,#N/A,TRUE,"Sheet5"}</definedName>
    <definedName name="wrn.Yr._.1._.Del._.Rev._.Monthly." hidden="1">{"Yr 1 Conso Del Rev Monthly",#N/A,FALSE,"Del Rev Summary";"Yr 1 O&amp;R Del Rev Monthly",#N/A,FALSE,"Del Rev Summary";"Yr 1 RE Del Rev Monthly",#N/A,FALSE,"Del Rev Summary";"Yr 1 PK Del Rev Monthly",#N/A,FALSE,"Del Rev Summary";"Yr 1 O&amp;R Billed Dev Rev Monthly",#N/A,FALSE,"Del Rev Summary";"Yr 1 O&amp;R Unbilled Del Rev Monthly",#N/A,FALSE,"Del Rev Summary";"Yr 1 RE Billed Del Rev Monthly",#N/A,FALSE,"Del Rev Summary";"Yr 1 RE Unbilled Del Rev Monthly",#N/A,FALSE,"Del Rev Summary";"Yr 1 PK Billed Del Rev Monthly",#N/A,FALSE,"Del Rev Summary";"Yr 1 PK Unbilled Del Rev Monthly",#N/A,FALSE,"Del Rev Summary"}</definedName>
    <definedName name="wrn.Yr._.1._.Del._.Sales._.Monthly." hidden="1">{"Yr 1 Consol Del Sales Monthly",#N/A,FALSE,"Del Rev Summary";"Yr 1 O&amp;R Del Sales Monthly",#N/A,FALSE,"Del Rev Summary";"Yr 1 RE Dev Sales Monthly",#N/A,FALSE,"Del Rev Summary";"Yr 1 PK Del Sales Monthly",#N/A,FALSE,"Del Rev Summary";"Yr 1 O&amp;R Billed Del Sales Monthly",#N/A,FALSE,"Del Rev Summary";"Yr 1 O&amp;R Unbilled Del Sales Monthly",#N/A,FALSE,"Del Rev Summary";"Yr 1 RE Billed Del Sales Monthly",#N/A,FALSE,"Del Rev Summary";"Yr 1 RE Unbilled Del Sales Monthly",#N/A,FALSE,"RECO Unbilled Sales";"Yr 1 PK Billed Del Sales Monthly",#N/A,FALSE,"Del Rev Summary";"Yr 1 PK Unbilled Del Sales Monthly",#N/A,FALSE,"Del Rev Summary"}</definedName>
    <definedName name="wrn.Yr._.1._.Monthly." hidden="1">{"Yr 1 Consol Monthly",#N/A,FALSE,"Consolidated";"Yr 1 ONR Monthly",#N/A,FALSE,"Consolidated";"Yr 1 ONR Elec Monthly",#N/A,FALSE,"Consolidated";"Yr 1 ONR Gas Monthly",#N/A,FALSE,"Consolidated";"Yr 1 RE Monthly",#N/A,FALSE,"Consolidated";"Yr 1 Pike Monthly",#N/A,FALSE,"Consolidated";"Yr 1 Pike Gas Monthly",#N/A,FALSE,"Consolidated"}</definedName>
    <definedName name="wrn.Yr._.2._.Del._.Rev._.Monthly." hidden="1">{"Yr 2 RE Del Rev Monthly",#N/A,FALSE,"Del Rev Summary";"Yr 2 Consol Del Rev Monthly",#N/A,FALSE,"Del Rev Summary";"Yr 2 PK Del Rev Monthly",#N/A,FALSE,"Del Rev Summary";"Yr 2 O&amp;R Unbilled Del Rev Monthly",#N/A,FALSE,"Del Rev Summary";"Yr 2 Del Rev Monthly",#N/A,FALSE,"Del Rev Summary";"Yr 2 O&amp;R Billed Del Rev Monthly",#N/A,FALSE,"Del Rev Summary";"Yr 2 RE Billed Del Rev Monthly",#N/A,FALSE,"Del Rev Summary";"Yr 2 RE Unbilled Del Rev Monthly",#N/A,FALSE,"Del Rev Summary";"Yr 2 PK Billed Del Rev Monthly",#N/A,FALSE,"Del Rev Summary";"Yr 2 PK Unbilled Del Rev Monthly",#N/A,FALSE,"Del Rev Summary"}</definedName>
    <definedName name="wrn.Yr._.2._.Del._.Sales._.Monthly." hidden="1">{"Yr 2 ConsolDel Sales Monthly",#N/A,FALSE,"Del Rev Summary";"Yr 2 O&amp;R Del Sales Monthly",#N/A,FALSE,"Del Rev Summary";"Yr 2 RE Del Sales Monthly",#N/A,FALSE,"Del Rev Summary";"Yr 2 PK Del Sales Monthly",#N/A,FALSE,"Del Rev Summary";"Yr 2 O&amp;R Billed Del Sales Monthly",#N/A,FALSE,"Del Rev Summary";"Yr 2 O&amp;R Unbilled Del Sales Monthly",#N/A,FALSE,"Del Rev Summary";"Yr 2 RE Billed Del Sales Monthly",#N/A,FALSE,"Del Rev Summary";"Yr 2 RE Unbilled Del Sales Monthly",#N/A,FALSE,"Del Rev Summary";"Yr 2 PK Billed Del Sales Monthly",#N/A,FALSE,"Del Rev Summary";"Yr 2 PK Unbilled Del Sales Monthly",#N/A,FALSE,"Del Rev Summary"}</definedName>
    <definedName name="wrn.Yr._.2._.Inc._.Stmt." hidden="1">{"Yr 2 Consol Monthly",#N/A,FALSE,"O&amp;R";"Yr 2 Elim Monthly",#N/A,FALSE,"O&amp;R";"Yr 2 O&amp;R Monthly",#N/A,FALSE,"O&amp;R";"Yr 2 OG Monthly",#N/A,FALSE,"O&amp;R";"Yr 2 OE Monthly",#N/A,FALSE,"O&amp;R";"Yr 2 RE Monthly",#N/A,FALSE,"O&amp;R";"Yr 2 Pike Monthly",#N/A,FALSE,"O&amp;R";"Yr 2 PE Monthly",#N/A,FALSE,"O&amp;R";"Yr 2 PG Monthly",#N/A,FALSE,"O&amp;R";"Yr 2 Clove Monthly",#N/A,FALSE,"O&amp;R";"Yr 2 Unreg Monthly",#N/A,FALSE,"O&amp;R"}</definedName>
    <definedName name="wrn.Yr._.2._.Monthly." hidden="1">{"Yr 2 Consol Monthly",#N/A,FALSE,"Consolidated";"Yr 2 ONR Monthly",#N/A,FALSE,"Consolidated";"Yr 2 ONR Elec Monthly",#N/A,FALSE,"Consolidated";"Yr 2 ONR Gas Monthly",#N/A,FALSE,"Consolidated";"Yr 2 RE Monthly",#N/A,FALSE,"Consolidated";"Yr 2 Pike Monthly",#N/A,FALSE,"Consolidated";"Yr 2 Pike Elec Monthly",#N/A,FALSE,"Consolidated";"Yr 2 Pike Gas Monthly",#N/A,FALSE,"Consolidated"}</definedName>
    <definedName name="wrn.Yr1._.Inc._.Stmt." hidden="1">{"YR 1 Consol Monthly",#N/A,FALSE,"O&amp;R";"Yr 1 Elim Monthly",#N/A,FALSE,"O&amp;R";"Yr 1 O&amp;R Monthly",#N/A,FALSE,"O&amp;R";"Yr 1 OE Monthly",#N/A,FALSE,"O&amp;R";"Yr 1 OG Monthly",#N/A,FALSE,"O&amp;R";"Yr 1 RE Monthly",#N/A,FALSE,"O&amp;R";"Yr 1 Pike Monthly",#N/A,FALSE,"O&amp;R";"Yr 1 PE Monthly",#N/A,FALSE,"O&amp;R";"Yr 1 PG Monthly",#N/A,FALSE,"O&amp;R";"Yr 1 Clove Monthly",#N/A,FALSE,"O&amp;R";"Yr 1 Unreg Monthly",#N/A,FALSE,"O&amp;R"}</definedName>
    <definedName name="wrn.Yr3._.Inc._.Stmt." hidden="1">{"Yr 3 Consol Monthly",#N/A,FALSE,"O&amp;R";"Yr 3 Elim Monthly",#N/A,FALSE,"O&amp;R";"Yr 3 O&amp;R Monthly",#N/A,FALSE,"O&amp;R";"Yr 3 OE Monthly",#N/A,FALSE,"O&amp;R";"Yr 3 OG Monthly",#N/A,FALSE,"O&amp;R";"Yr 3 RE Monthly",#N/A,FALSE,"O&amp;R";"Yr 3 Pike Monthly",#N/A,FALSE,"O&amp;R";"Yr 3 PE Monthly",#N/A,FALSE,"O&amp;R";"Yr 3 PG Monthly",#N/A,FALSE,"O&amp;R";"Yr 3 Clove Monthly",#N/A,FALSE,"O&amp;R";"Yr 3 Unreg Monthly",#N/A,FALSE,"O&amp;R"}</definedName>
    <definedName name="wrn.Yr4._.Inc._.Stmt." hidden="1">{"Yr 4 Consol Monthly",#N/A,FALSE,"O&amp;R";"Yr 4 Elim Monthly",#N/A,FALSE,"O&amp;R";"Yr 4 O&amp;R Monthly",#N/A,FALSE,"O&amp;R";"Yr OE Monthly",#N/A,FALSE,"O&amp;R";"Yr 4 OG Monthly",#N/A,FALSE,"O&amp;R";"Yr 4 RE Monthly",#N/A,FALSE,"O&amp;R";"Yr4 Pike Monthly",#N/A,FALSE,"O&amp;R";"Yr 4 PE Monthly",#N/A,FALSE,"O&amp;R";"Yr 4 PG Monthly",#N/A,FALSE,"O&amp;R";"Yr 4 Clove Monthly",#N/A,FALSE,"O&amp;R";"Yr 4 Unreg Monthly",#N/A,FALSE,"O&amp;R"}</definedName>
    <definedName name="wrn.Yr5._.Inc._.Stmt." hidden="1">{"Yr 5 Consol Monthly",#N/A,FALSE,"O&amp;R";"Yr 5 Elim Monthly",#N/A,FALSE,"O&amp;R";"Yr 5 O&amp;R Monthly",#N/A,FALSE,"O&amp;R";"Yr 5 OE Monthly",#N/A,FALSE,"O&amp;R";"Yr 5 OG Monthly",#N/A,FALSE,"O&amp;R";"Yr 5 RE Monthly",#N/A,FALSE,"O&amp;R";"Yr 5 Pike Monthly",#N/A,FALSE,"O&amp;R";"Yr 5 PE Monthly",#N/A,FALSE,"O&amp;R";"Yr 5 PG Monthly",#N/A,FALSE,"O&amp;R";"Yr 5 Clove Monthly",#N/A,FALSE,"O&amp;R";"Yr 5 Unreg Monthly",#N/A,FALSE,"O&amp;R"}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4Row" hidden="1">#REF!</definedName>
    <definedName name="XRefCopy5" hidden="1">#REF!</definedName>
    <definedName name="XRefCopy5Row" hidden="1">#REF!</definedName>
    <definedName name="XRefCopyRangeCount" hidden="1">5</definedName>
    <definedName name="XRefPaste1" hidden="1">#REF!</definedName>
    <definedName name="XRefPaste1Row" hidden="1">#REF!</definedName>
    <definedName name="XRefPasteRangeCount" hidden="1">1</definedName>
    <definedName name="xx" hidden="1">{#N/A,#N/A,FALSE,"Aging Summary";#N/A,#N/A,FALSE,"Ratio Analysis";#N/A,#N/A,FALSE,"Test 120 Day Accts";#N/A,#N/A,FALSE,"Tickmarks"}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yy" hidden="1">{#N/A,#N/A,FALSE,"Sheet1"}</definedName>
    <definedName name="z" hidden="1">{"Portrait",#N/A,FALSE,"BOILER";"boiler_1",#N/A,FALSE,"BOILER";"boiler_2",#N/A,FALSE,"BOILER";"boiler_3",#N/A,FALSE,"BOILER";"results",#N/A,FALSE,"BOILER"}</definedName>
    <definedName name="Z_0B113C9C_A1A9_11D3_A311_0008C739212F_.wvu.PrintArea" hidden="1">#REF!</definedName>
    <definedName name="Z_1C03E4A5_0E99_11D5_896C_00008646D7BA_.wvu.Rows" hidden="1">#REF!</definedName>
    <definedName name="Z_74BB7D31_A24A_11D3_95F1_000000000000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C101" i="1" s="1"/>
  <c r="D93" i="1"/>
  <c r="D101" i="1" s="1"/>
  <c r="C94" i="1"/>
  <c r="D94" i="1"/>
  <c r="C95" i="1"/>
  <c r="D95" i="1"/>
  <c r="C96" i="1"/>
  <c r="D96" i="1"/>
  <c r="C98" i="1"/>
  <c r="D98" i="1"/>
  <c r="C99" i="1"/>
  <c r="D99" i="1"/>
  <c r="C100" i="1"/>
  <c r="D100" i="1"/>
  <c r="B94" i="1"/>
  <c r="B95" i="1"/>
  <c r="B96" i="1"/>
  <c r="B98" i="1"/>
  <c r="B99" i="1"/>
  <c r="B100" i="1"/>
  <c r="B93" i="1"/>
  <c r="D87" i="1"/>
  <c r="C87" i="1"/>
  <c r="B87" i="1"/>
  <c r="I73" i="1"/>
  <c r="H73" i="1"/>
  <c r="G73" i="1"/>
  <c r="D73" i="1"/>
  <c r="C73" i="1"/>
  <c r="B73" i="1"/>
  <c r="I59" i="1"/>
  <c r="H59" i="1"/>
  <c r="G59" i="1"/>
  <c r="D59" i="1"/>
  <c r="C59" i="1"/>
  <c r="B59" i="1"/>
  <c r="I45" i="1"/>
  <c r="H45" i="1"/>
  <c r="G45" i="1"/>
  <c r="D45" i="1"/>
  <c r="C45" i="1"/>
  <c r="B45" i="1"/>
  <c r="B101" i="1" l="1"/>
  <c r="I31" i="1"/>
  <c r="H31" i="1"/>
  <c r="G31" i="1"/>
  <c r="D31" i="1"/>
  <c r="C31" i="1"/>
  <c r="B31" i="1"/>
  <c r="I17" i="1"/>
  <c r="H17" i="1"/>
  <c r="G17" i="1"/>
  <c r="C17" i="1"/>
  <c r="D17" i="1"/>
  <c r="B17" i="1"/>
  <c r="D106" i="1" l="1"/>
  <c r="C106" i="1"/>
  <c r="B106" i="1"/>
  <c r="A6" i="1"/>
  <c r="C107" i="1" l="1"/>
  <c r="D107" i="1"/>
  <c r="B107" i="1"/>
  <c r="B104" i="1"/>
  <c r="B105" i="1" s="1"/>
  <c r="C104" i="1"/>
  <c r="C105" i="1" s="1"/>
  <c r="D104" i="1"/>
  <c r="D105" i="1" s="1"/>
</calcChain>
</file>

<file path=xl/sharedStrings.xml><?xml version="1.0" encoding="utf-8"?>
<sst xmlns="http://schemas.openxmlformats.org/spreadsheetml/2006/main" count="185" uniqueCount="30">
  <si>
    <t>Rockland Electric Company</t>
  </si>
  <si>
    <t>Triennium 2 Programs</t>
  </si>
  <si>
    <t>CES Workpapers</t>
  </si>
  <si>
    <t>Witness: Charmaine Cigliano</t>
  </si>
  <si>
    <t>C&amp;I - Prescriptive/Custom</t>
  </si>
  <si>
    <t>Cost Category</t>
  </si>
  <si>
    <t>PY4</t>
  </si>
  <si>
    <t>PY5</t>
  </si>
  <si>
    <t>PY6</t>
  </si>
  <si>
    <t>Program Expense Costs:</t>
  </si>
  <si>
    <t>Utility Administration</t>
  </si>
  <si>
    <t>Marketing and Outreach</t>
  </si>
  <si>
    <t>Inspections &amp; QC</t>
  </si>
  <si>
    <t>EM&amp;V</t>
  </si>
  <si>
    <t>Program Investment Costs:</t>
  </si>
  <si>
    <t>Incentives</t>
  </si>
  <si>
    <t>Financing</t>
  </si>
  <si>
    <t>Implementation &amp; Outside Services</t>
  </si>
  <si>
    <t>Total</t>
  </si>
  <si>
    <t>C&amp;I - Energy Solutions for Business</t>
  </si>
  <si>
    <t>Multifamily</t>
  </si>
  <si>
    <t>Residential - Efficient Products</t>
  </si>
  <si>
    <t>Residential - Whole Home</t>
  </si>
  <si>
    <t>Residential - Income Qualified</t>
  </si>
  <si>
    <t>Residential - Behavioral</t>
  </si>
  <si>
    <t>Start Up - Building Decarbonization</t>
  </si>
  <si>
    <t>Start Up - Peak Demand Reduction</t>
  </si>
  <si>
    <t>Start Up - Next Gen Savings</t>
  </si>
  <si>
    <t>Total Program Costs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</si>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</sst>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EDEDE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/>
    <xf numFmtId="165" fontId="11" fillId="0" borderId="0" xfId="1" applyNumberFormat="1" applyFont="1"/>
    <xf numFmtId="165" fontId="3" fillId="0" borderId="0" xfId="1" applyNumberFormat="1" applyFont="1"/>
    <xf numFmtId="164" fontId="3" fillId="0" borderId="0" xfId="0" applyNumberFormat="1" applyFont="1"/>
    <xf numFmtId="6" fontId="3" fillId="0" borderId="0" xfId="0" applyNumberFormat="1" applyFont="1"/>
    <xf numFmtId="0" fontId="9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consolidatededison.sharepoint.com/sites/RECOTri2EnergyEfficiencyFiling/Shared%20Documents/General/T2%20FILING%20DOCUMENTS/FINAL%20READY%20TO%20FILE/Work%20Papers/RECO%20T2%20Filing/NEW%20FILINGS/Accounting%20Panel/RECO%20Triennium%202%20Draft%20AP-1%20thru%204%20.xlsx?35C9C77E" TargetMode="External"/><Relationship Id="rId1" Type="http://schemas.openxmlformats.org/officeDocument/2006/relationships/externalLinkPath" Target="file:///\\35C9C77E\RECO%20Triennium%202%20Draft%20AP-1%20thru%20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P-1 Summary"/>
      <sheetName val="Exhibit AP-2 Prog Budget"/>
      <sheetName val="Exhibit AP-3 Rate of Return"/>
      <sheetName val="Exhibit AP-4 Rev Req"/>
      <sheetName val="Support --&gt;"/>
      <sheetName val="Global Inputs"/>
      <sheetName val="Solution Inputs"/>
      <sheetName val="Escalation"/>
      <sheetName val="Rev Req Updated"/>
      <sheetName val="Investment-Expense Budget"/>
    </sheetNames>
    <sheetDataSet>
      <sheetData sheetId="0">
        <row r="20">
          <cell r="A20" t="str">
            <v>C&amp;I - Direct Install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>
        <row r="7">
          <cell r="N7">
            <v>10030381.622150093</v>
          </cell>
          <cell r="O7">
            <v>22257788.308994446</v>
          </cell>
          <cell r="P7">
            <v>22634949.709748384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0883-F44D-457C-9429-D28A28D47DC9}">
  <sheetPr>
    <tabColor theme="6" tint="0.59999389629810485"/>
  </sheetPr>
  <dimension ref="A1:J118"/>
  <sheetViews>
    <sheetView tabSelected="1" view="pageBreakPreview" topLeftCell="A68" zoomScaleNormal="100" zoomScaleSheetLayoutView="100" workbookViewId="0">
      <selection activeCell="I89" sqref="I89"/>
    </sheetView>
  </sheetViews>
  <sheetFormatPr defaultColWidth="8.7109375" defaultRowHeight="14.25" x14ac:dyDescent="0.2"/>
  <cols>
    <col min="1" max="1" width="31.140625" style="1" customWidth="1"/>
    <col min="2" max="4" width="13.85546875" style="1" customWidth="1"/>
    <col min="5" max="5" width="15.7109375" style="1" bestFit="1" customWidth="1"/>
    <col min="6" max="6" width="26.42578125" style="1" customWidth="1"/>
    <col min="7" max="9" width="13.85546875" style="1" customWidth="1"/>
    <col min="10" max="16384" width="8.7109375" style="1"/>
  </cols>
  <sheetData>
    <row r="1" spans="1:9" ht="1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spans="1:9" x14ac:dyDescent="0.2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9" ht="15" thickBot="1" x14ac:dyDescent="0.25"/>
    <row r="6" spans="1:9" ht="15.75" thickBot="1" x14ac:dyDescent="0.3">
      <c r="A6" s="20" t="str">
        <f>'[1]Exhibit AP-1 Summary'!A20</f>
        <v>C&amp;I - Direct Install</v>
      </c>
      <c r="B6" s="21"/>
      <c r="C6" s="21"/>
      <c r="D6" s="22"/>
      <c r="F6" s="20" t="s">
        <v>4</v>
      </c>
      <c r="G6" s="21"/>
      <c r="H6" s="21"/>
      <c r="I6" s="22"/>
    </row>
    <row r="7" spans="1:9" ht="15" thickBot="1" x14ac:dyDescent="0.25">
      <c r="A7" s="2" t="s">
        <v>5</v>
      </c>
      <c r="B7" s="3" t="s">
        <v>6</v>
      </c>
      <c r="C7" s="3" t="s">
        <v>7</v>
      </c>
      <c r="D7" s="3" t="s">
        <v>8</v>
      </c>
      <c r="F7" s="2" t="s">
        <v>5</v>
      </c>
      <c r="G7" s="3" t="s">
        <v>6</v>
      </c>
      <c r="H7" s="3" t="s">
        <v>7</v>
      </c>
      <c r="I7" s="3" t="s">
        <v>8</v>
      </c>
    </row>
    <row r="8" spans="1:9" ht="15" thickBot="1" x14ac:dyDescent="0.25">
      <c r="A8" s="4" t="s">
        <v>9</v>
      </c>
      <c r="B8" s="5"/>
      <c r="C8" s="5"/>
      <c r="D8" s="5"/>
      <c r="F8" s="4" t="s">
        <v>9</v>
      </c>
      <c r="G8" s="5"/>
      <c r="H8" s="5"/>
      <c r="I8" s="5"/>
    </row>
    <row r="9" spans="1:9" ht="15" thickBot="1" x14ac:dyDescent="0.25">
      <c r="A9" s="6" t="s">
        <v>10</v>
      </c>
      <c r="B9" s="7">
        <v>120000</v>
      </c>
      <c r="C9" s="7">
        <v>240000</v>
      </c>
      <c r="D9" s="7">
        <v>240000</v>
      </c>
      <c r="F9" s="6" t="s">
        <v>10</v>
      </c>
      <c r="G9" s="7">
        <v>165000</v>
      </c>
      <c r="H9" s="7">
        <v>305000</v>
      </c>
      <c r="I9" s="7">
        <v>305000</v>
      </c>
    </row>
    <row r="10" spans="1:9" ht="15" thickBot="1" x14ac:dyDescent="0.25">
      <c r="A10" s="8" t="s">
        <v>11</v>
      </c>
      <c r="B10" s="7">
        <v>45000</v>
      </c>
      <c r="C10" s="7">
        <v>90000</v>
      </c>
      <c r="D10" s="7">
        <v>65000</v>
      </c>
      <c r="F10" s="8" t="s">
        <v>11</v>
      </c>
      <c r="G10" s="7">
        <v>40000</v>
      </c>
      <c r="H10" s="7">
        <v>80000</v>
      </c>
      <c r="I10" s="7">
        <v>80000</v>
      </c>
    </row>
    <row r="11" spans="1:9" ht="15" thickBot="1" x14ac:dyDescent="0.25">
      <c r="A11" s="8" t="s">
        <v>12</v>
      </c>
      <c r="B11" s="7">
        <v>12500</v>
      </c>
      <c r="C11" s="7">
        <v>31250</v>
      </c>
      <c r="D11" s="7">
        <v>31250</v>
      </c>
      <c r="F11" s="8" t="s">
        <v>12</v>
      </c>
      <c r="G11" s="7">
        <v>25000</v>
      </c>
      <c r="H11" s="7">
        <v>62500</v>
      </c>
      <c r="I11" s="7">
        <v>62500</v>
      </c>
    </row>
    <row r="12" spans="1:9" ht="15" thickBot="1" x14ac:dyDescent="0.25">
      <c r="A12" s="6" t="s">
        <v>13</v>
      </c>
      <c r="B12" s="7">
        <v>90000</v>
      </c>
      <c r="C12" s="7">
        <v>180000</v>
      </c>
      <c r="D12" s="7">
        <v>180000</v>
      </c>
      <c r="F12" s="6" t="s">
        <v>13</v>
      </c>
      <c r="G12" s="7">
        <v>140000</v>
      </c>
      <c r="H12" s="7">
        <v>280000</v>
      </c>
      <c r="I12" s="7">
        <v>280000</v>
      </c>
    </row>
    <row r="13" spans="1:9" ht="15" thickBot="1" x14ac:dyDescent="0.25">
      <c r="A13" s="4" t="s">
        <v>14</v>
      </c>
      <c r="B13" s="5"/>
      <c r="C13" s="5"/>
      <c r="D13" s="5"/>
      <c r="F13" s="4" t="s">
        <v>14</v>
      </c>
      <c r="G13" s="5"/>
      <c r="H13" s="5"/>
      <c r="I13" s="5"/>
    </row>
    <row r="14" spans="1:9" ht="15" thickBot="1" x14ac:dyDescent="0.25">
      <c r="A14" s="8" t="s">
        <v>15</v>
      </c>
      <c r="B14" s="7">
        <v>1511859.8281947274</v>
      </c>
      <c r="C14" s="7">
        <v>3416337.6884698379</v>
      </c>
      <c r="D14" s="7">
        <v>3443475.8387521999</v>
      </c>
      <c r="F14" s="8" t="s">
        <v>15</v>
      </c>
      <c r="G14" s="7">
        <v>1032800.8901840815</v>
      </c>
      <c r="H14" s="7">
        <v>4584853.2210596818</v>
      </c>
      <c r="I14" s="7">
        <v>4740757.3846261045</v>
      </c>
    </row>
    <row r="15" spans="1:9" ht="15" thickBot="1" x14ac:dyDescent="0.25">
      <c r="A15" s="6" t="s">
        <v>16</v>
      </c>
      <c r="B15" s="7">
        <v>100000</v>
      </c>
      <c r="C15" s="7">
        <v>200000</v>
      </c>
      <c r="D15" s="7">
        <v>200000</v>
      </c>
      <c r="F15" s="6" t="s">
        <v>16</v>
      </c>
      <c r="G15" s="7">
        <v>90000</v>
      </c>
      <c r="H15" s="7">
        <v>180000</v>
      </c>
      <c r="I15" s="7">
        <v>180000</v>
      </c>
    </row>
    <row r="16" spans="1:9" ht="26.25" thickBot="1" x14ac:dyDescent="0.25">
      <c r="A16" s="6" t="s">
        <v>17</v>
      </c>
      <c r="B16" s="7">
        <v>261428.57142857142</v>
      </c>
      <c r="C16" s="7">
        <v>334285.71428571426</v>
      </c>
      <c r="D16" s="7">
        <v>324285.71428571426</v>
      </c>
      <c r="F16" s="6" t="s">
        <v>17</v>
      </c>
      <c r="G16" s="7">
        <v>140928.57142857145</v>
      </c>
      <c r="H16" s="7">
        <v>153285.71428571429</v>
      </c>
      <c r="I16" s="7">
        <v>153285.71428571429</v>
      </c>
    </row>
    <row r="17" spans="1:9" ht="15" thickBot="1" x14ac:dyDescent="0.25">
      <c r="A17" s="9" t="s">
        <v>18</v>
      </c>
      <c r="B17" s="10">
        <f>B9+B10+B11+B12+B14+B15+B16</f>
        <v>2140788.399623299</v>
      </c>
      <c r="C17" s="10">
        <f t="shared" ref="C17:D17" si="0">C9+C10+C11+C12+C14+C15+C16</f>
        <v>4491873.402755552</v>
      </c>
      <c r="D17" s="10">
        <f t="shared" si="0"/>
        <v>4484011.5530379144</v>
      </c>
      <c r="F17" s="9" t="s">
        <v>18</v>
      </c>
      <c r="G17" s="10">
        <f>G9+G10+G11+G12+G14+G15+G16</f>
        <v>1633729.461612653</v>
      </c>
      <c r="H17" s="10">
        <f t="shared" ref="H17" si="1">H9+H10+H11+H12+H14+H15+H16</f>
        <v>5645638.9353453964</v>
      </c>
      <c r="I17" s="10">
        <f t="shared" ref="I17" si="2">I9+I10+I11+I12+I14+I15+I16</f>
        <v>5801543.098911819</v>
      </c>
    </row>
    <row r="18" spans="1:9" ht="15" x14ac:dyDescent="0.25">
      <c r="F18" s="11"/>
      <c r="G18" s="11"/>
      <c r="H18" s="11"/>
      <c r="I18" s="11"/>
    </row>
    <row r="19" spans="1:9" ht="15.75" thickBot="1" x14ac:dyDescent="0.3">
      <c r="A19" s="11"/>
      <c r="B19" s="11"/>
      <c r="C19" s="11"/>
      <c r="D19" s="11"/>
      <c r="F19" s="11"/>
      <c r="G19" s="11"/>
      <c r="H19" s="11"/>
      <c r="I19" s="11"/>
    </row>
    <row r="20" spans="1:9" ht="15.75" thickBot="1" x14ac:dyDescent="0.3">
      <c r="A20" s="20" t="s">
        <v>19</v>
      </c>
      <c r="B20" s="21"/>
      <c r="C20" s="21"/>
      <c r="D20" s="22"/>
      <c r="F20" s="20" t="s">
        <v>20</v>
      </c>
      <c r="G20" s="21"/>
      <c r="H20" s="21"/>
      <c r="I20" s="22"/>
    </row>
    <row r="21" spans="1:9" ht="15" thickBot="1" x14ac:dyDescent="0.25">
      <c r="A21" s="2" t="s">
        <v>5</v>
      </c>
      <c r="B21" s="3" t="s">
        <v>6</v>
      </c>
      <c r="C21" s="3" t="s">
        <v>7</v>
      </c>
      <c r="D21" s="3" t="s">
        <v>8</v>
      </c>
      <c r="F21" s="2" t="s">
        <v>5</v>
      </c>
      <c r="G21" s="3" t="s">
        <v>6</v>
      </c>
      <c r="H21" s="3" t="s">
        <v>7</v>
      </c>
      <c r="I21" s="3" t="s">
        <v>8</v>
      </c>
    </row>
    <row r="22" spans="1:9" ht="15" thickBot="1" x14ac:dyDescent="0.25">
      <c r="A22" s="4" t="s">
        <v>9</v>
      </c>
      <c r="B22" s="5"/>
      <c r="C22" s="5"/>
      <c r="D22" s="5"/>
      <c r="F22" s="4" t="s">
        <v>9</v>
      </c>
      <c r="G22" s="5"/>
      <c r="H22" s="5"/>
      <c r="I22" s="5"/>
    </row>
    <row r="23" spans="1:9" ht="15" thickBot="1" x14ac:dyDescent="0.25">
      <c r="A23" s="6" t="s">
        <v>10</v>
      </c>
      <c r="B23" s="7">
        <v>10000</v>
      </c>
      <c r="C23" s="7">
        <v>20000</v>
      </c>
      <c r="D23" s="7">
        <v>20000</v>
      </c>
      <c r="F23" s="6" t="s">
        <v>10</v>
      </c>
      <c r="G23" s="7">
        <v>10000</v>
      </c>
      <c r="H23" s="7">
        <v>20000</v>
      </c>
      <c r="I23" s="7">
        <v>20000</v>
      </c>
    </row>
    <row r="24" spans="1:9" ht="15" thickBot="1" x14ac:dyDescent="0.25">
      <c r="A24" s="8" t="s">
        <v>11</v>
      </c>
      <c r="B24" s="7">
        <v>0</v>
      </c>
      <c r="C24" s="7">
        <v>0</v>
      </c>
      <c r="D24" s="7">
        <v>0</v>
      </c>
      <c r="F24" s="8" t="s">
        <v>11</v>
      </c>
      <c r="G24" s="7">
        <v>29000.000000000004</v>
      </c>
      <c r="H24" s="7">
        <v>58000.000000000007</v>
      </c>
      <c r="I24" s="7">
        <v>33000</v>
      </c>
    </row>
    <row r="25" spans="1:9" ht="15" thickBot="1" x14ac:dyDescent="0.25">
      <c r="A25" s="8" t="s">
        <v>12</v>
      </c>
      <c r="B25" s="7">
        <v>1666.6666666666665</v>
      </c>
      <c r="C25" s="7">
        <v>4166.666666666667</v>
      </c>
      <c r="D25" s="7">
        <v>4166.666666666667</v>
      </c>
      <c r="F25" s="8" t="s">
        <v>12</v>
      </c>
      <c r="G25" s="7">
        <v>4166.6666666666661</v>
      </c>
      <c r="H25" s="7">
        <v>10416.666666666668</v>
      </c>
      <c r="I25" s="7">
        <v>10416.666666666668</v>
      </c>
    </row>
    <row r="26" spans="1:9" ht="15" thickBot="1" x14ac:dyDescent="0.25">
      <c r="A26" s="6" t="s">
        <v>13</v>
      </c>
      <c r="B26" s="7">
        <v>10000</v>
      </c>
      <c r="C26" s="7">
        <v>20000</v>
      </c>
      <c r="D26" s="7">
        <v>20000</v>
      </c>
      <c r="F26" s="6" t="s">
        <v>13</v>
      </c>
      <c r="G26" s="7">
        <v>10000</v>
      </c>
      <c r="H26" s="7">
        <v>20000</v>
      </c>
      <c r="I26" s="7">
        <v>20000</v>
      </c>
    </row>
    <row r="27" spans="1:9" ht="15" thickBot="1" x14ac:dyDescent="0.25">
      <c r="A27" s="4" t="s">
        <v>14</v>
      </c>
      <c r="B27" s="5"/>
      <c r="C27" s="5"/>
      <c r="D27" s="5"/>
      <c r="F27" s="4" t="s">
        <v>14</v>
      </c>
      <c r="G27" s="5"/>
      <c r="H27" s="5"/>
      <c r="I27" s="5"/>
    </row>
    <row r="28" spans="1:9" ht="15" thickBot="1" x14ac:dyDescent="0.25">
      <c r="A28" s="8" t="s">
        <v>15</v>
      </c>
      <c r="B28" s="7">
        <v>5000</v>
      </c>
      <c r="C28" s="7">
        <v>5000</v>
      </c>
      <c r="D28" s="7">
        <v>5000</v>
      </c>
      <c r="F28" s="8" t="s">
        <v>15</v>
      </c>
      <c r="G28" s="7">
        <v>54374.309614801736</v>
      </c>
      <c r="H28" s="7">
        <v>170419.83154515695</v>
      </c>
      <c r="I28" s="7">
        <v>171248.49785027007</v>
      </c>
    </row>
    <row r="29" spans="1:9" ht="15" thickBot="1" x14ac:dyDescent="0.25">
      <c r="A29" s="6" t="s">
        <v>16</v>
      </c>
      <c r="B29" s="7">
        <v>0</v>
      </c>
      <c r="C29" s="7">
        <v>0</v>
      </c>
      <c r="D29" s="7">
        <v>0</v>
      </c>
      <c r="F29" s="6" t="s">
        <v>16</v>
      </c>
      <c r="G29" s="7">
        <v>20000</v>
      </c>
      <c r="H29" s="7">
        <v>40000</v>
      </c>
      <c r="I29" s="7">
        <v>40000</v>
      </c>
    </row>
    <row r="30" spans="1:9" ht="26.25" thickBot="1" x14ac:dyDescent="0.25">
      <c r="A30" s="6" t="s">
        <v>17</v>
      </c>
      <c r="B30" s="7">
        <v>200000</v>
      </c>
      <c r="C30" s="7">
        <v>355000</v>
      </c>
      <c r="D30" s="7">
        <v>345000</v>
      </c>
      <c r="F30" s="6" t="s">
        <v>17</v>
      </c>
      <c r="G30" s="7">
        <v>65000</v>
      </c>
      <c r="H30" s="7">
        <v>130000</v>
      </c>
      <c r="I30" s="7">
        <v>125000</v>
      </c>
    </row>
    <row r="31" spans="1:9" ht="15" thickBot="1" x14ac:dyDescent="0.25">
      <c r="A31" s="9" t="s">
        <v>18</v>
      </c>
      <c r="B31" s="10">
        <f>B23+B24+B25+B26+B28+B29+B30</f>
        <v>226666.66666666666</v>
      </c>
      <c r="C31" s="10">
        <f t="shared" ref="C31" si="3">C23+C24+C25+C26+C28+C29+C30</f>
        <v>404166.66666666669</v>
      </c>
      <c r="D31" s="10">
        <f t="shared" ref="D31" si="4">D23+D24+D25+D26+D28+D29+D30</f>
        <v>394166.66666666669</v>
      </c>
      <c r="F31" s="9" t="s">
        <v>18</v>
      </c>
      <c r="G31" s="10">
        <f>G23+G24+G25+G26+G28+G29+G30</f>
        <v>192540.97628146841</v>
      </c>
      <c r="H31" s="10">
        <f t="shared" ref="H31" si="5">H23+H24+H25+H26+H28+H29+H30</f>
        <v>448836.49821182364</v>
      </c>
      <c r="I31" s="10">
        <f t="shared" ref="I31" si="6">I23+I24+I25+I26+I28+I29+I30</f>
        <v>419665.16451693675</v>
      </c>
    </row>
    <row r="32" spans="1:9" ht="15" x14ac:dyDescent="0.25">
      <c r="A32" s="11"/>
      <c r="B32" s="11"/>
      <c r="C32" s="11"/>
      <c r="D32" s="11"/>
    </row>
    <row r="33" spans="1:10" ht="15.75" thickBot="1" x14ac:dyDescent="0.3">
      <c r="A33" s="11"/>
      <c r="B33" s="11"/>
      <c r="C33" s="11"/>
      <c r="D33" s="11"/>
      <c r="F33" s="11"/>
      <c r="G33" s="11"/>
      <c r="H33" s="11"/>
      <c r="I33" s="11"/>
    </row>
    <row r="34" spans="1:10" ht="15.75" thickBot="1" x14ac:dyDescent="0.3">
      <c r="A34" s="20" t="s">
        <v>21</v>
      </c>
      <c r="B34" s="21"/>
      <c r="C34" s="21"/>
      <c r="D34" s="22"/>
      <c r="F34" s="20" t="s">
        <v>22</v>
      </c>
      <c r="G34" s="21"/>
      <c r="H34" s="21"/>
      <c r="I34" s="22"/>
    </row>
    <row r="35" spans="1:10" ht="15" thickBot="1" x14ac:dyDescent="0.25">
      <c r="A35" s="2" t="s">
        <v>5</v>
      </c>
      <c r="B35" s="3" t="s">
        <v>6</v>
      </c>
      <c r="C35" s="3" t="s">
        <v>7</v>
      </c>
      <c r="D35" s="3" t="s">
        <v>8</v>
      </c>
      <c r="F35" s="2" t="s">
        <v>5</v>
      </c>
      <c r="G35" s="3" t="s">
        <v>6</v>
      </c>
      <c r="H35" s="3" t="s">
        <v>7</v>
      </c>
      <c r="I35" s="3" t="s">
        <v>8</v>
      </c>
    </row>
    <row r="36" spans="1:10" ht="15" thickBot="1" x14ac:dyDescent="0.25">
      <c r="A36" s="4" t="s">
        <v>9</v>
      </c>
      <c r="B36" s="5"/>
      <c r="C36" s="5"/>
      <c r="D36" s="5"/>
      <c r="F36" s="4" t="s">
        <v>9</v>
      </c>
      <c r="G36" s="5"/>
      <c r="H36" s="5"/>
      <c r="I36" s="5"/>
    </row>
    <row r="37" spans="1:10" ht="15" thickBot="1" x14ac:dyDescent="0.25">
      <c r="A37" s="6" t="s">
        <v>10</v>
      </c>
      <c r="B37" s="7">
        <v>165000</v>
      </c>
      <c r="C37" s="7">
        <v>305000</v>
      </c>
      <c r="D37" s="7">
        <v>305000</v>
      </c>
      <c r="F37" s="6" t="s">
        <v>10</v>
      </c>
      <c r="G37" s="7">
        <v>80000</v>
      </c>
      <c r="H37" s="7">
        <v>160000</v>
      </c>
      <c r="I37" s="7">
        <v>160000</v>
      </c>
    </row>
    <row r="38" spans="1:10" ht="15" thickBot="1" x14ac:dyDescent="0.25">
      <c r="A38" s="8" t="s">
        <v>11</v>
      </c>
      <c r="B38" s="7">
        <v>110000</v>
      </c>
      <c r="C38" s="7">
        <v>220000</v>
      </c>
      <c r="D38" s="7">
        <v>220000</v>
      </c>
      <c r="F38" s="8" t="s">
        <v>11</v>
      </c>
      <c r="G38" s="7">
        <v>110000</v>
      </c>
      <c r="H38" s="7">
        <v>220000</v>
      </c>
      <c r="I38" s="7">
        <v>170000</v>
      </c>
    </row>
    <row r="39" spans="1:10" ht="15" thickBot="1" x14ac:dyDescent="0.25">
      <c r="A39" s="8" t="s">
        <v>12</v>
      </c>
      <c r="B39" s="7">
        <v>10833.333333333332</v>
      </c>
      <c r="C39" s="7">
        <v>27083.333333333336</v>
      </c>
      <c r="D39" s="7">
        <v>27083.333333333336</v>
      </c>
      <c r="F39" s="8" t="s">
        <v>12</v>
      </c>
      <c r="G39" s="7">
        <v>10833.333333333332</v>
      </c>
      <c r="H39" s="7">
        <v>27083.333333333336</v>
      </c>
      <c r="I39" s="7">
        <v>27083.333333333336</v>
      </c>
    </row>
    <row r="40" spans="1:10" ht="15" thickBot="1" x14ac:dyDescent="0.25">
      <c r="A40" s="6" t="s">
        <v>13</v>
      </c>
      <c r="B40" s="7">
        <v>60000</v>
      </c>
      <c r="C40" s="7">
        <v>120000</v>
      </c>
      <c r="D40" s="7">
        <v>120000</v>
      </c>
      <c r="F40" s="6" t="s">
        <v>13</v>
      </c>
      <c r="G40" s="7">
        <v>20000</v>
      </c>
      <c r="H40" s="7">
        <v>40000</v>
      </c>
      <c r="I40" s="7">
        <v>40000</v>
      </c>
    </row>
    <row r="41" spans="1:10" ht="14.25" customHeight="1" thickBot="1" x14ac:dyDescent="0.25">
      <c r="A41" s="4" t="s">
        <v>14</v>
      </c>
      <c r="B41" s="5"/>
      <c r="C41" s="5"/>
      <c r="D41" s="5"/>
      <c r="F41" s="4" t="s">
        <v>14</v>
      </c>
      <c r="G41" s="5"/>
      <c r="H41" s="5"/>
      <c r="I41" s="5"/>
    </row>
    <row r="42" spans="1:10" ht="15" thickBot="1" x14ac:dyDescent="0.25">
      <c r="A42" s="8" t="s">
        <v>15</v>
      </c>
      <c r="B42" s="7">
        <v>1183915.022730743</v>
      </c>
      <c r="C42" s="7">
        <v>1872998.0888811194</v>
      </c>
      <c r="D42" s="7">
        <v>2590088.7134386594</v>
      </c>
      <c r="F42" s="8" t="s">
        <v>15</v>
      </c>
      <c r="G42" s="7">
        <v>527026.06792337412</v>
      </c>
      <c r="H42" s="7">
        <v>1046676.137273667</v>
      </c>
      <c r="I42" s="7">
        <v>1089302.5999828284</v>
      </c>
    </row>
    <row r="43" spans="1:10" ht="15" thickBot="1" x14ac:dyDescent="0.25">
      <c r="A43" s="6" t="s">
        <v>16</v>
      </c>
      <c r="B43" s="7">
        <v>150000</v>
      </c>
      <c r="C43" s="7">
        <v>300000</v>
      </c>
      <c r="D43" s="7">
        <v>300000</v>
      </c>
      <c r="F43" s="6" t="s">
        <v>16</v>
      </c>
      <c r="G43" s="7">
        <v>140000</v>
      </c>
      <c r="H43" s="7">
        <v>280000</v>
      </c>
      <c r="I43" s="7">
        <v>280000</v>
      </c>
    </row>
    <row r="44" spans="1:10" ht="26.25" thickBot="1" x14ac:dyDescent="0.25">
      <c r="A44" s="6" t="s">
        <v>17</v>
      </c>
      <c r="B44" s="7">
        <v>289428.57142857148</v>
      </c>
      <c r="C44" s="7">
        <v>435285.71428571432</v>
      </c>
      <c r="D44" s="7">
        <v>435285.71428571432</v>
      </c>
      <c r="F44" s="6" t="s">
        <v>17</v>
      </c>
      <c r="G44" s="7">
        <v>120714.28571428571</v>
      </c>
      <c r="H44" s="7">
        <v>169642.85714285713</v>
      </c>
      <c r="I44" s="7">
        <v>169642.85714285713</v>
      </c>
    </row>
    <row r="45" spans="1:10" ht="15" thickBot="1" x14ac:dyDescent="0.25">
      <c r="A45" s="9" t="s">
        <v>18</v>
      </c>
      <c r="B45" s="10">
        <f>B37+B38+B39+B40+B42+B43+B44</f>
        <v>1969176.9274926479</v>
      </c>
      <c r="C45" s="10">
        <f t="shared" ref="C45" si="7">C37+C38+C39+C40+C42+C43+C44</f>
        <v>3280367.1365001667</v>
      </c>
      <c r="D45" s="10">
        <f t="shared" ref="D45" si="8">D37+D38+D39+D40+D42+D43+D44</f>
        <v>3997457.7610577075</v>
      </c>
      <c r="F45" s="9" t="s">
        <v>18</v>
      </c>
      <c r="G45" s="10">
        <f>G37+G38+G39+G40+G42+G43+G44</f>
        <v>1008573.6869709932</v>
      </c>
      <c r="H45" s="10">
        <f t="shared" ref="H45" si="9">H37+H38+H39+H40+H42+H43+H44</f>
        <v>1943402.3277498574</v>
      </c>
      <c r="I45" s="10">
        <f t="shared" ref="I45" si="10">I37+I38+I39+I40+I42+I43+I44</f>
        <v>1936028.7904590187</v>
      </c>
    </row>
    <row r="46" spans="1:10" x14ac:dyDescent="0.2">
      <c r="A46" s="16"/>
      <c r="B46" s="17"/>
      <c r="C46" s="17"/>
      <c r="D46" s="17"/>
      <c r="F46" s="16"/>
      <c r="G46" s="17"/>
      <c r="H46" s="17"/>
      <c r="I46" s="17"/>
    </row>
    <row r="47" spans="1:10" ht="15.75" thickBot="1" x14ac:dyDescent="0.3">
      <c r="A47" s="11"/>
      <c r="B47" s="11"/>
      <c r="C47" s="11"/>
      <c r="D47" s="11"/>
      <c r="F47" s="11"/>
      <c r="G47" s="11"/>
      <c r="H47" s="11"/>
      <c r="I47" s="11"/>
      <c r="J47" s="11"/>
    </row>
    <row r="48" spans="1:10" ht="15.75" thickBot="1" x14ac:dyDescent="0.3">
      <c r="A48" s="20" t="s">
        <v>23</v>
      </c>
      <c r="B48" s="21"/>
      <c r="C48" s="21"/>
      <c r="D48" s="22"/>
      <c r="F48" s="20" t="s">
        <v>24</v>
      </c>
      <c r="G48" s="21"/>
      <c r="H48" s="21"/>
      <c r="I48" s="22"/>
      <c r="J48" s="11"/>
    </row>
    <row r="49" spans="1:10" ht="14.25" customHeight="1" thickBot="1" x14ac:dyDescent="0.3">
      <c r="A49" s="2" t="s">
        <v>5</v>
      </c>
      <c r="B49" s="3" t="s">
        <v>6</v>
      </c>
      <c r="C49" s="3" t="s">
        <v>7</v>
      </c>
      <c r="D49" s="3" t="s">
        <v>8</v>
      </c>
      <c r="F49" s="2" t="s">
        <v>5</v>
      </c>
      <c r="G49" s="3" t="s">
        <v>6</v>
      </c>
      <c r="H49" s="3" t="s">
        <v>7</v>
      </c>
      <c r="I49" s="3" t="s">
        <v>8</v>
      </c>
      <c r="J49" s="11"/>
    </row>
    <row r="50" spans="1:10" ht="15.75" thickBot="1" x14ac:dyDescent="0.3">
      <c r="A50" s="4" t="s">
        <v>9</v>
      </c>
      <c r="B50" s="5"/>
      <c r="C50" s="5"/>
      <c r="D50" s="5"/>
      <c r="F50" s="4" t="s">
        <v>9</v>
      </c>
      <c r="G50" s="5"/>
      <c r="H50" s="5"/>
      <c r="I50" s="5"/>
      <c r="J50" s="11"/>
    </row>
    <row r="51" spans="1:10" ht="15.75" thickBot="1" x14ac:dyDescent="0.3">
      <c r="A51" s="6" t="s">
        <v>10</v>
      </c>
      <c r="B51" s="7">
        <v>60000</v>
      </c>
      <c r="C51" s="7">
        <v>120000</v>
      </c>
      <c r="D51" s="7">
        <v>120000</v>
      </c>
      <c r="F51" s="6" t="s">
        <v>10</v>
      </c>
      <c r="G51" s="7">
        <v>20000</v>
      </c>
      <c r="H51" s="7">
        <v>40000</v>
      </c>
      <c r="I51" s="7">
        <v>40000</v>
      </c>
      <c r="J51" s="11"/>
    </row>
    <row r="52" spans="1:10" ht="15.75" thickBot="1" x14ac:dyDescent="0.3">
      <c r="A52" s="8" t="s">
        <v>11</v>
      </c>
      <c r="B52" s="7">
        <v>140000</v>
      </c>
      <c r="C52" s="7">
        <v>280000</v>
      </c>
      <c r="D52" s="7">
        <v>180000</v>
      </c>
      <c r="F52" s="8" t="s">
        <v>11</v>
      </c>
      <c r="G52" s="7">
        <v>0</v>
      </c>
      <c r="H52" s="7">
        <v>0</v>
      </c>
      <c r="I52" s="7">
        <v>0</v>
      </c>
      <c r="J52" s="11"/>
    </row>
    <row r="53" spans="1:10" ht="15.75" thickBot="1" x14ac:dyDescent="0.3">
      <c r="A53" s="8" t="s">
        <v>12</v>
      </c>
      <c r="B53" s="7">
        <v>22500</v>
      </c>
      <c r="C53" s="7">
        <v>56250</v>
      </c>
      <c r="D53" s="7">
        <v>56250</v>
      </c>
      <c r="F53" s="8" t="s">
        <v>12</v>
      </c>
      <c r="G53" s="7">
        <v>0</v>
      </c>
      <c r="H53" s="7">
        <v>0</v>
      </c>
      <c r="I53" s="7">
        <v>0</v>
      </c>
      <c r="J53" s="11"/>
    </row>
    <row r="54" spans="1:10" ht="15.75" thickBot="1" x14ac:dyDescent="0.3">
      <c r="A54" s="6" t="s">
        <v>13</v>
      </c>
      <c r="B54" s="7">
        <v>10000</v>
      </c>
      <c r="C54" s="7">
        <v>20000</v>
      </c>
      <c r="D54" s="7">
        <v>20000</v>
      </c>
      <c r="F54" s="6" t="s">
        <v>13</v>
      </c>
      <c r="G54" s="7">
        <v>20000</v>
      </c>
      <c r="H54" s="7">
        <v>40000</v>
      </c>
      <c r="I54" s="7">
        <v>40000</v>
      </c>
      <c r="J54" s="11"/>
    </row>
    <row r="55" spans="1:10" ht="15.75" thickBot="1" x14ac:dyDescent="0.3">
      <c r="A55" s="4" t="s">
        <v>14</v>
      </c>
      <c r="B55" s="5"/>
      <c r="C55" s="5"/>
      <c r="D55" s="5"/>
      <c r="F55" s="4" t="s">
        <v>14</v>
      </c>
      <c r="G55" s="5"/>
      <c r="H55" s="5"/>
      <c r="I55" s="5"/>
      <c r="J55" s="11"/>
    </row>
    <row r="56" spans="1:10" ht="15.75" thickBot="1" x14ac:dyDescent="0.3">
      <c r="A56" s="8" t="s">
        <v>15</v>
      </c>
      <c r="B56" s="7">
        <v>1025405.5035023657</v>
      </c>
      <c r="C56" s="7">
        <v>2049670.0084316498</v>
      </c>
      <c r="D56" s="7">
        <v>2049710.0084316498</v>
      </c>
      <c r="F56" s="8" t="s">
        <v>15</v>
      </c>
      <c r="G56" s="7">
        <v>0</v>
      </c>
      <c r="H56" s="7">
        <v>0</v>
      </c>
      <c r="I56" s="7">
        <v>0</v>
      </c>
      <c r="J56" s="11"/>
    </row>
    <row r="57" spans="1:10" ht="15.75" thickBot="1" x14ac:dyDescent="0.3">
      <c r="A57" s="6" t="s">
        <v>16</v>
      </c>
      <c r="B57" s="7">
        <v>0</v>
      </c>
      <c r="C57" s="7">
        <v>0</v>
      </c>
      <c r="D57" s="7">
        <v>0</v>
      </c>
      <c r="F57" s="6" t="s">
        <v>16</v>
      </c>
      <c r="G57" s="7">
        <v>0</v>
      </c>
      <c r="H57" s="7">
        <v>0</v>
      </c>
      <c r="I57" s="7">
        <v>0</v>
      </c>
      <c r="J57" s="11"/>
    </row>
    <row r="58" spans="1:10" ht="26.25" thickBot="1" x14ac:dyDescent="0.3">
      <c r="A58" s="6" t="s">
        <v>17</v>
      </c>
      <c r="B58" s="7">
        <v>265000</v>
      </c>
      <c r="C58" s="7">
        <v>252500</v>
      </c>
      <c r="D58" s="7">
        <v>162500</v>
      </c>
      <c r="F58" s="6" t="s">
        <v>17</v>
      </c>
      <c r="G58" s="7">
        <v>80000</v>
      </c>
      <c r="H58" s="7">
        <v>160000</v>
      </c>
      <c r="I58" s="7">
        <v>160000</v>
      </c>
      <c r="J58" s="11"/>
    </row>
    <row r="59" spans="1:10" ht="15.75" thickBot="1" x14ac:dyDescent="0.3">
      <c r="A59" s="9" t="s">
        <v>18</v>
      </c>
      <c r="B59" s="10">
        <f>B51+B52+B53+B54+B56+B57+B58</f>
        <v>1522905.5035023657</v>
      </c>
      <c r="C59" s="10">
        <f t="shared" ref="C59" si="11">C51+C52+C53+C54+C56+C57+C58</f>
        <v>2778420.0084316498</v>
      </c>
      <c r="D59" s="10">
        <f t="shared" ref="D59" si="12">D51+D52+D53+D54+D56+D57+D58</f>
        <v>2588460.0084316498</v>
      </c>
      <c r="F59" s="9" t="s">
        <v>18</v>
      </c>
      <c r="G59" s="10">
        <f>G51+G52+G53+G54+G56+G57+G58</f>
        <v>120000</v>
      </c>
      <c r="H59" s="10">
        <f t="shared" ref="H59" si="13">H51+H52+H53+H54+H56+H57+H58</f>
        <v>240000</v>
      </c>
      <c r="I59" s="10">
        <f t="shared" ref="I59" si="14">I51+I52+I53+I54+I56+I57+I58</f>
        <v>240000</v>
      </c>
      <c r="J59" s="11"/>
    </row>
    <row r="60" spans="1:10" ht="15" x14ac:dyDescent="0.25">
      <c r="A60" s="16"/>
      <c r="B60" s="17"/>
      <c r="C60" s="17"/>
      <c r="D60" s="17"/>
      <c r="F60" s="16"/>
      <c r="G60" s="17"/>
      <c r="H60" s="17"/>
      <c r="I60" s="17"/>
      <c r="J60" s="11"/>
    </row>
    <row r="61" spans="1:10" ht="15.75" thickBot="1" x14ac:dyDescent="0.3">
      <c r="A61" s="11"/>
      <c r="B61" s="11"/>
      <c r="C61" s="11"/>
      <c r="D61" s="11"/>
      <c r="F61" s="11"/>
      <c r="G61" s="11"/>
      <c r="H61" s="11"/>
      <c r="I61" s="11"/>
    </row>
    <row r="62" spans="1:10" ht="15.75" thickBot="1" x14ac:dyDescent="0.3">
      <c r="A62" s="20" t="s">
        <v>25</v>
      </c>
      <c r="B62" s="21"/>
      <c r="C62" s="21"/>
      <c r="D62" s="22"/>
      <c r="F62" s="20" t="s">
        <v>26</v>
      </c>
      <c r="G62" s="21"/>
      <c r="H62" s="21"/>
      <c r="I62" s="22"/>
    </row>
    <row r="63" spans="1:10" ht="14.25" customHeight="1" thickBot="1" x14ac:dyDescent="0.25">
      <c r="A63" s="2" t="s">
        <v>5</v>
      </c>
      <c r="B63" s="3" t="s">
        <v>6</v>
      </c>
      <c r="C63" s="3" t="s">
        <v>7</v>
      </c>
      <c r="D63" s="3" t="s">
        <v>8</v>
      </c>
      <c r="F63" s="2" t="s">
        <v>5</v>
      </c>
      <c r="G63" s="3" t="s">
        <v>6</v>
      </c>
      <c r="H63" s="3" t="s">
        <v>7</v>
      </c>
      <c r="I63" s="3" t="s">
        <v>8</v>
      </c>
    </row>
    <row r="64" spans="1:10" ht="15" thickBot="1" x14ac:dyDescent="0.25">
      <c r="A64" s="4" t="s">
        <v>9</v>
      </c>
      <c r="B64" s="5"/>
      <c r="C64" s="5"/>
      <c r="D64" s="5"/>
      <c r="F64" s="4" t="s">
        <v>9</v>
      </c>
      <c r="G64" s="5"/>
      <c r="H64" s="5"/>
      <c r="I64" s="5"/>
    </row>
    <row r="65" spans="1:9" ht="15" thickBot="1" x14ac:dyDescent="0.25">
      <c r="A65" s="6" t="s">
        <v>10</v>
      </c>
      <c r="B65" s="7">
        <v>80000</v>
      </c>
      <c r="C65" s="7">
        <v>160000</v>
      </c>
      <c r="D65" s="7">
        <v>160000</v>
      </c>
      <c r="F65" s="6" t="s">
        <v>10</v>
      </c>
      <c r="G65" s="7">
        <v>40000</v>
      </c>
      <c r="H65" s="7">
        <v>80000</v>
      </c>
      <c r="I65" s="7">
        <v>80000</v>
      </c>
    </row>
    <row r="66" spans="1:9" ht="15" thickBot="1" x14ac:dyDescent="0.25">
      <c r="A66" s="8" t="s">
        <v>11</v>
      </c>
      <c r="B66" s="7">
        <v>20000</v>
      </c>
      <c r="C66" s="7">
        <v>40000</v>
      </c>
      <c r="D66" s="7">
        <v>40000</v>
      </c>
      <c r="F66" s="8" t="s">
        <v>11</v>
      </c>
      <c r="G66" s="7">
        <v>6000</v>
      </c>
      <c r="H66" s="7">
        <v>12000</v>
      </c>
      <c r="I66" s="7">
        <v>12000</v>
      </c>
    </row>
    <row r="67" spans="1:9" ht="15" thickBot="1" x14ac:dyDescent="0.25">
      <c r="A67" s="8" t="s">
        <v>12</v>
      </c>
      <c r="B67" s="7">
        <v>12500</v>
      </c>
      <c r="C67" s="7">
        <v>31250</v>
      </c>
      <c r="D67" s="7">
        <v>31250</v>
      </c>
      <c r="F67" s="8" t="s">
        <v>12</v>
      </c>
      <c r="G67" s="7">
        <v>0</v>
      </c>
      <c r="H67" s="7">
        <v>0</v>
      </c>
      <c r="I67" s="7">
        <v>0</v>
      </c>
    </row>
    <row r="68" spans="1:9" ht="15" thickBot="1" x14ac:dyDescent="0.25">
      <c r="A68" s="6" t="s">
        <v>13</v>
      </c>
      <c r="B68" s="7">
        <v>30000</v>
      </c>
      <c r="C68" s="7">
        <v>60000</v>
      </c>
      <c r="D68" s="7">
        <v>60000</v>
      </c>
      <c r="F68" s="6" t="s">
        <v>13</v>
      </c>
      <c r="G68" s="7">
        <v>10000</v>
      </c>
      <c r="H68" s="7">
        <v>20000</v>
      </c>
      <c r="I68" s="7">
        <v>20000</v>
      </c>
    </row>
    <row r="69" spans="1:9" ht="15" thickBot="1" x14ac:dyDescent="0.25">
      <c r="A69" s="4" t="s">
        <v>14</v>
      </c>
      <c r="B69" s="5"/>
      <c r="C69" s="5"/>
      <c r="D69" s="5"/>
      <c r="F69" s="4" t="s">
        <v>14</v>
      </c>
      <c r="G69" s="5"/>
      <c r="H69" s="5"/>
      <c r="I69" s="5"/>
    </row>
    <row r="70" spans="1:9" ht="15" thickBot="1" x14ac:dyDescent="0.25">
      <c r="A70" s="8" t="s">
        <v>15</v>
      </c>
      <c r="B70" s="7">
        <v>382500</v>
      </c>
      <c r="C70" s="7">
        <v>1138400</v>
      </c>
      <c r="D70" s="7">
        <v>1417200</v>
      </c>
      <c r="F70" s="8" t="s">
        <v>15</v>
      </c>
      <c r="G70" s="7">
        <v>0</v>
      </c>
      <c r="H70" s="7">
        <v>103433.33333333334</v>
      </c>
      <c r="I70" s="7">
        <v>118166.66666666667</v>
      </c>
    </row>
    <row r="71" spans="1:9" ht="15" thickBot="1" x14ac:dyDescent="0.25">
      <c r="A71" s="6" t="s">
        <v>16</v>
      </c>
      <c r="B71" s="7">
        <v>100000</v>
      </c>
      <c r="C71" s="7">
        <v>200000</v>
      </c>
      <c r="D71" s="7">
        <v>200000</v>
      </c>
      <c r="F71" s="6" t="s">
        <v>16</v>
      </c>
      <c r="G71" s="7">
        <v>0</v>
      </c>
      <c r="H71" s="7">
        <v>0</v>
      </c>
      <c r="I71" s="7">
        <v>0</v>
      </c>
    </row>
    <row r="72" spans="1:9" ht="26.25" thickBot="1" x14ac:dyDescent="0.25">
      <c r="A72" s="6" t="s">
        <v>17</v>
      </c>
      <c r="B72" s="7">
        <v>75000</v>
      </c>
      <c r="C72" s="7">
        <v>150000</v>
      </c>
      <c r="D72" s="7">
        <v>125000.00000000001</v>
      </c>
      <c r="F72" s="6" t="s">
        <v>17</v>
      </c>
      <c r="G72" s="7">
        <v>160000</v>
      </c>
      <c r="H72" s="7">
        <v>230000</v>
      </c>
      <c r="I72" s="7">
        <v>210000</v>
      </c>
    </row>
    <row r="73" spans="1:9" ht="15" thickBot="1" x14ac:dyDescent="0.25">
      <c r="A73" s="9" t="s">
        <v>18</v>
      </c>
      <c r="B73" s="10">
        <f>B65+B66+B67+B68+B70+B71+B72</f>
        <v>700000</v>
      </c>
      <c r="C73" s="10">
        <f t="shared" ref="C73" si="15">C65+C66+C67+C68+C70+C71+C72</f>
        <v>1779650</v>
      </c>
      <c r="D73" s="10">
        <f t="shared" ref="D73" si="16">D65+D66+D67+D68+D70+D71+D72</f>
        <v>2033450</v>
      </c>
      <c r="F73" s="9" t="s">
        <v>18</v>
      </c>
      <c r="G73" s="10">
        <f>G65+G66+G67+G68+G70+G71+G72</f>
        <v>216000</v>
      </c>
      <c r="H73" s="10">
        <f t="shared" ref="H73" si="17">H65+H66+H67+H68+H70+H71+H72</f>
        <v>445433.33333333337</v>
      </c>
      <c r="I73" s="10">
        <f t="shared" ref="I73" si="18">I65+I66+I67+I68+I70+I71+I72</f>
        <v>440166.66666666669</v>
      </c>
    </row>
    <row r="74" spans="1:9" ht="15" x14ac:dyDescent="0.25">
      <c r="A74" s="16"/>
      <c r="B74" s="17"/>
      <c r="C74" s="17"/>
      <c r="D74" s="17"/>
      <c r="F74" s="11"/>
      <c r="G74" s="11"/>
      <c r="H74" s="11"/>
      <c r="I74" s="11"/>
    </row>
    <row r="75" spans="1:9" ht="15.75" thickBot="1" x14ac:dyDescent="0.3">
      <c r="A75" s="11"/>
      <c r="B75" s="11"/>
      <c r="C75" s="11"/>
      <c r="D75" s="11"/>
      <c r="F75" s="11"/>
      <c r="G75" s="11"/>
      <c r="H75" s="11"/>
      <c r="I75" s="11"/>
    </row>
    <row r="76" spans="1:9" ht="15.75" thickBot="1" x14ac:dyDescent="0.3">
      <c r="A76" s="20" t="s">
        <v>27</v>
      </c>
      <c r="B76" s="21"/>
      <c r="C76" s="21"/>
      <c r="D76" s="22"/>
      <c r="F76" s="11"/>
      <c r="G76" s="11"/>
      <c r="H76" s="11"/>
      <c r="I76" s="11"/>
    </row>
    <row r="77" spans="1:9" ht="15.75" thickBot="1" x14ac:dyDescent="0.3">
      <c r="A77" s="2" t="s">
        <v>5</v>
      </c>
      <c r="B77" s="3" t="s">
        <v>6</v>
      </c>
      <c r="C77" s="3" t="s">
        <v>7</v>
      </c>
      <c r="D77" s="3" t="s">
        <v>8</v>
      </c>
      <c r="F77" s="11"/>
      <c r="G77" s="11"/>
      <c r="H77" s="11"/>
      <c r="I77" s="11"/>
    </row>
    <row r="78" spans="1:9" ht="15.75" thickBot="1" x14ac:dyDescent="0.3">
      <c r="A78" s="4" t="s">
        <v>14</v>
      </c>
      <c r="B78" s="5"/>
      <c r="C78" s="5"/>
      <c r="D78" s="5"/>
      <c r="F78" s="11"/>
      <c r="G78" s="11"/>
      <c r="H78" s="11"/>
      <c r="I78" s="11"/>
    </row>
    <row r="79" spans="1:9" ht="15.75" thickBot="1" x14ac:dyDescent="0.3">
      <c r="A79" s="6" t="s">
        <v>10</v>
      </c>
      <c r="B79" s="7">
        <v>0</v>
      </c>
      <c r="C79" s="7">
        <v>0</v>
      </c>
      <c r="D79" s="7">
        <v>0</v>
      </c>
      <c r="F79" s="11"/>
      <c r="G79" s="11"/>
      <c r="H79" s="11"/>
      <c r="I79" s="11"/>
    </row>
    <row r="80" spans="1:9" ht="15.75" thickBot="1" x14ac:dyDescent="0.3">
      <c r="A80" s="8" t="s">
        <v>11</v>
      </c>
      <c r="B80" s="7">
        <v>0</v>
      </c>
      <c r="C80" s="7">
        <v>0</v>
      </c>
      <c r="D80" s="7">
        <v>0</v>
      </c>
      <c r="F80" s="11"/>
      <c r="G80" s="11"/>
      <c r="H80" s="11"/>
      <c r="I80" s="11"/>
    </row>
    <row r="81" spans="1:9" ht="15.75" thickBot="1" x14ac:dyDescent="0.3">
      <c r="A81" s="8" t="s">
        <v>12</v>
      </c>
      <c r="B81" s="7">
        <v>0</v>
      </c>
      <c r="C81" s="7">
        <v>0</v>
      </c>
      <c r="D81" s="7">
        <v>0</v>
      </c>
      <c r="F81" s="11"/>
      <c r="G81" s="11"/>
      <c r="H81" s="11"/>
      <c r="I81" s="11"/>
    </row>
    <row r="82" spans="1:9" ht="15.75" thickBot="1" x14ac:dyDescent="0.3">
      <c r="A82" s="6" t="s">
        <v>13</v>
      </c>
      <c r="B82" s="7">
        <v>0</v>
      </c>
      <c r="C82" s="7">
        <v>0</v>
      </c>
      <c r="D82" s="7">
        <v>0</v>
      </c>
      <c r="F82" s="11"/>
      <c r="G82" s="11"/>
      <c r="H82" s="11"/>
      <c r="I82" s="11"/>
    </row>
    <row r="83" spans="1:9" ht="15.75" thickBot="1" x14ac:dyDescent="0.3">
      <c r="A83" s="4" t="s">
        <v>14</v>
      </c>
      <c r="B83" s="5"/>
      <c r="C83" s="5"/>
      <c r="D83" s="5"/>
      <c r="F83" s="11"/>
      <c r="G83" s="11"/>
      <c r="H83" s="11"/>
      <c r="I83" s="11"/>
    </row>
    <row r="84" spans="1:9" ht="15.75" thickBot="1" x14ac:dyDescent="0.3">
      <c r="A84" s="8" t="s">
        <v>15</v>
      </c>
      <c r="B84" s="7">
        <v>0</v>
      </c>
      <c r="C84" s="7">
        <v>0</v>
      </c>
      <c r="D84" s="7">
        <v>0</v>
      </c>
      <c r="F84" s="11"/>
      <c r="G84" s="11"/>
      <c r="H84" s="11"/>
      <c r="I84" s="11"/>
    </row>
    <row r="85" spans="1:9" ht="15.75" thickBot="1" x14ac:dyDescent="0.3">
      <c r="A85" s="6" t="s">
        <v>16</v>
      </c>
      <c r="B85" s="7">
        <v>0</v>
      </c>
      <c r="C85" s="7">
        <v>0</v>
      </c>
      <c r="D85" s="7">
        <v>0</v>
      </c>
      <c r="F85" s="11"/>
      <c r="G85" s="11"/>
      <c r="H85" s="11"/>
      <c r="I85" s="11"/>
    </row>
    <row r="86" spans="1:9" ht="15.75" thickBot="1" x14ac:dyDescent="0.3">
      <c r="A86" s="6" t="s">
        <v>17</v>
      </c>
      <c r="B86" s="7">
        <v>300000</v>
      </c>
      <c r="C86" s="7">
        <v>800000</v>
      </c>
      <c r="D86" s="7">
        <v>300000</v>
      </c>
      <c r="F86" s="11"/>
      <c r="G86" s="11"/>
      <c r="H86" s="11"/>
      <c r="I86" s="11"/>
    </row>
    <row r="87" spans="1:9" ht="15.75" thickBot="1" x14ac:dyDescent="0.3">
      <c r="A87" s="9" t="s">
        <v>18</v>
      </c>
      <c r="B87" s="10">
        <f>B79+B80+B81+B82+B84+B85+B86</f>
        <v>300000</v>
      </c>
      <c r="C87" s="10">
        <f t="shared" ref="C87" si="19">C79+C80+C81+C82+C84+C85+C86</f>
        <v>800000</v>
      </c>
      <c r="D87" s="10">
        <f t="shared" ref="D87" si="20">D79+D80+D81+D82+D84+D85+D86</f>
        <v>300000</v>
      </c>
      <c r="F87" s="11"/>
      <c r="G87" s="11"/>
      <c r="H87" s="11"/>
      <c r="I87" s="11"/>
    </row>
    <row r="88" spans="1:9" ht="15" x14ac:dyDescent="0.25">
      <c r="A88" s="11"/>
      <c r="B88" s="11"/>
      <c r="C88" s="11"/>
      <c r="D88" s="11"/>
      <c r="F88" s="11"/>
      <c r="G88" s="11"/>
      <c r="H88" s="11"/>
      <c r="I88" s="11"/>
    </row>
    <row r="89" spans="1:9" ht="15.75" thickBot="1" x14ac:dyDescent="0.3">
      <c r="A89" s="11"/>
      <c r="B89" s="11"/>
      <c r="C89" s="11"/>
      <c r="D89" s="11"/>
      <c r="F89" s="11"/>
      <c r="G89" s="11"/>
      <c r="H89" s="11"/>
      <c r="I89" s="11"/>
    </row>
    <row r="90" spans="1:9" ht="15.75" thickBot="1" x14ac:dyDescent="0.3">
      <c r="A90" s="20" t="s">
        <v>28</v>
      </c>
      <c r="B90" s="21"/>
      <c r="C90" s="21"/>
      <c r="D90" s="22"/>
      <c r="F90" s="11"/>
      <c r="G90" s="11"/>
      <c r="H90" s="11"/>
      <c r="I90" s="11"/>
    </row>
    <row r="91" spans="1:9" ht="15.75" thickBot="1" x14ac:dyDescent="0.3">
      <c r="A91" s="2" t="s">
        <v>5</v>
      </c>
      <c r="B91" s="3" t="s">
        <v>6</v>
      </c>
      <c r="C91" s="3" t="s">
        <v>7</v>
      </c>
      <c r="D91" s="3" t="s">
        <v>8</v>
      </c>
      <c r="F91" s="11"/>
      <c r="G91" s="11"/>
      <c r="H91" s="11"/>
      <c r="I91" s="11"/>
    </row>
    <row r="92" spans="1:9" ht="15.75" thickBot="1" x14ac:dyDescent="0.3">
      <c r="A92" s="4" t="s">
        <v>9</v>
      </c>
      <c r="B92" s="5"/>
      <c r="C92" s="5"/>
      <c r="D92" s="5"/>
      <c r="F92" s="11"/>
      <c r="G92" s="11"/>
      <c r="H92" s="11"/>
      <c r="I92" s="11"/>
    </row>
    <row r="93" spans="1:9" ht="15.75" thickBot="1" x14ac:dyDescent="0.3">
      <c r="A93" s="6" t="s">
        <v>10</v>
      </c>
      <c r="B93" s="7">
        <f>B9+G9+B23+G23+B37+G37+B51+G51+B65+G65+B79</f>
        <v>750000</v>
      </c>
      <c r="C93" s="7">
        <f t="shared" ref="C93:D100" si="21">C9+H9+C23+H23+C37+H37+C51+H51+C65+H65+C79</f>
        <v>1450000</v>
      </c>
      <c r="D93" s="7">
        <f t="shared" si="21"/>
        <v>1450000</v>
      </c>
      <c r="F93" s="11"/>
      <c r="G93" s="11"/>
      <c r="H93" s="11"/>
      <c r="I93" s="11"/>
    </row>
    <row r="94" spans="1:9" ht="15.75" thickBot="1" x14ac:dyDescent="0.3">
      <c r="A94" s="8" t="s">
        <v>11</v>
      </c>
      <c r="B94" s="7">
        <f t="shared" ref="B94:B100" si="22">B10+G10+B24+G24+B38+G38+B52+G52+B66+G66+B80</f>
        <v>500000</v>
      </c>
      <c r="C94" s="7">
        <f t="shared" si="21"/>
        <v>1000000</v>
      </c>
      <c r="D94" s="7">
        <f t="shared" si="21"/>
        <v>800000</v>
      </c>
      <c r="F94" s="11"/>
      <c r="G94" s="11"/>
      <c r="H94" s="11"/>
      <c r="I94" s="11"/>
    </row>
    <row r="95" spans="1:9" ht="15.75" thickBot="1" x14ac:dyDescent="0.3">
      <c r="A95" s="8" t="s">
        <v>12</v>
      </c>
      <c r="B95" s="7">
        <f t="shared" si="22"/>
        <v>99999.999999999985</v>
      </c>
      <c r="C95" s="7">
        <f t="shared" si="21"/>
        <v>250000.00000000003</v>
      </c>
      <c r="D95" s="7">
        <f t="shared" si="21"/>
        <v>250000.00000000003</v>
      </c>
      <c r="F95" s="11"/>
      <c r="G95" s="11"/>
      <c r="H95" s="11"/>
      <c r="I95" s="11"/>
    </row>
    <row r="96" spans="1:9" ht="15.75" thickBot="1" x14ac:dyDescent="0.3">
      <c r="A96" s="6" t="s">
        <v>13</v>
      </c>
      <c r="B96" s="7">
        <f t="shared" si="22"/>
        <v>400000</v>
      </c>
      <c r="C96" s="7">
        <f t="shared" si="21"/>
        <v>800000</v>
      </c>
      <c r="D96" s="7">
        <f t="shared" si="21"/>
        <v>800000</v>
      </c>
      <c r="F96" s="11"/>
      <c r="G96" s="11"/>
      <c r="H96" s="11"/>
      <c r="I96" s="11"/>
    </row>
    <row r="97" spans="1:9" ht="14.25" customHeight="1" thickBot="1" x14ac:dyDescent="0.3">
      <c r="A97" s="4" t="s">
        <v>14</v>
      </c>
      <c r="B97" s="5"/>
      <c r="C97" s="5"/>
      <c r="D97" s="5"/>
      <c r="F97" s="11"/>
      <c r="G97" s="11"/>
      <c r="H97" s="11"/>
      <c r="I97" s="11"/>
    </row>
    <row r="98" spans="1:9" ht="15.75" thickBot="1" x14ac:dyDescent="0.3">
      <c r="A98" s="8" t="s">
        <v>15</v>
      </c>
      <c r="B98" s="7">
        <f t="shared" si="22"/>
        <v>5722881.6221500933</v>
      </c>
      <c r="C98" s="7">
        <f t="shared" si="21"/>
        <v>14387788.308994448</v>
      </c>
      <c r="D98" s="7">
        <f t="shared" si="21"/>
        <v>15624949.709748378</v>
      </c>
      <c r="F98" s="11"/>
      <c r="G98" s="11"/>
      <c r="H98" s="11"/>
      <c r="I98" s="11"/>
    </row>
    <row r="99" spans="1:9" ht="15.75" thickBot="1" x14ac:dyDescent="0.3">
      <c r="A99" s="6" t="s">
        <v>16</v>
      </c>
      <c r="B99" s="7">
        <f t="shared" si="22"/>
        <v>600000</v>
      </c>
      <c r="C99" s="7">
        <f t="shared" si="21"/>
        <v>1200000</v>
      </c>
      <c r="D99" s="7">
        <f t="shared" si="21"/>
        <v>1200000</v>
      </c>
      <c r="F99" s="11"/>
      <c r="G99" s="11"/>
      <c r="H99" s="11"/>
      <c r="I99" s="11"/>
    </row>
    <row r="100" spans="1:9" ht="15.75" thickBot="1" x14ac:dyDescent="0.3">
      <c r="A100" s="6" t="s">
        <v>17</v>
      </c>
      <c r="B100" s="7">
        <f t="shared" si="22"/>
        <v>1957500</v>
      </c>
      <c r="C100" s="7">
        <f t="shared" si="21"/>
        <v>3170000</v>
      </c>
      <c r="D100" s="7">
        <f t="shared" si="21"/>
        <v>2510000</v>
      </c>
      <c r="F100" s="11"/>
      <c r="G100" s="11"/>
      <c r="H100" s="11"/>
      <c r="I100" s="11"/>
    </row>
    <row r="101" spans="1:9" ht="15.75" thickBot="1" x14ac:dyDescent="0.3">
      <c r="A101" s="9" t="s">
        <v>18</v>
      </c>
      <c r="B101" s="10">
        <f>B93+B94+B95+B96+B98+B99+B100</f>
        <v>10030381.622150093</v>
      </c>
      <c r="C101" s="10">
        <f t="shared" ref="C101" si="23">C93+C94+C95+C96+C98+C99+C100</f>
        <v>22257788.30899445</v>
      </c>
      <c r="D101" s="10">
        <f t="shared" ref="D101" si="24">D93+D94+D95+D96+D98+D99+D100</f>
        <v>22634949.70974838</v>
      </c>
      <c r="F101" s="11"/>
      <c r="G101" s="11"/>
      <c r="H101" s="11"/>
      <c r="I101" s="11"/>
    </row>
    <row r="103" spans="1:9" ht="15" x14ac:dyDescent="0.25">
      <c r="A103" s="11"/>
      <c r="B103" s="11"/>
      <c r="C103" s="11"/>
      <c r="D103" s="11"/>
    </row>
    <row r="104" spans="1:9" ht="15" hidden="1" x14ac:dyDescent="0.25">
      <c r="A104" s="11" t="s">
        <v>29</v>
      </c>
      <c r="B104" s="12" t="e">
        <f>SUM(B17,B30,#REF!,#REF!,#REF!,#REF!,#REF!,#REF!,#REF!,G55,G72)</f>
        <v>#REF!</v>
      </c>
      <c r="C104" s="12" t="e">
        <f>SUM(C17,C30,#REF!,#REF!,#REF!,#REF!,#REF!,#REF!,#REF!,H55,H72)</f>
        <v>#REF!</v>
      </c>
      <c r="D104" s="12" t="e">
        <f>SUM(D17,D30,#REF!,#REF!,#REF!,#REF!,#REF!,#REF!,#REF!,I55,I72)</f>
        <v>#REF!</v>
      </c>
      <c r="E104" s="13"/>
    </row>
    <row r="105" spans="1:9" hidden="1" x14ac:dyDescent="0.2">
      <c r="B105" s="13" t="e">
        <f>#REF!-B104</f>
        <v>#REF!</v>
      </c>
      <c r="C105" s="13" t="e">
        <f>#REF!-C104</f>
        <v>#REF!</v>
      </c>
      <c r="D105" s="13" t="e">
        <f>#REF!-D104</f>
        <v>#REF!</v>
      </c>
      <c r="E105" s="13"/>
      <c r="F105" s="14"/>
      <c r="G105" s="14"/>
      <c r="H105" s="14"/>
    </row>
    <row r="106" spans="1:9" ht="15" hidden="1" x14ac:dyDescent="0.25">
      <c r="A106" s="11" t="s">
        <v>29</v>
      </c>
      <c r="B106" s="15">
        <f>'[1]Investment-Expense Budget'!N7</f>
        <v>10030381.622150093</v>
      </c>
      <c r="C106" s="15">
        <f>'[1]Investment-Expense Budget'!O7</f>
        <v>22257788.308994446</v>
      </c>
      <c r="D106" s="15">
        <f>'[1]Investment-Expense Budget'!P7</f>
        <v>22634949.709748384</v>
      </c>
      <c r="E106" s="13"/>
    </row>
    <row r="107" spans="1:9" hidden="1" x14ac:dyDescent="0.2">
      <c r="B107" s="14" t="e">
        <f>#REF!-B106</f>
        <v>#REF!</v>
      </c>
      <c r="C107" s="14" t="e">
        <f>#REF!-C106</f>
        <v>#REF!</v>
      </c>
      <c r="D107" s="14" t="e">
        <f>#REF!-D106</f>
        <v>#REF!</v>
      </c>
      <c r="E107" s="13"/>
    </row>
    <row r="108" spans="1:9" x14ac:dyDescent="0.2">
      <c r="C108" s="13"/>
      <c r="D108" s="13"/>
      <c r="E108" s="13"/>
    </row>
    <row r="109" spans="1:9" x14ac:dyDescent="0.2">
      <c r="C109" s="13"/>
      <c r="D109" s="13"/>
      <c r="E109" s="13"/>
    </row>
    <row r="110" spans="1:9" x14ac:dyDescent="0.2">
      <c r="C110" s="13"/>
      <c r="D110" s="13"/>
      <c r="E110" s="13"/>
    </row>
    <row r="111" spans="1:9" x14ac:dyDescent="0.2">
      <c r="C111" s="13"/>
      <c r="D111" s="13"/>
      <c r="E111" s="13"/>
    </row>
    <row r="112" spans="1:9" x14ac:dyDescent="0.2">
      <c r="C112" s="13"/>
      <c r="D112" s="13"/>
      <c r="E112" s="13"/>
    </row>
    <row r="113" spans="3:5" x14ac:dyDescent="0.2">
      <c r="C113" s="13"/>
      <c r="D113" s="13"/>
      <c r="E113" s="13"/>
    </row>
    <row r="114" spans="3:5" x14ac:dyDescent="0.2">
      <c r="C114" s="13"/>
      <c r="D114" s="13"/>
      <c r="E114" s="13"/>
    </row>
    <row r="115" spans="3:5" x14ac:dyDescent="0.2">
      <c r="C115" s="13"/>
      <c r="D115" s="13"/>
      <c r="E115" s="13"/>
    </row>
    <row r="116" spans="3:5" x14ac:dyDescent="0.2">
      <c r="C116" s="13"/>
      <c r="D116" s="13"/>
      <c r="E116" s="13"/>
    </row>
    <row r="117" spans="3:5" x14ac:dyDescent="0.2">
      <c r="C117" s="13"/>
      <c r="D117" s="13"/>
      <c r="E117" s="13"/>
    </row>
    <row r="118" spans="3:5" x14ac:dyDescent="0.2">
      <c r="C118" s="13"/>
      <c r="D118" s="13"/>
      <c r="E118" s="13"/>
    </row>
  </sheetData>
  <mergeCells count="16">
    <mergeCell ref="A62:D62"/>
    <mergeCell ref="F62:I62"/>
    <mergeCell ref="A76:D76"/>
    <mergeCell ref="A90:D90"/>
    <mergeCell ref="A20:D20"/>
    <mergeCell ref="F20:I20"/>
    <mergeCell ref="A34:D34"/>
    <mergeCell ref="F34:I34"/>
    <mergeCell ref="A48:D48"/>
    <mergeCell ref="F48:I48"/>
    <mergeCell ref="A1:I1"/>
    <mergeCell ref="A2:I2"/>
    <mergeCell ref="A3:I3"/>
    <mergeCell ref="A4:I4"/>
    <mergeCell ref="A6:D6"/>
    <mergeCell ref="F6:I6"/>
  </mergeCells>
  <pageMargins left="0.7" right="0.7" top="0.75" bottom="0.75" header="0.3" footer="0.3"/>
  <pageSetup scale="57" fitToHeight="2" orientation="portrait" r:id="rId1"/>
  <headerFooter>
    <oddFooter>&amp;C&amp;"Calibri"&amp;11&amp;K000000_x000D_&amp;1#&amp;"Calibri"&amp;22&amp;K0073CFINTERNAL</oddFooter>
  </headerFooter>
  <rowBreaks count="1" manualBreakCount="1"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4E303926643488C544E0874959A78" ma:contentTypeVersion="5" ma:contentTypeDescription="Create a new document." ma:contentTypeScope="" ma:versionID="88157c50c0758e03bc939faabbbcd5d3">
  <xsd:schema xmlns:xsd="http://www.w3.org/2001/XMLSchema" xmlns:xs="http://www.w3.org/2001/XMLSchema" xmlns:p="http://schemas.microsoft.com/office/2006/metadata/properties" xmlns:ns2="3610626b-eb1d-451c-8940-f17befa3e591" xmlns:ns3="5a29ef88-2d19-4704-bca0-be711fc6ad55" targetNamespace="http://schemas.microsoft.com/office/2006/metadata/properties" ma:root="true" ma:fieldsID="c060f751c14ccbce925a6c8e929c91bd" ns2:_="" ns3:_="">
    <xsd:import namespace="3610626b-eb1d-451c-8940-f17befa3e591"/>
    <xsd:import namespace="5a29ef88-2d19-4704-bca0-be711fc6a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0626b-eb1d-451c-8940-f17befa3e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9ef88-2d19-4704-bca0-be711fc6ad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3EC9C2-6540-4E73-9834-8B3E3F43E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10626b-eb1d-451c-8940-f17befa3e591"/>
    <ds:schemaRef ds:uri="5a29ef88-2d19-4704-bca0-be711fc6ad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C650AE-33E0-471A-8B7B-2B44E8F60C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692F1-134D-4960-B454-977D10DA605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10626b-eb1d-451c-8940-f17befa3e591"/>
    <ds:schemaRef ds:uri="http://purl.org/dc/elements/1.1/"/>
    <ds:schemaRef ds:uri="http://schemas.microsoft.com/office/2006/metadata/properties"/>
    <ds:schemaRef ds:uri="http://schemas.microsoft.com/office/infopath/2007/PartnerControls"/>
    <ds:schemaRef ds:uri="5a29ef88-2d19-4704-bca0-be711fc6ad5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CES Workpapers</vt:lpstr>
      <vt:lpstr>'CES Workpapers'!Print_Area</vt:lpstr>
      <vt:lpstr>'CES Workpapers'!Print_Titles</vt:lpstr>
    </vt:vector>
  </TitlesOfParts>
  <Manager/>
  <Company>Consolidated Edison Company of New York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Madnick, Philip</dc:creator>
  <cp:keywords/>
  <dc:description/>
  <cp:lastModifiedBy>Comes, Margaret  - Regulatory</cp:lastModifiedBy>
  <cp:revision/>
  <dcterms:created xsi:type="dcterms:W3CDTF">2023-12-01T01:13:03Z</dcterms:created>
  <dcterms:modified xsi:type="dcterms:W3CDTF">2023-12-01T23:03:45Z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0x0101000614E303926643488C544E0874959A78</vt:lpwstr>
  </property>
  <property fmtid="{D5CDD505-2E9C-101B-9397-08002B2CF9AE}" pid="3" name="MSIP_Label_c80150e9-b158-425e-97d7-738cc28226d7_Enabled">
    <vt:lpwstr>true</vt:lpwstr>
  </property>
  <property fmtid="{D5CDD505-2E9C-101B-9397-08002B2CF9AE}" pid="4" name="MSIP_Label_c80150e9-b158-425e-97d7-738cc28226d7_SetDate">
    <vt:lpwstr>2023-12-01T23:02:35Z</vt:lpwstr>
  </property>
  <property fmtid="{D5CDD505-2E9C-101B-9397-08002B2CF9AE}" pid="5" name="MSIP_Label_c80150e9-b158-425e-97d7-738cc28226d7_Method">
    <vt:lpwstr>Standard</vt:lpwstr>
  </property>
  <property fmtid="{D5CDD505-2E9C-101B-9397-08002B2CF9AE}" pid="6" name="MSIP_Label_c80150e9-b158-425e-97d7-738cc28226d7_Name">
    <vt:lpwstr>Internal - Privacy</vt:lpwstr>
  </property>
  <property fmtid="{D5CDD505-2E9C-101B-9397-08002B2CF9AE}" pid="7" name="MSIP_Label_c80150e9-b158-425e-97d7-738cc28226d7_SiteId">
    <vt:lpwstr>e9aef9b7-25ca-4518-a881-33e546773136</vt:lpwstr>
  </property>
  <property fmtid="{D5CDD505-2E9C-101B-9397-08002B2CF9AE}" pid="8" name="MSIP_Label_c80150e9-b158-425e-97d7-738cc28226d7_ActionId">
    <vt:lpwstr>cfda4139-2a2e-4130-a79b-2a4569c8615b</vt:lpwstr>
  </property>
  <property fmtid="{D5CDD505-2E9C-101B-9397-08002B2CF9AE}" pid="9" name="MSIP_Label_c80150e9-b158-425e-97d7-738cc28226d7_ContentBits">
    <vt:lpwstr>2</vt:lpwstr>
  </property>
</Properties>
</file>