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02009fi\datadirs\O&amp;R Rate Engineering\RECOTAR\Clean Energy Programs\Energy Efficiency Transition\Triennium Filing Petition\RFP 1\Workpapers\"/>
    </mc:Choice>
  </mc:AlternateContent>
  <xr:revisionPtr revIDLastSave="0" documentId="13_ncr:1_{C53E0DEB-F244-48DB-B9A8-6869CEBF477C}" xr6:coauthVersionLast="47" xr6:coauthVersionMax="47" xr10:uidLastSave="{00000000-0000-0000-0000-000000000000}"/>
  <bookViews>
    <workbookView xWindow="33720" yWindow="2970" windowWidth="29040" windowHeight="15840" activeTab="5" xr2:uid="{D22F85E5-9BB7-421B-AC5A-0EC53555D3A7}"/>
  </bookViews>
  <sheets>
    <sheet name="Rate Tables" sheetId="3" r:id="rId1"/>
    <sheet name="Bill Comp SC1" sheetId="4" r:id="rId2"/>
    <sheet name="Bill Comp SC2" sheetId="5" r:id="rId3"/>
    <sheet name="Bill Comp SC5" sheetId="6" state="hidden" r:id="rId4"/>
    <sheet name="Bill Comp SC7" sheetId="7" r:id="rId5"/>
    <sheet name="Bill Comp SC7 HVD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>#REF!</definedName>
    <definedName name="\b">#REF!</definedName>
    <definedName name="\C">[1]RECO!#REF!</definedName>
    <definedName name="\CPRINT">[1]RECO!#REF!</definedName>
    <definedName name="\d">#REF!</definedName>
    <definedName name="\E">[1]RECO!#REF!</definedName>
    <definedName name="\f">#REF!</definedName>
    <definedName name="\G">[1]RECO!#REF!</definedName>
    <definedName name="\GPRINT">[1]RECO!#REF!</definedName>
    <definedName name="\h">#REF!</definedName>
    <definedName name="\i">#REF!</definedName>
    <definedName name="\j">#REF!</definedName>
    <definedName name="\k">#REF!</definedName>
    <definedName name="\m">#REF!</definedName>
    <definedName name="\n">#REF!</definedName>
    <definedName name="\P">#REF!</definedName>
    <definedName name="\t">#REF!</definedName>
    <definedName name="\W">#REF!</definedName>
    <definedName name="\y">#REF!</definedName>
    <definedName name="\z">#REF!</definedName>
    <definedName name="_">'[2]Central SerO&amp;M'!#REF!</definedName>
    <definedName name="_________RC401">#REF!</definedName>
    <definedName name="_________RC501">#REF!</definedName>
    <definedName name="________RC401">#REF!</definedName>
    <definedName name="________RC501">#REF!</definedName>
    <definedName name="_______RC401">#REF!</definedName>
    <definedName name="_______RC501">#REF!</definedName>
    <definedName name="______RC401">#REF!</definedName>
    <definedName name="______RC501">#REF!</definedName>
    <definedName name="_____RC401">#REF!</definedName>
    <definedName name="_____RC501">#REF!</definedName>
    <definedName name="____RC401">#REF!</definedName>
    <definedName name="____RC501">#REF!</definedName>
    <definedName name="___oru123198">#REF!</definedName>
    <definedName name="___RC401">#REF!</definedName>
    <definedName name="___RC501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oru123198">#REF!</definedName>
    <definedName name="__RA2004">#REF!</definedName>
    <definedName name="__RC401">#REF!</definedName>
    <definedName name="__RC501">#REF!</definedName>
    <definedName name="__Unb200301">#REF!</definedName>
    <definedName name="__Unb200302">#REF!</definedName>
    <definedName name="__Unb200303">#REF!</definedName>
    <definedName name="__Unb200304">#REF!</definedName>
    <definedName name="__Unb200305">#REF!</definedName>
    <definedName name="__Unb200306">#REF!</definedName>
    <definedName name="__Unb200307">#REF!</definedName>
    <definedName name="__Unb200308">#REF!</definedName>
    <definedName name="__Unb200309">#REF!</definedName>
    <definedName name="__Unb200310">#REF!</definedName>
    <definedName name="__Unb200311">#REF!</definedName>
    <definedName name="__Unb200312">#REF!</definedName>
    <definedName name="__Unb200401">#REF!</definedName>
    <definedName name="__Unb200402">#REF!</definedName>
    <definedName name="__Unb200403">#REF!</definedName>
    <definedName name="__Unb200404">#REF!</definedName>
    <definedName name="__Unb200405">#REF!</definedName>
    <definedName name="__Unb200406">#REF!</definedName>
    <definedName name="__Unb200407">#REF!</definedName>
    <definedName name="__Unb200408">#REF!</definedName>
    <definedName name="__Unb200409">#REF!</definedName>
    <definedName name="__Unb200410">#REF!</definedName>
    <definedName name="__Unb200411">#REF!</definedName>
    <definedName name="__Unb200412">#REF!</definedName>
    <definedName name="__Unb200501">#REF!</definedName>
    <definedName name="__Unb200502">#REF!</definedName>
    <definedName name="__Unb200503">#REF!</definedName>
    <definedName name="__Unb200504">#REF!</definedName>
    <definedName name="__Unb200505">#REF!</definedName>
    <definedName name="__Unb200506">#REF!</definedName>
    <definedName name="__Unb200507">#REF!</definedName>
    <definedName name="__Unb200508">#REF!</definedName>
    <definedName name="__Unb200509">#REF!</definedName>
    <definedName name="__Unb200510">#REF!</definedName>
    <definedName name="__Unb200511">#REF!</definedName>
    <definedName name="__Unb200512">#REF!</definedName>
    <definedName name="__Unb200601">#REF!</definedName>
    <definedName name="__Unb200602">#REF!</definedName>
    <definedName name="__Unb200603">#REF!</definedName>
    <definedName name="__Unb200604">#REF!</definedName>
    <definedName name="__Unb200605">#REF!</definedName>
    <definedName name="__Unb200606">#REF!</definedName>
    <definedName name="__Unb200607">#REF!</definedName>
    <definedName name="__Unb200608">#REF!</definedName>
    <definedName name="__Unb200609">#REF!</definedName>
    <definedName name="__Unb200610">#REF!</definedName>
    <definedName name="__Unb200611">#REF!</definedName>
    <definedName name="__Unb200612">#REF!</definedName>
    <definedName name="__Unb200701">#REF!</definedName>
    <definedName name="__Unb200702">#REF!</definedName>
    <definedName name="__Unb200703">#REF!</definedName>
    <definedName name="__Unb200704">#REF!</definedName>
    <definedName name="__Unb200705">#REF!</definedName>
    <definedName name="__Unb200706">#REF!</definedName>
    <definedName name="__Unb200707">#REF!</definedName>
    <definedName name="__Unb200708">#REF!</definedName>
    <definedName name="__Unb200709">#REF!</definedName>
    <definedName name="__Unb200710">#REF!</definedName>
    <definedName name="__Unb200711">#REF!</definedName>
    <definedName name="__Unb200712">#REF!</definedName>
    <definedName name="__Unb200801">#REF!</definedName>
    <definedName name="__Unb200802">#REF!</definedName>
    <definedName name="__Unb200803">#REF!</definedName>
    <definedName name="__Unb200804">#REF!</definedName>
    <definedName name="__Unb200805">#REF!</definedName>
    <definedName name="__Unb200806">#REF!</definedName>
    <definedName name="__Unb200807">#REF!</definedName>
    <definedName name="__Unb200808">#REF!</definedName>
    <definedName name="__Unb200809">#REF!</definedName>
    <definedName name="__Unb200810">#REF!</definedName>
    <definedName name="__Unb200811">#REF!</definedName>
    <definedName name="__Unb200812">#REF!</definedName>
    <definedName name="__Yr2003">#REF!</definedName>
    <definedName name="__Yr2004">#REF!</definedName>
    <definedName name="__Yr2005">#REF!</definedName>
    <definedName name="__Yr2006">#REF!</definedName>
    <definedName name="__Yr2007">#REF!</definedName>
    <definedName name="__Yr2008">#REF!</definedName>
    <definedName name="_1991">#REF!</definedName>
    <definedName name="_1992">#REF!</definedName>
    <definedName name="_216PM">'[3]216'!#REF!</definedName>
    <definedName name="_217">#REF!</definedName>
    <definedName name="_217PM">#REF!</definedName>
    <definedName name="_218">#REF!</definedName>
    <definedName name="_218PM">#REF!</definedName>
    <definedName name="_219PM">'[3]219'!#REF!</definedName>
    <definedName name="_221">#REF!</definedName>
    <definedName name="_221PM">#REF!</definedName>
    <definedName name="_224225PM">'[3]224225'!#REF!</definedName>
    <definedName name="_232PM">'[3]232'!#REF!</definedName>
    <definedName name="_233PM">'[3]233'!#REF!</definedName>
    <definedName name="_234PM">'[3]234'!#REF!</definedName>
    <definedName name="_250251PM">'[3]250251'!#REF!</definedName>
    <definedName name="_252">#REF!</definedName>
    <definedName name="_252PM">#REF!</definedName>
    <definedName name="_254PM">'[3]254'!#REF!</definedName>
    <definedName name="_256257PM">'[3]256257'!#REF!</definedName>
    <definedName name="_261PM">'[3]261'!#REF!</definedName>
    <definedName name="_266267PM">'[3]266267'!#REF!</definedName>
    <definedName name="_269PM">'[3]269'!#REF!</definedName>
    <definedName name="_272273PM">'[3]272273'!#REF!</definedName>
    <definedName name="_274275PM">'[3]274275'!#REF!</definedName>
    <definedName name="_276277PM">'[3]276277'!#REF!</definedName>
    <definedName name="_278PM">'[3]278'!#REF!</definedName>
    <definedName name="_340">#REF!</definedName>
    <definedName name="_340PM">#REF!</definedName>
    <definedName name="_429">#REF!</definedName>
    <definedName name="_429PM">#REF!</definedName>
    <definedName name="_430">#REF!</definedName>
    <definedName name="_430PM">#REF!</definedName>
    <definedName name="_431">#REF!</definedName>
    <definedName name="_431PM">#REF!</definedName>
    <definedName name="_450PM">'[3]450'!#REF!</definedName>
    <definedName name="_BRK1">#REF!</definedName>
    <definedName name="_BRK2">#REF!</definedName>
    <definedName name="_BRX1">#REF!</definedName>
    <definedName name="_BRX2">#REF!</definedName>
    <definedName name="_dec2007">[4]!endro_ed1,[4]!endroed2,[4]!endroed3,[4]!endroedmonyr</definedName>
    <definedName name="_ERR1">#REF!</definedName>
    <definedName name="_Fill" hidden="1">#REF!</definedName>
    <definedName name="_Gas01">#REF!</definedName>
    <definedName name="_Gas02">#REF!</definedName>
    <definedName name="_Gas03">#REF!</definedName>
    <definedName name="_Gas04">#REF!</definedName>
    <definedName name="_Gas05">#REF!</definedName>
    <definedName name="_Gas06">#REF!</definedName>
    <definedName name="_Gas07">#REF!</definedName>
    <definedName name="_Gas08">#REF!</definedName>
    <definedName name="_Gas09">#REF!</definedName>
    <definedName name="_gas10">#REF!</definedName>
    <definedName name="_Gas11">#REF!</definedName>
    <definedName name="_Gas12">#REF!</definedName>
    <definedName name="_Gas13">#REF!</definedName>
    <definedName name="_IBC1">[5]Spilts!$C$4:$F$39</definedName>
    <definedName name="_Key1" hidden="1">#REF!</definedName>
    <definedName name="_Key2" hidden="1">#REF!</definedName>
    <definedName name="_MAN1">#REF!</definedName>
    <definedName name="_MAN2">#REF!</definedName>
    <definedName name="_MGT1">#REF!</definedName>
    <definedName name="_MGT2">#REF!</definedName>
    <definedName name="_MGT3">#REF!</definedName>
    <definedName name="_MSG1">#REF!</definedName>
    <definedName name="_MSG2">#REF!</definedName>
    <definedName name="_Order1" hidden="1">0</definedName>
    <definedName name="_Order2" hidden="1">255</definedName>
    <definedName name="_oru123198">#REF!</definedName>
    <definedName name="_OT1">#REF!</definedName>
    <definedName name="_OT2">#REF!</definedName>
    <definedName name="_OT3">#REF!</definedName>
    <definedName name="_Parse_In" hidden="1">#REF!</definedName>
    <definedName name="_Parse_Out" hidden="1">#REF!</definedName>
    <definedName name="_PG1">'[6]1'!#REF!</definedName>
    <definedName name="_PG60">#REF!</definedName>
    <definedName name="_PG61">#REF!</definedName>
    <definedName name="_PG62">#REF!</definedName>
    <definedName name="_PT1">#REF!</definedName>
    <definedName name="_PT2">#REF!</definedName>
    <definedName name="_PT3">#REF!</definedName>
    <definedName name="_QNS1">#REF!</definedName>
    <definedName name="_QNS2">#REF!</definedName>
    <definedName name="_RA2004">#REF!</definedName>
    <definedName name="_RC101">#REF!</definedName>
    <definedName name="_RC201">#REF!</definedName>
    <definedName name="_RC401">#REF!</definedName>
    <definedName name="_rc402">#REF!</definedName>
    <definedName name="_RC403">#REF!</definedName>
    <definedName name="_rc404">#REF!</definedName>
    <definedName name="_rc405">#REF!</definedName>
    <definedName name="_rc406">#REF!</definedName>
    <definedName name="_RC501">#REF!</definedName>
    <definedName name="_rc502">#REF!</definedName>
    <definedName name="_rc503">#REF!</definedName>
    <definedName name="_rc504">#REF!</definedName>
    <definedName name="_rc505">#REF!</definedName>
    <definedName name="_rc506">#REF!</definedName>
    <definedName name="_Res01">#REF!</definedName>
    <definedName name="_Res02">#REF!</definedName>
    <definedName name="_RES05">[7]Queens!$E$5:$M$25</definedName>
    <definedName name="_Res07">#REF!</definedName>
    <definedName name="_REV1">#REF!</definedName>
    <definedName name="_Sort" hidden="1">#REF!</definedName>
    <definedName name="_STI1">#REF!</definedName>
    <definedName name="_STI2">#REF!</definedName>
    <definedName name="_Unb200301">#REF!</definedName>
    <definedName name="_Unb200302">#REF!</definedName>
    <definedName name="_Unb200303">#REF!</definedName>
    <definedName name="_Unb200304">#REF!</definedName>
    <definedName name="_Unb200305">#REF!</definedName>
    <definedName name="_Unb200306">#REF!</definedName>
    <definedName name="_Unb200307">#REF!</definedName>
    <definedName name="_Unb200308">#REF!</definedName>
    <definedName name="_Unb200309">#REF!</definedName>
    <definedName name="_Unb200310">#REF!</definedName>
    <definedName name="_Unb200311">#REF!</definedName>
    <definedName name="_Unb200312">#REF!</definedName>
    <definedName name="_Unb200401">#REF!</definedName>
    <definedName name="_Unb200402">#REF!</definedName>
    <definedName name="_Unb200403">#REF!</definedName>
    <definedName name="_Unb200404">#REF!</definedName>
    <definedName name="_Unb200405">#REF!</definedName>
    <definedName name="_Unb200406">#REF!</definedName>
    <definedName name="_Unb200407">#REF!</definedName>
    <definedName name="_Unb200408">#REF!</definedName>
    <definedName name="_Unb200409">#REF!</definedName>
    <definedName name="_Unb200410">#REF!</definedName>
    <definedName name="_Unb200411">#REF!</definedName>
    <definedName name="_Unb200412">#REF!</definedName>
    <definedName name="_Unb200501">#REF!</definedName>
    <definedName name="_Unb200502">#REF!</definedName>
    <definedName name="_Unb200503">#REF!</definedName>
    <definedName name="_Unb200504">#REF!</definedName>
    <definedName name="_Unb200505">#REF!</definedName>
    <definedName name="_Unb200506">#REF!</definedName>
    <definedName name="_Unb200507">#REF!</definedName>
    <definedName name="_Unb200508">#REF!</definedName>
    <definedName name="_Unb200509">#REF!</definedName>
    <definedName name="_Unb200510">#REF!</definedName>
    <definedName name="_Unb200511">#REF!</definedName>
    <definedName name="_Unb200512">#REF!</definedName>
    <definedName name="_Unb200601">#REF!</definedName>
    <definedName name="_Unb200602">#REF!</definedName>
    <definedName name="_Unb200603">#REF!</definedName>
    <definedName name="_Unb200604">#REF!</definedName>
    <definedName name="_Unb200605">#REF!</definedName>
    <definedName name="_Unb200606">#REF!</definedName>
    <definedName name="_Unb200607">#REF!</definedName>
    <definedName name="_Unb200608">#REF!</definedName>
    <definedName name="_Unb200609">#REF!</definedName>
    <definedName name="_Unb200610">#REF!</definedName>
    <definedName name="_Unb200611">#REF!</definedName>
    <definedName name="_Unb200612">#REF!</definedName>
    <definedName name="_Unb200701">#REF!</definedName>
    <definedName name="_Unb200702">#REF!</definedName>
    <definedName name="_Unb200703">#REF!</definedName>
    <definedName name="_Unb200704">#REF!</definedName>
    <definedName name="_Unb200705">#REF!</definedName>
    <definedName name="_Unb200706">#REF!</definedName>
    <definedName name="_Unb200707">#REF!</definedName>
    <definedName name="_Unb200708">#REF!</definedName>
    <definedName name="_Unb200709">#REF!</definedName>
    <definedName name="_Unb200710">#REF!</definedName>
    <definedName name="_Unb200711">#REF!</definedName>
    <definedName name="_Unb200712">#REF!</definedName>
    <definedName name="_Unb200801">#REF!</definedName>
    <definedName name="_Unb200802">#REF!</definedName>
    <definedName name="_Unb200803">#REF!</definedName>
    <definedName name="_Unb200804">#REF!</definedName>
    <definedName name="_Unb200805">#REF!</definedName>
    <definedName name="_Unb200806">#REF!</definedName>
    <definedName name="_Unb200807">#REF!</definedName>
    <definedName name="_Unb200808">#REF!</definedName>
    <definedName name="_Unb200809">#REF!</definedName>
    <definedName name="_Unb200810">#REF!</definedName>
    <definedName name="_Unb200811">#REF!</definedName>
    <definedName name="_Unb200812">#REF!</definedName>
    <definedName name="_YR1998">#REF!</definedName>
    <definedName name="_Yr2003">#REF!</definedName>
    <definedName name="_Yr2004">#REF!</definedName>
    <definedName name="_Yr2005">#REF!</definedName>
    <definedName name="_Yr2006">#REF!</definedName>
    <definedName name="_Yr2007">#REF!</definedName>
    <definedName name="_Yr2008">#REF!</definedName>
    <definedName name="A">#REF!</definedName>
    <definedName name="A3200546">#REF!</definedName>
    <definedName name="ACTUAL">#REF!</definedName>
    <definedName name="AdjAvg">#REF!</definedName>
    <definedName name="AFC_CUST">[8]AFC!#REF!</definedName>
    <definedName name="AFC_FAR">[9]AFC!#REF!</definedName>
    <definedName name="AFC_PBR">[9]AFC!#REF!</definedName>
    <definedName name="AFC_R06_R07">[9]AFC!#REF!</definedName>
    <definedName name="AFC_R50">[8]AFC!#REF!</definedName>
    <definedName name="AFC_S02">[10]AFC!#REF!</definedName>
    <definedName name="AFC_S04">[10]AFC!#REF!</definedName>
    <definedName name="AFC_S05">[10]AFC!#REF!</definedName>
    <definedName name="AFC_S10">[10]AFC!#REF!</definedName>
    <definedName name="AFC_S11">[10]AFC!#REF!</definedName>
    <definedName name="AFC_S12">[10]AFC!#REF!</definedName>
    <definedName name="AFC_S13">[10]AFC!#REF!</definedName>
    <definedName name="AFC_S20_S21_S22_S23_S24_S25_S26_S27">[9]AFC!#REF!</definedName>
    <definedName name="AFC_SERVICES3">[9]AFC!#REF!</definedName>
    <definedName name="AFC_SMD_PSMD">[9]AFC!#REF!</definedName>
    <definedName name="AFC_SUM3">[9]AFC!#REF!</definedName>
    <definedName name="AFC_TOPR">[9]AFC!#REF!</definedName>
    <definedName name="AG_Cap">#REF!</definedName>
    <definedName name="ALL">#REF!</definedName>
    <definedName name="APPROP">#REF!</definedName>
    <definedName name="APRIL">#REF!</definedName>
    <definedName name="arstud">#REF!</definedName>
    <definedName name="arsum">#REF!</definedName>
    <definedName name="ARWS">#REF!</definedName>
    <definedName name="asdfasdf" hidden="1">{"Tax Computation Current Month",#N/A,FALSE,"TAX COMPUTATION"}</definedName>
    <definedName name="ASEEND">#REF!</definedName>
    <definedName name="AUG">#REF!</definedName>
    <definedName name="AUTH">#REF!</definedName>
    <definedName name="AvgRate">#REF!</definedName>
    <definedName name="B">#REF!</definedName>
    <definedName name="BASEHEADING">#REF!</definedName>
    <definedName name="BBF">'[11]Balance Brought Forward'!$A$3:$E$10</definedName>
    <definedName name="Bill_yr101">#REF!</definedName>
    <definedName name="Bill_yr102">#REF!</definedName>
    <definedName name="Bill_yr103">#REF!</definedName>
    <definedName name="Bill_yr104">#REF!</definedName>
    <definedName name="Bill_yr105">#REF!</definedName>
    <definedName name="Bill_yr106">#REF!</definedName>
    <definedName name="Bill_yr107">#REF!</definedName>
    <definedName name="Bill_yr108">#REF!</definedName>
    <definedName name="Bill_yr109">#REF!</definedName>
    <definedName name="Bill_yr110">#REF!</definedName>
    <definedName name="Bill_yr111">#REF!</definedName>
    <definedName name="Bill_yr112">#REF!</definedName>
    <definedName name="Bill_yr1key">#REF!</definedName>
    <definedName name="Bill_yr201">#REF!</definedName>
    <definedName name="Bill_yr202">#REF!</definedName>
    <definedName name="Bill_yr203">#REF!</definedName>
    <definedName name="Bill_yr204">#REF!</definedName>
    <definedName name="Bill_yr205">#REF!</definedName>
    <definedName name="Bill_yr206">#REF!</definedName>
    <definedName name="Bill_yr207">#REF!</definedName>
    <definedName name="Bill_yr208">#REF!</definedName>
    <definedName name="Bill_yr209">#REF!</definedName>
    <definedName name="Bill_yr210">#REF!</definedName>
    <definedName name="Bill_yr211">#REF!</definedName>
    <definedName name="Bill_yr212">#REF!</definedName>
    <definedName name="Bill_yr2key">#REF!</definedName>
    <definedName name="Bill_yr301">#REF!</definedName>
    <definedName name="Bill_yr302">#REF!</definedName>
    <definedName name="Bill_yr303">#REF!</definedName>
    <definedName name="Bill_yr304">#REF!</definedName>
    <definedName name="Bill_yr305">#REF!</definedName>
    <definedName name="Bill_yr306">#REF!</definedName>
    <definedName name="Bill_yr307">#REF!</definedName>
    <definedName name="Bill_yr308">#REF!</definedName>
    <definedName name="Bill_yr309">#REF!</definedName>
    <definedName name="Bill_yr310">#REF!</definedName>
    <definedName name="Bill_yr311">#REF!</definedName>
    <definedName name="Bill_yr312">#REF!</definedName>
    <definedName name="Bill_yr3key">#REF!</definedName>
    <definedName name="Bill_yr401">#REF!</definedName>
    <definedName name="Bill_yr402">#REF!</definedName>
    <definedName name="Bill_yr403">#REF!</definedName>
    <definedName name="Bill_yr404">#REF!</definedName>
    <definedName name="Bill_yr405">#REF!</definedName>
    <definedName name="Bill_yr406">#REF!</definedName>
    <definedName name="Bill_yr407">#REF!</definedName>
    <definedName name="Bill_yr408">#REF!</definedName>
    <definedName name="Bill_yr409">#REF!</definedName>
    <definedName name="Bill_yr410">#REF!</definedName>
    <definedName name="Bill_yr411">#REF!</definedName>
    <definedName name="Bill_yr412">#REF!</definedName>
    <definedName name="Bill_yr4key">#REF!</definedName>
    <definedName name="Bill_yr501">#REF!</definedName>
    <definedName name="Bill_yr502">#REF!</definedName>
    <definedName name="Bill_yr503">#REF!</definedName>
    <definedName name="Bill_yr504">#REF!</definedName>
    <definedName name="Bill_yr505">#REF!</definedName>
    <definedName name="Bill_yr506">#REF!</definedName>
    <definedName name="Bill_yr507">#REF!</definedName>
    <definedName name="Bill_yr508">#REF!</definedName>
    <definedName name="Bill_yr509">#REF!</definedName>
    <definedName name="Bill_yr510">#REF!</definedName>
    <definedName name="Bill_yr511">#REF!</definedName>
    <definedName name="Bill_yr512">#REF!</definedName>
    <definedName name="Bill_yr5key">#REF!</definedName>
    <definedName name="Bill_yr601">#REF!</definedName>
    <definedName name="Bill_yr602">#REF!</definedName>
    <definedName name="Bill_yr603">#REF!</definedName>
    <definedName name="Bill_yr604">#REF!</definedName>
    <definedName name="Bill_yr605">#REF!</definedName>
    <definedName name="Bill_yr606">#REF!</definedName>
    <definedName name="Bill_yr607">#REF!</definedName>
    <definedName name="Bill_yr608">#REF!</definedName>
    <definedName name="Bill_yr609">#REF!</definedName>
    <definedName name="Bill_yr610">#REF!</definedName>
    <definedName name="Bill_yr611">#REF!</definedName>
    <definedName name="Bill_yr612">#REF!</definedName>
    <definedName name="Bill_yr6key">#REF!</definedName>
    <definedName name="Bill_yr701">#REF!</definedName>
    <definedName name="Bill_yr702">#REF!</definedName>
    <definedName name="Bill_yr703">#REF!</definedName>
    <definedName name="Bill_yr704">#REF!</definedName>
    <definedName name="Bill_yr705">#REF!</definedName>
    <definedName name="Bill_yr706">#REF!</definedName>
    <definedName name="Bill_yr707">#REF!</definedName>
    <definedName name="Bill_yr708">#REF!</definedName>
    <definedName name="Bill_yr709">#REF!</definedName>
    <definedName name="Bill_yr710">#REF!</definedName>
    <definedName name="Bill_yr711">#REF!</definedName>
    <definedName name="Bill_yr712">#REF!</definedName>
    <definedName name="Bill_yr7key">#REF!</definedName>
    <definedName name="BilledLMRev">'[12]Prior Month Billed'!$E$8:$E$45</definedName>
    <definedName name="BilledLMSales">'[12]Prior Month Billed'!$D$8:$D$45</definedName>
    <definedName name="BilledLMWalkCode">'[12]Prior Month Billed'!$C$8:$C$45</definedName>
    <definedName name="BilledLYTDRev">'[13]Prior YTD Billed'!$E$8:$E$991</definedName>
    <definedName name="BilledLYTDSales">'[13]Prior YTD Billed'!$D$8:$D$991</definedName>
    <definedName name="BilledLYTDWalkCode">'[13]Prior YTD Billed'!$B$8:$B$991</definedName>
    <definedName name="BilledSC">#REF!</definedName>
    <definedName name="BilledTMRev">'[12]Curr Month Billed'!$E$8:$E$45</definedName>
    <definedName name="BilledTMSales">'[12]Curr Month Billed'!$D$8:$D$45</definedName>
    <definedName name="BilledTMWalkCode">'[12]Curr Month Billed'!$C$8:$C$45</definedName>
    <definedName name="BilledTYTDRev">'[13]Curr YTD Billed'!$E$8:$E$1010</definedName>
    <definedName name="BilledTYTDSales">'[13]Curr YTD Billed'!$D$8:$D$1010</definedName>
    <definedName name="BilledTYTDWalkCode">'[13]Curr YTD Billed'!$C$8:$C$1010</definedName>
    <definedName name="BILLHEADING">#REF!</definedName>
    <definedName name="BILLS">#REF!</definedName>
    <definedName name="BK">#REF!</definedName>
    <definedName name="BLUEBBOOKpage9">#REF!</definedName>
    <definedName name="bothperm">#REF!</definedName>
    <definedName name="BREOECAP">[14]DATA!$F$1:$F$65536</definedName>
    <definedName name="BUD95_PEOPLE">#REF!</definedName>
    <definedName name="BUDGET">#REF!</definedName>
    <definedName name="BUDHR">#REF!</definedName>
    <definedName name="BUDMAN">#REF!</definedName>
    <definedName name="budot">#REF!</definedName>
    <definedName name="budpart">#REF!</definedName>
    <definedName name="BUDREF">#REF!</definedName>
    <definedName name="BUDREFCAP">[14]DATA!$C$1:$C$65536</definedName>
    <definedName name="BUDWK">#REF!</definedName>
    <definedName name="BX">#REF!</definedName>
    <definedName name="BX1_">#REF!</definedName>
    <definedName name="BX2_">#REF!</definedName>
    <definedName name="BXACCRUAL">#REF!</definedName>
    <definedName name="CASHLOAD">#REF!</definedName>
    <definedName name="category">#REF!</definedName>
    <definedName name="CBT">#REF!</definedName>
    <definedName name="CECINC12">'[15]CECONY Income Statement'!$A$1:$D$62</definedName>
    <definedName name="CECINC3">'[16]CECONY - INC. '!#REF!</definedName>
    <definedName name="CECLIAB">'[17]CECONY - Liab.  BU'!$A$1:$E$51</definedName>
    <definedName name="CECONY_Cash_Flow_DataTable">#REF!</definedName>
    <definedName name="CECONYincome12print">'[15]CECONY Income Statement'!$A$1:$C$62</definedName>
    <definedName name="CECONYincome3print">'[16]CECONY - INC. '!#REF!</definedName>
    <definedName name="CECONYincomeperiodprint">'[16]CECONY - INC. '!#REF!</definedName>
    <definedName name="CECONYliabilitiesprint">'[17]CECONY - Liab.  BU'!$A$1:$E$51</definedName>
    <definedName name="CEI_Parent_Data_DataTable">#REF!</definedName>
    <definedName name="CEIINC">'[18]CEI - INC.'!#REF!</definedName>
    <definedName name="CEIincome3print">'[18]CEI - INC.'!#REF!</definedName>
    <definedName name="CEIincomeperiodprint">'[18]CEI - INC.'!#REF!</definedName>
    <definedName name="CEN_SER">#REF!</definedName>
    <definedName name="CF_FIRSTREVIEW">[14]CONTROLS!$B$20</definedName>
    <definedName name="CF_SECONDREVIEW">[14]CONTROLS!$B$21</definedName>
    <definedName name="CI_01">#REF!</definedName>
    <definedName name="CI_02">#REF!</definedName>
    <definedName name="CI_02bi">#REF!</definedName>
    <definedName name="CI_04">#REF!</definedName>
    <definedName name="CI_05">#REF!</definedName>
    <definedName name="CI_07">#REF!</definedName>
    <definedName name="CombRate">#REF!</definedName>
    <definedName name="COMMENTS">#REF!</definedName>
    <definedName name="Communications_Data_DataTable">#REF!</definedName>
    <definedName name="comp" localSheetId="5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comp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CONSENG">#REF!</definedName>
    <definedName name="Consol_Impact_Data_DataTable">#REF!</definedName>
    <definedName name="CONTR1">#REF!</definedName>
    <definedName name="CONTR2">#REF!</definedName>
    <definedName name="CONTR3">#REF!</definedName>
    <definedName name="CONTRACT">#REF!</definedName>
    <definedName name="COST">[14]DATA!$E$1:$E$65536</definedName>
    <definedName name="Credit">#REF!</definedName>
    <definedName name="csAllowDetailBudgeting">1</definedName>
    <definedName name="csAllowLocalConsolidation">1</definedName>
    <definedName name="csAppName">"BudgetWeb"</definedName>
    <definedName name="csCorp_SharesDataEntry_Dim01">"="</definedName>
    <definedName name="csCorp_SharesDataEntry_Dim02">"="</definedName>
    <definedName name="csCorp_SharesDataEntry_Dim03">"="</definedName>
    <definedName name="csCorp_SharesDataEntry_Dim04">"="</definedName>
    <definedName name="csCorp_SharesDataEntry_Dim05">"="</definedName>
    <definedName name="csCorp_SharesDataEntry_Dim06">"="</definedName>
    <definedName name="csCorp_SharesDataEntry_Dim07">"="</definedName>
    <definedName name="csCorp_SharesDataEntry_Dim08">"="</definedName>
    <definedName name="csCorp_SharesDataEntry_Dim09">"="</definedName>
    <definedName name="csCorp_SharesDataEntry_Dim10">"="</definedName>
    <definedName name="csCorp_SharesDataEntry_Dim11">"="</definedName>
    <definedName name="csCorp_SharesDataEntry_Dim12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PR_ORU_Consolidated_BS_Assets_Consolidating_Dim01">"="</definedName>
    <definedName name="csPR_ORU_Consolidated_BS_Assets_Consolidating_Dim02">"="</definedName>
    <definedName name="csPR_ORU_Consolidated_BS_Assets_Consolidating_Dim04">"="</definedName>
    <definedName name="csPR_ORU_Consolidated_BS_Assets_Consolidating_Dim05">"="</definedName>
    <definedName name="csPR_ORU_Consolidated_BS_Assets_Consolidating_Dim06">"="</definedName>
    <definedName name="csPR_ORU_Consolidated_BS_Assets_Consolidating_Dim07">"="</definedName>
    <definedName name="csPR_ORU_Consolidated_BS_Assets_Consolidating_Dim08">"="</definedName>
    <definedName name="csPR_ORU_Consolidated_BS_Assets_Consolidating_Dim09">"="</definedName>
    <definedName name="csPR_ORU_Consolidated_BS_Assets_Consolidating_Dim10">"="</definedName>
    <definedName name="csPR_ORU_Consolidated_BS_Assets_Consolidating_Dim11">"="</definedName>
    <definedName name="csPR_ORU_Consolidated_BS_Assets_Consolidating_Dim12">"="</definedName>
    <definedName name="csPR_ORU_Consolidated_BS_Assets_Dim01">"="</definedName>
    <definedName name="csPR_ORU_Consolidated_BS_Assets_Dim02">"="</definedName>
    <definedName name="csPR_ORU_Consolidated_BS_Assets_Dim04">"="</definedName>
    <definedName name="csPR_ORU_Consolidated_BS_Assets_Dim05">"="</definedName>
    <definedName name="csPR_ORU_Consolidated_BS_Assets_Dim06">"="</definedName>
    <definedName name="csPR_ORU_Consolidated_BS_Assets_Dim07">"="</definedName>
    <definedName name="csPR_ORU_Consolidated_BS_Assets_Dim08">"="</definedName>
    <definedName name="csPR_ORU_Consolidated_BS_Assets_Dim09">"="</definedName>
    <definedName name="csPR_ORU_Consolidated_BS_Assets_Dim10">"="</definedName>
    <definedName name="csPR_ORU_Consolidated_BS_Assets_Dim11">"="</definedName>
    <definedName name="csPR_ORU_Consolidated_BS_Assets_Dim12">"="</definedName>
    <definedName name="csPR_ORU_Consolidated_BS_Assets_RECO_Consolidating_Dim01">"="</definedName>
    <definedName name="csPR_ORU_Consolidated_BS_Assets_RECO_Consolidating_Dim02">"="</definedName>
    <definedName name="csPR_ORU_Consolidated_BS_Assets_RECO_Consolidating_Dim03">#REF!</definedName>
    <definedName name="csPR_ORU_Consolidated_BS_Assets_RECO_Consolidating_Dim04">"="</definedName>
    <definedName name="csPR_ORU_Consolidated_BS_Assets_RECO_Consolidating_Dim05">"="</definedName>
    <definedName name="csPR_ORU_Consolidated_BS_Assets_RECO_Consolidating_Dim06">"="</definedName>
    <definedName name="csPR_ORU_Consolidated_BS_Assets_RECO_Consolidating_Dim07">"="</definedName>
    <definedName name="csPR_ORU_Consolidated_BS_Assets_RECO_Consolidating_Dim08">"="</definedName>
    <definedName name="csPR_ORU_Consolidated_BS_Assets_RECO_Consolidating_Dim09">"="</definedName>
    <definedName name="csPR_ORU_Consolidated_BS_Assets_RECO_Consolidating_Dim10">"="</definedName>
    <definedName name="csPR_ORU_Consolidated_BS_Assets_RECO_Consolidating_Dim11">"="</definedName>
    <definedName name="csPR_ORU_Consolidated_BS_Assets_RECO_Consolidating_Dim12">"="</definedName>
    <definedName name="csPR_ORU_Consolidated_BS_Assets_RECO_ConsolidatingAnchor">#REF!</definedName>
    <definedName name="csPR_ORU_Consolidated_BS_Liabilities_Consolidating_Dim01">"="</definedName>
    <definedName name="csPR_ORU_Consolidated_BS_Liabilities_Consolidating_Dim02">"="</definedName>
    <definedName name="csPR_ORU_Consolidated_BS_Liabilities_Consolidating_Dim04">"="</definedName>
    <definedName name="csPR_ORU_Consolidated_BS_Liabilities_Consolidating_Dim05">"="</definedName>
    <definedName name="csPR_ORU_Consolidated_BS_Liabilities_Consolidating_Dim06">"="</definedName>
    <definedName name="csPR_ORU_Consolidated_BS_Liabilities_Consolidating_Dim07">"="</definedName>
    <definedName name="csPR_ORU_Consolidated_BS_Liabilities_Consolidating_Dim08">"="</definedName>
    <definedName name="csPR_ORU_Consolidated_BS_Liabilities_Consolidating_Dim09">"="</definedName>
    <definedName name="csPR_ORU_Consolidated_BS_Liabilities_Consolidating_Dim10">"="</definedName>
    <definedName name="csPR_ORU_Consolidated_BS_Liabilities_Consolidating_Dim11">"="</definedName>
    <definedName name="csPR_ORU_Consolidated_BS_Liabilities_Consolidating_Dim12">"="</definedName>
    <definedName name="csPR_ORU_Consolidated_BS_Liabilities_Dim01">"="</definedName>
    <definedName name="csPR_ORU_Consolidated_BS_Liabilities_Dim03">"="</definedName>
    <definedName name="csPR_ORU_Consolidated_BS_Liabilities_Dim04">"="</definedName>
    <definedName name="csPR_ORU_Consolidated_BS_Liabilities_Dim05">"="</definedName>
    <definedName name="csPR_ORU_Consolidated_BS_Liabilities_Dim06">"="</definedName>
    <definedName name="csPR_ORU_Consolidated_BS_Liabilities_Dim07">"="</definedName>
    <definedName name="csPR_ORU_Consolidated_BS_Liabilities_Dim08">"="</definedName>
    <definedName name="csPR_ORU_Consolidated_BS_Liabilities_Dim09">"="</definedName>
    <definedName name="csPR_ORU_Consolidated_BS_Liabilities_Dim10">"="</definedName>
    <definedName name="csPR_ORU_Consolidated_BS_Liabilities_Dim11">"="</definedName>
    <definedName name="csPR_ORU_Consolidated_BS_Liabilities_Dim12">"="</definedName>
    <definedName name="csPR_ORU_Consolidated_IS_Consolidating_Dim01">"="</definedName>
    <definedName name="csPR_ORU_Consolidated_IS_Consolidating_Dim02">"="</definedName>
    <definedName name="csPR_ORU_Consolidated_IS_Consolidating_Dim04">"="</definedName>
    <definedName name="csPR_ORU_Consolidated_IS_Consolidating_Dim05">"="</definedName>
    <definedName name="csPR_ORU_Consolidated_IS_Consolidating_Dim06">"="</definedName>
    <definedName name="csPR_ORU_Consolidated_IS_Consolidating_Dim07">"="</definedName>
    <definedName name="csPR_ORU_Consolidated_IS_Consolidating_Dim08">"="</definedName>
    <definedName name="csPR_ORU_Consolidated_IS_Consolidating_Dim09">"="</definedName>
    <definedName name="csPR_ORU_Consolidated_IS_Consolidating_Dim10">"="</definedName>
    <definedName name="csPR_ORU_Consolidated_IS_Consolidating_Dim11">"="</definedName>
    <definedName name="csPR_ORU_Consolidated_IS_Consolidating_Dim12">"="</definedName>
    <definedName name="csPR_ORU_Consolidated_IS_Dim01">"="</definedName>
    <definedName name="csPR_ORU_Consolidated_IS_Dim03">"="</definedName>
    <definedName name="csPR_ORU_Consolidated_IS_Dim04">"="</definedName>
    <definedName name="csPR_ORU_Consolidated_IS_Dim05">"="</definedName>
    <definedName name="csPR_ORU_Consolidated_IS_Dim06">"="</definedName>
    <definedName name="csPR_ORU_Consolidated_IS_Dim07">"="</definedName>
    <definedName name="csPR_ORU_Consolidated_IS_Dim08">"="</definedName>
    <definedName name="csPR_ORU_Consolidated_IS_Dim09">"="</definedName>
    <definedName name="csPR_ORU_Consolidated_IS_Dim10">"="</definedName>
    <definedName name="csPR_ORU_Consolidated_IS_Dim11">"="</definedName>
    <definedName name="csPR_ORU_Consolidated_IS_Dim12">"="</definedName>
    <definedName name="csPR_ORU_Consolidated_IS_Qtr_Dim01">"="</definedName>
    <definedName name="csPR_ORU_Consolidated_IS_Qtr_Dim02">"="</definedName>
    <definedName name="csPR_ORU_Consolidated_IS_Qtr_Dim03">'[19]ORU-CONS-IS-QTR'!$B$5</definedName>
    <definedName name="csPR_ORU_Consolidated_IS_Qtr_Dim04">"="</definedName>
    <definedName name="csPR_ORU_Consolidated_IS_Qtr_Dim05">"="</definedName>
    <definedName name="csPR_ORU_Consolidated_IS_Qtr_Dim06">"="</definedName>
    <definedName name="csPR_ORU_Consolidated_IS_Qtr_Dim07">"="</definedName>
    <definedName name="csPR_ORU_Consolidated_IS_Qtr_Dim08">"="</definedName>
    <definedName name="csPR_ORU_Consolidated_IS_Qtr_Dim09">"="</definedName>
    <definedName name="csPR_ORU_Consolidated_IS_Qtr_Dim10">"="</definedName>
    <definedName name="csPR_ORU_Consolidated_IS_Qtr_Dim11">"="</definedName>
    <definedName name="csPR_ORU_Consolidated_IS_Qtr_Dim12">"="</definedName>
    <definedName name="csPR_ORU_Ferc_BS_Assets_CLOVE_Dim01">"="</definedName>
    <definedName name="csPR_ORU_Ferc_BS_Assets_CLOVE_Dim02">"="</definedName>
    <definedName name="csPR_ORU_Ferc_BS_Assets_CLOVE_Dim03">"="</definedName>
    <definedName name="csPR_ORU_Ferc_BS_Assets_CLOVE_Dim04">"="</definedName>
    <definedName name="csPR_ORU_Ferc_BS_Assets_CLOVE_Dim05">"="</definedName>
    <definedName name="csPR_ORU_Ferc_BS_Assets_CLOVE_Dim06">"="</definedName>
    <definedName name="csPR_ORU_Ferc_BS_Assets_CLOVE_Dim07">"="</definedName>
    <definedName name="csPR_ORU_Ferc_BS_Assets_CLOVE_Dim08">"="</definedName>
    <definedName name="csPR_ORU_Ferc_BS_Assets_CLOVE_Dim09">"="</definedName>
    <definedName name="csPR_ORU_Ferc_BS_Assets_CLOVE_Dim10">"="</definedName>
    <definedName name="csPR_ORU_Ferc_BS_Assets_CLOVE_Dim11">"="</definedName>
    <definedName name="csPR_ORU_Ferc_BS_Assets_CLOVE_Dim12">"="</definedName>
    <definedName name="csPR_ORU_Ferc_BS_Assets_Dim01">"="</definedName>
    <definedName name="csPR_ORU_Ferc_BS_Assets_Dim02">"="</definedName>
    <definedName name="csPR_ORU_Ferc_BS_Assets_Dim03">"="</definedName>
    <definedName name="csPR_ORU_Ferc_BS_Assets_Dim04">"="</definedName>
    <definedName name="csPR_ORU_Ferc_BS_Assets_Dim05">"="</definedName>
    <definedName name="csPR_ORU_Ferc_BS_Assets_Dim06">"="</definedName>
    <definedName name="csPR_ORU_Ferc_BS_Assets_Dim07">"="</definedName>
    <definedName name="csPR_ORU_Ferc_BS_Assets_Dim08">"="</definedName>
    <definedName name="csPR_ORU_Ferc_BS_Assets_Dim09">"="</definedName>
    <definedName name="csPR_ORU_Ferc_BS_Assets_Dim10">"="</definedName>
    <definedName name="csPR_ORU_Ferc_BS_Assets_Dim11">"="</definedName>
    <definedName name="csPR_ORU_Ferc_BS_Assets_Dim12">"="</definedName>
    <definedName name="csPR_ORU_Ferc_BS_Assets_ENSERVE_Dim01">"="</definedName>
    <definedName name="csPR_ORU_Ferc_BS_Assets_ENSERVE_Dim02">"="</definedName>
    <definedName name="csPR_ORU_Ferc_BS_Assets_ENSERVE_Dim03">"="</definedName>
    <definedName name="csPR_ORU_Ferc_BS_Assets_ENSERVE_Dim04">"="</definedName>
    <definedName name="csPR_ORU_Ferc_BS_Assets_ENSERVE_Dim05">"="</definedName>
    <definedName name="csPR_ORU_Ferc_BS_Assets_ENSERVE_Dim06">"="</definedName>
    <definedName name="csPR_ORU_Ferc_BS_Assets_ENSERVE_Dim07">"="</definedName>
    <definedName name="csPR_ORU_Ferc_BS_Assets_ENSERVE_Dim08">"="</definedName>
    <definedName name="csPR_ORU_Ferc_BS_Assets_ENSERVE_Dim09">"="</definedName>
    <definedName name="csPR_ORU_Ferc_BS_Assets_ENSERVE_Dim10">"="</definedName>
    <definedName name="csPR_ORU_Ferc_BS_Assets_ENSERVE_Dim11">"="</definedName>
    <definedName name="csPR_ORU_Ferc_BS_Assets_ENSERVE_Dim12">"="</definedName>
    <definedName name="csPR_ORU_Ferc_BS_Assets_ORDEVCO_Dim01">"="</definedName>
    <definedName name="csPR_ORU_Ferc_BS_Assets_ORDEVCO_Dim02">"="</definedName>
    <definedName name="csPR_ORU_Ferc_BS_Assets_ORDEVCO_Dim03">"="</definedName>
    <definedName name="csPR_ORU_Ferc_BS_Assets_ORDEVCO_Dim04">"="</definedName>
    <definedName name="csPR_ORU_Ferc_BS_Assets_ORDEVCO_Dim05">"="</definedName>
    <definedName name="csPR_ORU_Ferc_BS_Assets_ORDEVCO_Dim06">"="</definedName>
    <definedName name="csPR_ORU_Ferc_BS_Assets_ORDEVCO_Dim07">"="</definedName>
    <definedName name="csPR_ORU_Ferc_BS_Assets_ORDEVCO_Dim08">"="</definedName>
    <definedName name="csPR_ORU_Ferc_BS_Assets_ORDEVCO_Dim09">"="</definedName>
    <definedName name="csPR_ORU_Ferc_BS_Assets_ORDEVCO_Dim10">"="</definedName>
    <definedName name="csPR_ORU_Ferc_BS_Assets_ORDEVCO_Dim11">"="</definedName>
    <definedName name="csPR_ORU_Ferc_BS_Assets_ORDEVCO_Dim12">"="</definedName>
    <definedName name="csPR_ORU_Ferc_BS_Assets_ORU_Dim01">"="</definedName>
    <definedName name="csPR_ORU_Ferc_BS_Assets_ORU_Dim02">"="</definedName>
    <definedName name="csPR_ORU_Ferc_BS_Assets_ORU_Dim03">"="</definedName>
    <definedName name="csPR_ORU_Ferc_BS_Assets_ORU_Dim04">"="</definedName>
    <definedName name="csPR_ORU_Ferc_BS_Assets_ORU_Dim05">"="</definedName>
    <definedName name="csPR_ORU_Ferc_BS_Assets_ORU_Dim06">"="</definedName>
    <definedName name="csPR_ORU_Ferc_BS_Assets_ORU_Dim07">"="</definedName>
    <definedName name="csPR_ORU_Ferc_BS_Assets_ORU_Dim08">"="</definedName>
    <definedName name="csPR_ORU_Ferc_BS_Assets_ORU_Dim09">"="</definedName>
    <definedName name="csPR_ORU_Ferc_BS_Assets_ORU_Dim10">"="</definedName>
    <definedName name="csPR_ORU_Ferc_BS_Assets_ORU_Dim11">"="</definedName>
    <definedName name="csPR_ORU_Ferc_BS_Assets_ORU_Dim12">"="</definedName>
    <definedName name="csPR_ORU_Ferc_BS_Assets_PIKE_Dim01">"="</definedName>
    <definedName name="csPR_ORU_Ferc_BS_Assets_PIKE_Dim02">"="</definedName>
    <definedName name="csPR_ORU_Ferc_BS_Assets_PIKE_Dim03">"="</definedName>
    <definedName name="csPR_ORU_Ferc_BS_Assets_PIKE_Dim04">"="</definedName>
    <definedName name="csPR_ORU_Ferc_BS_Assets_PIKE_Dim05">"="</definedName>
    <definedName name="csPR_ORU_Ferc_BS_Assets_PIKE_Dim06">"="</definedName>
    <definedName name="csPR_ORU_Ferc_BS_Assets_PIKE_Dim07">"="</definedName>
    <definedName name="csPR_ORU_Ferc_BS_Assets_PIKE_Dim08">"="</definedName>
    <definedName name="csPR_ORU_Ferc_BS_Assets_PIKE_Dim09">"="</definedName>
    <definedName name="csPR_ORU_Ferc_BS_Assets_PIKE_Dim10">"="</definedName>
    <definedName name="csPR_ORU_Ferc_BS_Assets_PIKE_Dim11">"="</definedName>
    <definedName name="csPR_ORU_Ferc_BS_Assets_PIKE_Dim12">"="</definedName>
    <definedName name="csPR_ORU_Ferc_BS_Assets_RECO_Dim01">"="</definedName>
    <definedName name="csPR_ORU_Ferc_BS_Assets_RECO_Dim02">"="</definedName>
    <definedName name="csPR_ORU_Ferc_BS_Assets_RECO_Dim03">"="</definedName>
    <definedName name="csPR_ORU_Ferc_BS_Assets_RECO_Dim04">"="</definedName>
    <definedName name="csPR_ORU_Ferc_BS_Assets_RECO_Dim05">"="</definedName>
    <definedName name="csPR_ORU_Ferc_BS_Assets_RECO_Dim06">"="</definedName>
    <definedName name="csPR_ORU_Ferc_BS_Assets_RECO_Dim07">"="</definedName>
    <definedName name="csPR_ORU_Ferc_BS_Assets_RECO_Dim08">"="</definedName>
    <definedName name="csPR_ORU_Ferc_BS_Assets_RECO_Dim09">"="</definedName>
    <definedName name="csPR_ORU_Ferc_BS_Assets_RECO_Dim10">"="</definedName>
    <definedName name="csPR_ORU_Ferc_BS_Assets_RECO_Dim11">"="</definedName>
    <definedName name="csPR_ORU_Ferc_BS_Assets_RECO_Dim12">"="</definedName>
    <definedName name="csPR_ORU_Ferc_BS_Liab_CLOVE_Dim01">"="</definedName>
    <definedName name="csPR_ORU_Ferc_BS_Liab_CLOVE_Dim02">"="</definedName>
    <definedName name="csPR_ORU_Ferc_BS_Liab_CLOVE_Dim03">"="</definedName>
    <definedName name="csPR_ORU_Ferc_BS_Liab_CLOVE_Dim04">"="</definedName>
    <definedName name="csPR_ORU_Ferc_BS_Liab_CLOVE_Dim05">"="</definedName>
    <definedName name="csPR_ORU_Ferc_BS_Liab_CLOVE_Dim06">"="</definedName>
    <definedName name="csPR_ORU_Ferc_BS_Liab_CLOVE_Dim07">"="</definedName>
    <definedName name="csPR_ORU_Ferc_BS_Liab_CLOVE_Dim08">"="</definedName>
    <definedName name="csPR_ORU_Ferc_BS_Liab_CLOVE_Dim09">"="</definedName>
    <definedName name="csPR_ORU_Ferc_BS_Liab_CLOVE_Dim10">"="</definedName>
    <definedName name="csPR_ORU_Ferc_BS_Liab_CLOVE_Dim11">"="</definedName>
    <definedName name="csPR_ORU_Ferc_BS_Liab_CLOVE_Dim12">"="</definedName>
    <definedName name="csPR_ORU_Ferc_BS_Liab_Dim01">"="</definedName>
    <definedName name="csPR_ORU_Ferc_BS_Liab_Dim02">"="</definedName>
    <definedName name="csPR_ORU_Ferc_BS_Liab_Dim03">"="</definedName>
    <definedName name="csPR_ORU_Ferc_BS_Liab_Dim04">"="</definedName>
    <definedName name="csPR_ORU_Ferc_BS_Liab_Dim05">"="</definedName>
    <definedName name="csPR_ORU_Ferc_BS_Liab_Dim06">"="</definedName>
    <definedName name="csPR_ORU_Ferc_BS_Liab_Dim07">"="</definedName>
    <definedName name="csPR_ORU_Ferc_BS_Liab_Dim08">"="</definedName>
    <definedName name="csPR_ORU_Ferc_BS_Liab_Dim09">"="</definedName>
    <definedName name="csPR_ORU_Ferc_BS_Liab_Dim10">"="</definedName>
    <definedName name="csPR_ORU_Ferc_BS_Liab_Dim11">"="</definedName>
    <definedName name="csPR_ORU_Ferc_BS_Liab_Dim12">"="</definedName>
    <definedName name="csPR_ORU_Ferc_BS_Liab_ENSERVE_Dim01">"="</definedName>
    <definedName name="csPR_ORU_Ferc_BS_Liab_ENSERVE_Dim02">"="</definedName>
    <definedName name="csPR_ORU_Ferc_BS_Liab_ENSERVE_Dim03">"="</definedName>
    <definedName name="csPR_ORU_Ferc_BS_Liab_ENSERVE_Dim04">"="</definedName>
    <definedName name="csPR_ORU_Ferc_BS_Liab_ENSERVE_Dim05">"="</definedName>
    <definedName name="csPR_ORU_Ferc_BS_Liab_ENSERVE_Dim06">"="</definedName>
    <definedName name="csPR_ORU_Ferc_BS_Liab_ENSERVE_Dim07">"="</definedName>
    <definedName name="csPR_ORU_Ferc_BS_Liab_ENSERVE_Dim08">"="</definedName>
    <definedName name="csPR_ORU_Ferc_BS_Liab_ENSERVE_Dim09">"="</definedName>
    <definedName name="csPR_ORU_Ferc_BS_Liab_ENSERVE_Dim10">"="</definedName>
    <definedName name="csPR_ORU_Ferc_BS_Liab_ENSERVE_Dim11">"="</definedName>
    <definedName name="csPR_ORU_Ferc_BS_Liab_ENSERVE_Dim12">"="</definedName>
    <definedName name="csPR_ORU_Ferc_BS_Liab_ORDEVCO_Dim01">"="</definedName>
    <definedName name="csPR_ORU_Ferc_BS_Liab_ORDEVCO_Dim02">"="</definedName>
    <definedName name="csPR_ORU_Ferc_BS_Liab_ORDEVCO_Dim03">"="</definedName>
    <definedName name="csPR_ORU_Ferc_BS_Liab_ORDEVCO_Dim04">"="</definedName>
    <definedName name="csPR_ORU_Ferc_BS_Liab_ORDEVCO_Dim05">"="</definedName>
    <definedName name="csPR_ORU_Ferc_BS_Liab_ORDEVCO_Dim06">"="</definedName>
    <definedName name="csPR_ORU_Ferc_BS_Liab_ORDEVCO_Dim07">"="</definedName>
    <definedName name="csPR_ORU_Ferc_BS_Liab_ORDEVCO_Dim08">"="</definedName>
    <definedName name="csPR_ORU_Ferc_BS_Liab_ORDEVCO_Dim09">"="</definedName>
    <definedName name="csPR_ORU_Ferc_BS_Liab_ORDEVCO_Dim10">"="</definedName>
    <definedName name="csPR_ORU_Ferc_BS_Liab_ORDEVCO_Dim11">"="</definedName>
    <definedName name="csPR_ORU_Ferc_BS_Liab_ORDEVCO_Dim12">"="</definedName>
    <definedName name="csPR_ORU_Ferc_BS_Liab_ORU_Dim01">"="</definedName>
    <definedName name="csPR_ORU_Ferc_BS_Liab_ORU_Dim02">"="</definedName>
    <definedName name="csPR_ORU_Ferc_BS_Liab_ORU_Dim03">"="</definedName>
    <definedName name="csPR_ORU_Ferc_BS_Liab_ORU_Dim04">"="</definedName>
    <definedName name="csPR_ORU_Ferc_BS_Liab_ORU_Dim05">"="</definedName>
    <definedName name="csPR_ORU_Ferc_BS_Liab_ORU_Dim06">"="</definedName>
    <definedName name="csPR_ORU_Ferc_BS_Liab_ORU_Dim07">"="</definedName>
    <definedName name="csPR_ORU_Ferc_BS_Liab_ORU_Dim08">"="</definedName>
    <definedName name="csPR_ORU_Ferc_BS_Liab_ORU_Dim09">"="</definedName>
    <definedName name="csPR_ORU_Ferc_BS_Liab_ORU_Dim10">"="</definedName>
    <definedName name="csPR_ORU_Ferc_BS_Liab_ORU_Dim11">"="</definedName>
    <definedName name="csPR_ORU_Ferc_BS_Liab_ORU_Dim12">"="</definedName>
    <definedName name="csPR_ORU_Ferc_BS_Liab_PIKE_Dim01">"="</definedName>
    <definedName name="csPR_ORU_Ferc_BS_Liab_PIKE_Dim02">"="</definedName>
    <definedName name="csPR_ORU_Ferc_BS_Liab_PIKE_Dim03">"="</definedName>
    <definedName name="csPR_ORU_Ferc_BS_Liab_PIKE_Dim04">"="</definedName>
    <definedName name="csPR_ORU_Ferc_BS_Liab_PIKE_Dim05">"="</definedName>
    <definedName name="csPR_ORU_Ferc_BS_Liab_PIKE_Dim06">"="</definedName>
    <definedName name="csPR_ORU_Ferc_BS_Liab_PIKE_Dim07">"="</definedName>
    <definedName name="csPR_ORU_Ferc_BS_Liab_PIKE_Dim08">"="</definedName>
    <definedName name="csPR_ORU_Ferc_BS_Liab_PIKE_Dim09">"="</definedName>
    <definedName name="csPR_ORU_Ferc_BS_Liab_PIKE_Dim10">"="</definedName>
    <definedName name="csPR_ORU_Ferc_BS_Liab_PIKE_Dim11">"="</definedName>
    <definedName name="csPR_ORU_Ferc_BS_Liab_PIKE_Dim12">"="</definedName>
    <definedName name="csPR_ORU_Ferc_BS_Liab_RECO_Dim01">"="</definedName>
    <definedName name="csPR_ORU_Ferc_BS_Liab_RECO_Dim02">"="</definedName>
    <definedName name="csPR_ORU_Ferc_BS_Liab_RECO_Dim03">"="</definedName>
    <definedName name="csPR_ORU_Ferc_BS_Liab_RECO_Dim04">"="</definedName>
    <definedName name="csPR_ORU_Ferc_BS_Liab_RECO_Dim05">"="</definedName>
    <definedName name="csPR_ORU_Ferc_BS_Liab_RECO_Dim06">"="</definedName>
    <definedName name="csPR_ORU_Ferc_BS_Liab_RECO_Dim07">"="</definedName>
    <definedName name="csPR_ORU_Ferc_BS_Liab_RECO_Dim08">"="</definedName>
    <definedName name="csPR_ORU_Ferc_BS_Liab_RECO_Dim09">"="</definedName>
    <definedName name="csPR_ORU_Ferc_BS_Liab_RECO_Dim10">"="</definedName>
    <definedName name="csPR_ORU_Ferc_BS_Liab_RECO_Dim11">"="</definedName>
    <definedName name="csPR_ORU_Ferc_BS_Liab_RECO_Dim12">"="</definedName>
    <definedName name="csPR_ORU_Ferc_ORU_Dim01">"="</definedName>
    <definedName name="csPR_ORU_Ferc_ORU_Dim02">"="</definedName>
    <definedName name="csPR_ORU_Ferc_ORU_Dim03">#REF!</definedName>
    <definedName name="csPR_ORU_Ferc_ORU_Dim04">"="</definedName>
    <definedName name="csPR_ORU_Ferc_ORU_Dim05">"="</definedName>
    <definedName name="csPR_ORU_Ferc_ORU_Dim06">"="</definedName>
    <definedName name="csPR_ORU_Ferc_ORU_Dim07">"="</definedName>
    <definedName name="csPR_ORU_Ferc_ORU_Dim08">"="</definedName>
    <definedName name="csPR_ORU_Ferc_ORU_Dim09">"="</definedName>
    <definedName name="csPR_ORU_Ferc_ORU_Dim10">"="</definedName>
    <definedName name="csPR_ORU_Ferc_ORU_Dim11">"="</definedName>
    <definedName name="csPR_ORU_Ferc_ORU_Dim12">"="</definedName>
    <definedName name="csPR_ORU_Ferc_ORUAnchor">#REF!</definedName>
    <definedName name="csPR_ORU_Ferc_PIKE_Dim01">"="</definedName>
    <definedName name="csPR_ORU_Ferc_PIKE_Dim02">"="</definedName>
    <definedName name="csPR_ORU_Ferc_PIKE_Dim03">"="</definedName>
    <definedName name="csPR_ORU_Ferc_PIKE_Dim04">"="</definedName>
    <definedName name="csPR_ORU_Ferc_PIKE_Dim05">"="</definedName>
    <definedName name="csPR_ORU_Ferc_PIKE_Dim06">"="</definedName>
    <definedName name="csPR_ORU_Ferc_PIKE_Dim07">"="</definedName>
    <definedName name="csPR_ORU_Ferc_PIKE_Dim08">"="</definedName>
    <definedName name="csPR_ORU_Ferc_PIKE_Dim09">"="</definedName>
    <definedName name="csPR_ORU_Ferc_PIKE_Dim10">"="</definedName>
    <definedName name="csPR_ORU_Ferc_PIKE_Dim11">"="</definedName>
    <definedName name="csPR_ORU_Ferc_RECO_Dim01">"="</definedName>
    <definedName name="csPR_ORU_Ferc_RECO_Dim02">"="</definedName>
    <definedName name="csPR_ORU_Ferc_RECO_Dim03">"="</definedName>
    <definedName name="csPR_ORU_Ferc_RECO_Dim04">"="</definedName>
    <definedName name="csPR_ORU_Ferc_RECO_Dim05">"="</definedName>
    <definedName name="csPR_ORU_Ferc_RECO_Dim06">"="</definedName>
    <definedName name="csPR_ORU_Ferc_RECO_Dim07">"="</definedName>
    <definedName name="csPR_ORU_Ferc_RECO_Dim08">"="</definedName>
    <definedName name="csPR_ORU_Ferc_RECO_Dim09">"="</definedName>
    <definedName name="csPR_ORU_Ferc_RECO_Dim10">"="</definedName>
    <definedName name="csPR_ORU_Ferc_RECO_Dim11">"="</definedName>
    <definedName name="csPR_ORU_Ferc_Statement_Electric_ORU_Dim01">"="</definedName>
    <definedName name="csPR_ORU_Ferc_Statement_Electric_ORU_Dim02">"="</definedName>
    <definedName name="csPR_ORU_Ferc_Statement_Electric_ORU_Dim03">"="</definedName>
    <definedName name="csPR_ORU_Ferc_Statement_Electric_ORU_Dim04">"="</definedName>
    <definedName name="csPR_ORU_Ferc_Statement_Electric_ORU_Dim05">"="</definedName>
    <definedName name="csPR_ORU_Ferc_Statement_Electric_ORU_Dim06">"="</definedName>
    <definedName name="csPR_ORU_Ferc_Statement_Electric_ORU_Dim07">"="</definedName>
    <definedName name="csPR_ORU_Ferc_Statement_Electric_ORU_Dim08">"="</definedName>
    <definedName name="csPR_ORU_Ferc_Statement_Electric_ORU_Dim09">"="</definedName>
    <definedName name="csPR_ORU_Ferc_Statement_Electric_ORU_Dim10">"="</definedName>
    <definedName name="csPR_ORU_Ferc_Statement_Electric_ORU_Dim11">"="</definedName>
    <definedName name="csPR_ORU_Ferc_Statement_Electric_ORU_Dim12">"="</definedName>
    <definedName name="csPR_ORU_Ferc_Statement_Electric_PIKE_Dim01">"="</definedName>
    <definedName name="csPR_ORU_Ferc_Statement_Electric_PIKE_Dim02">"="</definedName>
    <definedName name="csPR_ORU_Ferc_Statement_Electric_PIKE_Dim03">"="</definedName>
    <definedName name="csPR_ORU_Ferc_Statement_Electric_PIKE_Dim04">"="</definedName>
    <definedName name="csPR_ORU_Ferc_Statement_Electric_PIKE_Dim05">"="</definedName>
    <definedName name="csPR_ORU_Ferc_Statement_Electric_PIKE_Dim06">"="</definedName>
    <definedName name="csPR_ORU_Ferc_Statement_Electric_PIKE_Dim07">"="</definedName>
    <definedName name="csPR_ORU_Ferc_Statement_Electric_PIKE_Dim08">"="</definedName>
    <definedName name="csPR_ORU_Ferc_Statement_Electric_PIKE_Dim09">"="</definedName>
    <definedName name="csPR_ORU_Ferc_Statement_Electric_PIKE_Dim10">"="</definedName>
    <definedName name="csPR_ORU_Ferc_Statement_Electric_PIKE_Dim11">"="</definedName>
    <definedName name="csPR_ORU_Ferc_Statement_Electric_PIKE_Dim12">"="</definedName>
    <definedName name="csPR_ORU_Ferc_Statement_Electric_RECO_Dim01">"="</definedName>
    <definedName name="csPR_ORU_Ferc_Statement_Electric_RECO_Dim02">"="</definedName>
    <definedName name="csPR_ORU_Ferc_Statement_Electric_RECO_Dim03">"="</definedName>
    <definedName name="csPR_ORU_Ferc_Statement_Electric_RECO_Dim04">"="</definedName>
    <definedName name="csPR_ORU_Ferc_Statement_Electric_RECO_Dim05">"="</definedName>
    <definedName name="csPR_ORU_Ferc_Statement_Electric_RECO_Dim06">"="</definedName>
    <definedName name="csPR_ORU_Ferc_Statement_Electric_RECO_Dim07">"="</definedName>
    <definedName name="csPR_ORU_Ferc_Statement_Electric_RECO_Dim08">"="</definedName>
    <definedName name="csPR_ORU_Ferc_Statement_Electric_RECO_Dim09">"="</definedName>
    <definedName name="csPR_ORU_Ferc_Statement_Electric_RECO_Dim10">"="</definedName>
    <definedName name="csPR_ORU_Ferc_Statement_Electric_RECO_Dim11">"="</definedName>
    <definedName name="csPR_ORU_Ferc_Statement_Electric_RECO_Dim12">"="</definedName>
    <definedName name="csPR_ORU_Ferc_Statement_Gas_ORU_Dim01">"="</definedName>
    <definedName name="csPR_ORU_Ferc_Statement_Gas_ORU_Dim02">"="</definedName>
    <definedName name="csPR_ORU_Ferc_Statement_Gas_ORU_Dim03">"="</definedName>
    <definedName name="csPR_ORU_Ferc_Statement_Gas_ORU_Dim04">"="</definedName>
    <definedName name="csPR_ORU_Ferc_Statement_Gas_ORU_Dim05">"="</definedName>
    <definedName name="csPR_ORU_Ferc_Statement_Gas_ORU_Dim06">"="</definedName>
    <definedName name="csPR_ORU_Ferc_Statement_Gas_ORU_Dim07">"="</definedName>
    <definedName name="csPR_ORU_Ferc_Statement_Gas_ORU_Dim08">"="</definedName>
    <definedName name="csPR_ORU_Ferc_Statement_Gas_ORU_Dim09">"="</definedName>
    <definedName name="csPR_ORU_Ferc_Statement_Gas_ORU_Dim10">"="</definedName>
    <definedName name="csPR_ORU_Ferc_Statement_Gas_ORU_Dim11">"="</definedName>
    <definedName name="csPR_ORU_Ferc_Statement_Gas_ORU_Dim12">"="</definedName>
    <definedName name="csPR_ORU_Ferc_Statement_Gas_PIKE_Dim01">"="</definedName>
    <definedName name="csPR_ORU_Ferc_Statement_Gas_PIKE_Dim02">"="</definedName>
    <definedName name="csPR_ORU_Ferc_Statement_Gas_PIKE_Dim03">"="</definedName>
    <definedName name="csPR_ORU_Ferc_Statement_Gas_PIKE_Dim04">"="</definedName>
    <definedName name="csPR_ORU_Ferc_Statement_Gas_PIKE_Dim05">"="</definedName>
    <definedName name="csPR_ORU_Ferc_Statement_Gas_PIKE_Dim06">"="</definedName>
    <definedName name="csPR_ORU_Ferc_Statement_Gas_PIKE_Dim07">"="</definedName>
    <definedName name="csPR_ORU_Ferc_Statement_Gas_PIKE_Dim08">"="</definedName>
    <definedName name="csPR_ORU_Ferc_Statement_Gas_PIKE_Dim09">"="</definedName>
    <definedName name="csPR_ORU_Ferc_Statement_Gas_PIKE_Dim10">"="</definedName>
    <definedName name="csPR_ORU_Ferc_Statement_Gas_PIKE_Dim11">"="</definedName>
    <definedName name="csPR_ORU_Ferc_Statement_Gas_PIKE_Dim12">"="</definedName>
    <definedName name="csPR_RECO_Consolidating_BS_Assets_Dim01">"="</definedName>
    <definedName name="csPR_RECO_Consolidating_BS_Assets_Dim02">"="</definedName>
    <definedName name="csPR_RECO_Consolidating_BS_Assets_Dim04">"="</definedName>
    <definedName name="csPR_RECO_Consolidating_BS_Assets_Dim05">"="</definedName>
    <definedName name="csPR_RECO_Consolidating_BS_Assets_Dim06">"="</definedName>
    <definedName name="csPR_RECO_Consolidating_BS_Assets_Dim07">"="</definedName>
    <definedName name="csPR_RECO_Consolidating_BS_Assets_Dim08">"="</definedName>
    <definedName name="csPR_RECO_Consolidating_BS_Assets_Dim09">"="</definedName>
    <definedName name="csPR_RECO_Consolidating_BS_Assets_Dim10">"="</definedName>
    <definedName name="csPR_RECO_Consolidating_BS_Assets_Dim11">"="</definedName>
    <definedName name="csPR_RECO_Consolidating_BS_Assets_Dim12">"="</definedName>
    <definedName name="csPR_RECO_Consolidating_BS_Liabilities_Dim01">"="</definedName>
    <definedName name="csPR_RECO_Consolidating_BS_Liabilities_Dim02">"="</definedName>
    <definedName name="csPR_RECO_Consolidating_BS_Liabilities_Dim04">"="</definedName>
    <definedName name="csPR_RECO_Consolidating_BS_Liabilities_Dim05">"="</definedName>
    <definedName name="csPR_RECO_Consolidating_BS_Liabilities_Dim06">"="</definedName>
    <definedName name="csPR_RECO_Consolidating_BS_Liabilities_Dim07">"="</definedName>
    <definedName name="csPR_RECO_Consolidating_BS_Liabilities_Dim08">"="</definedName>
    <definedName name="csPR_RECO_Consolidating_BS_Liabilities_Dim09">"="</definedName>
    <definedName name="csPR_RECO_Consolidating_BS_Liabilities_Dim10">"="</definedName>
    <definedName name="csPR_RECO_Consolidating_BS_Liabilities_Dim11">"="</definedName>
    <definedName name="csPR_RECO_Consolidating_BS_Liabilities_Dim12">"="</definedName>
    <definedName name="csPR_RECO_Consolidating_IS_Dim01">"="</definedName>
    <definedName name="csPR_RECO_Consolidating_IS_Dim02">"="</definedName>
    <definedName name="csPR_RECO_Consolidating_IS_Dim04">"="</definedName>
    <definedName name="csPR_RECO_Consolidating_IS_Dim05">"="</definedName>
    <definedName name="csPR_RECO_Consolidating_IS_Dim06">"="</definedName>
    <definedName name="csPR_RECO_Consolidating_IS_Dim07">"="</definedName>
    <definedName name="csPR_RECO_Consolidating_IS_Dim08">"="</definedName>
    <definedName name="csPR_RECO_Consolidating_IS_Dim09">"="</definedName>
    <definedName name="csPR_RECO_Consolidating_IS_Dim10">"="</definedName>
    <definedName name="csPR_RECO_Consolidating_IS_Dim11">"="</definedName>
    <definedName name="csPR_RECO_Consolidating_IS_Dim12">"="</definedName>
    <definedName name="csPR_SEC_Consolidated_BS_Assets_Dim01">"="</definedName>
    <definedName name="csPR_SEC_Consolidated_BS_Assets_Dim02">"="</definedName>
    <definedName name="csPR_SEC_Consolidated_BS_Assets_Dim03">"="</definedName>
    <definedName name="csPR_SEC_Consolidated_BS_Assets_Dim04">"="</definedName>
    <definedName name="csPR_SEC_Consolidated_BS_Assets_Dim05">"="</definedName>
    <definedName name="csPR_SEC_Consolidated_BS_Assets_Dim06">"="</definedName>
    <definedName name="csPR_SEC_Consolidated_BS_Assets_Dim07">"="</definedName>
    <definedName name="csPR_SEC_Consolidated_BS_Assets_Dim08">"="</definedName>
    <definedName name="csPR_SEC_Consolidated_BS_Assets_Dim09">"="</definedName>
    <definedName name="csPR_SEC_Consolidated_BS_Assets_Dim10">"="</definedName>
    <definedName name="csPR_SEC_Consolidated_BS_Assets_Dim11">"="</definedName>
    <definedName name="csPR_SEC_Consolidated_BS_Assets_Dim12">"="</definedName>
    <definedName name="csPR_SEC_Consolidated_BS_Liabilities_Dim01">"="</definedName>
    <definedName name="csPR_SEC_Consolidated_BS_Liabilities_Dim02">"="</definedName>
    <definedName name="csPR_SEC_Consolidated_BS_Liabilities_Dim03">'[20]Con-edISQtr'!$B$5</definedName>
    <definedName name="csPR_SEC_Consolidated_BS_Liabilities_Dim04">"="</definedName>
    <definedName name="csPR_SEC_Consolidated_BS_Liabilities_Dim05">"="</definedName>
    <definedName name="csPR_SEC_Consolidated_BS_Liabilities_Dim06">"="</definedName>
    <definedName name="csPR_SEC_Consolidated_BS_Liabilities_Dim07">"="</definedName>
    <definedName name="csPR_SEC_Consolidated_BS_Liabilities_Dim08">"="</definedName>
    <definedName name="csPR_SEC_Consolidated_BS_Liabilities_Dim09">"="</definedName>
    <definedName name="csPR_SEC_Consolidated_BS_Liabilities_Dim10">"="</definedName>
    <definedName name="csPR_SEC_Consolidated_BS_Liabilities_Dim11">"="</definedName>
    <definedName name="csPR_SEC_Consolidated_BS_Liabilities_Dim12">"="</definedName>
    <definedName name="csPR_SEC_Consolidated_IS_Dim01">"="</definedName>
    <definedName name="csPR_SEC_Consolidated_IS_Dim02">"="</definedName>
    <definedName name="csPR_SEC_Consolidated_IS_Dim03">'[20]Con-edISQtr'!$B$5</definedName>
    <definedName name="csPR_SEC_Consolidated_IS_Dim04">"="</definedName>
    <definedName name="csPR_SEC_Consolidated_IS_Dim05">"="</definedName>
    <definedName name="csPR_SEC_Consolidated_IS_Dim06">"="</definedName>
    <definedName name="csPR_SEC_Consolidated_IS_Dim07">"="</definedName>
    <definedName name="csPR_SEC_Consolidated_IS_Dim08">"="</definedName>
    <definedName name="csPR_SEC_Consolidated_IS_Dim09">"="</definedName>
    <definedName name="csPR_SEC_Consolidated_IS_Dim10">"="</definedName>
    <definedName name="csPR_SEC_Consolidated_IS_Dim11">"="</definedName>
    <definedName name="csPR_SEC_Consolidated_IS_Dim12">"="</definedName>
    <definedName name="csPR_SEC_Consolidating_BS_Assets_Dim01">"="</definedName>
    <definedName name="csPR_SEC_Consolidating_BS_Assets_Dim02">"="</definedName>
    <definedName name="csPR_SEC_Consolidating_BS_Assets_Dim03">'[20]Con-edISQtr'!$B$5</definedName>
    <definedName name="csPR_SEC_Consolidating_BS_Assets_Dim04">"="</definedName>
    <definedName name="csPR_SEC_Consolidating_BS_Assets_Dim05">"="</definedName>
    <definedName name="csPR_SEC_Consolidating_BS_Assets_Dim06">"="</definedName>
    <definedName name="csPR_SEC_Consolidating_BS_Assets_Dim07">"="</definedName>
    <definedName name="csPR_SEC_Consolidating_BS_Assets_Dim08">"="</definedName>
    <definedName name="csPR_SEC_Consolidating_BS_Assets_Dim09">"="</definedName>
    <definedName name="csPR_SEC_Consolidating_BS_Assets_Dim10">"="</definedName>
    <definedName name="csPR_SEC_Consolidating_BS_Assets_Dim11">"="</definedName>
    <definedName name="csPR_SEC_Consolidating_BS_Assets_Dim12">"="</definedName>
    <definedName name="csPR_SEC_Consolidating_BS_Liabilities_Dim01">"="</definedName>
    <definedName name="csPR_SEC_Consolidating_BS_Liabilities_Dim02">"="</definedName>
    <definedName name="csPR_SEC_Consolidating_BS_Liabilities_Dim03">'[20]Con-edISQtr'!$B$5</definedName>
    <definedName name="csPR_SEC_Consolidating_BS_Liabilities_Dim04">"="</definedName>
    <definedName name="csPR_SEC_Consolidating_BS_Liabilities_Dim05">"="</definedName>
    <definedName name="csPR_SEC_Consolidating_BS_Liabilities_Dim06">"="</definedName>
    <definedName name="csPR_SEC_Consolidating_BS_Liabilities_Dim07">"="</definedName>
    <definedName name="csPR_SEC_Consolidating_BS_Liabilities_Dim08">"="</definedName>
    <definedName name="csPR_SEC_Consolidating_BS_Liabilities_Dim09">"="</definedName>
    <definedName name="csPR_SEC_Consolidating_BS_Liabilities_Dim10">"="</definedName>
    <definedName name="csPR_SEC_Consolidating_BS_Liabilities_Dim11">"="</definedName>
    <definedName name="csPR_SEC_Consolidating_BS_Liabilities_Dim12">"="</definedName>
    <definedName name="csPR_SEC_Consolidating_IS_Dim01">"="</definedName>
    <definedName name="csPR_SEC_Consolidating_IS_Dim02">"="</definedName>
    <definedName name="csPR_SEC_Consolidating_IS_Dim03">"="</definedName>
    <definedName name="csPR_SEC_Consolidating_IS_Dim04">"="</definedName>
    <definedName name="csPR_SEC_Consolidating_IS_Dim05">"="</definedName>
    <definedName name="csPR_SEC_Consolidating_IS_Dim06">"="</definedName>
    <definedName name="csPR_SEC_Consolidating_IS_Dim07">"="</definedName>
    <definedName name="csPR_SEC_Consolidating_IS_Dim08">"="</definedName>
    <definedName name="csPR_SEC_Consolidating_IS_Dim09">"="</definedName>
    <definedName name="csPR_SEC_Consolidating_IS_Dim10">"="</definedName>
    <definedName name="csPR_SEC_Consolidating_IS_Dim11">"="</definedName>
    <definedName name="csPR_SEC_Consolidating_IS_Dim12">'[20]Con-edISQtr'!$B$5</definedName>
    <definedName name="csPR_SEC_Consolidating_IS_Roll_Dim01">"="</definedName>
    <definedName name="csPR_SEC_Consolidating_IS_Roll_Dim02">"="</definedName>
    <definedName name="csPR_SEC_Consolidating_IS_Roll_Dim03">"="</definedName>
    <definedName name="csPR_SEC_Consolidating_IS_Roll_Dim04">"="</definedName>
    <definedName name="csPR_SEC_Consolidating_IS_Roll_Dim05">"="</definedName>
    <definedName name="csPR_SEC_Consolidating_IS_Roll_Dim06">"="</definedName>
    <definedName name="csPR_SEC_Consolidating_IS_Roll_Dim07">"="</definedName>
    <definedName name="csPR_SEC_Consolidating_IS_Roll_Dim08">"="</definedName>
    <definedName name="csPR_SEC_Consolidating_IS_Roll_Dim09">"="</definedName>
    <definedName name="csPR_SEC_Consolidating_IS_Roll_Dim10">"="</definedName>
    <definedName name="csPR_SEC_Consolidating_IS_Roll_Dim11">"="</definedName>
    <definedName name="csPR_SEC_Consolidating_IS_Roll_Dim12">"="</definedName>
    <definedName name="csRefreshOnOpen">1</definedName>
    <definedName name="csRefreshOnRotate">1</definedName>
    <definedName name="CUMTOTALS">[21]Summary!#REF!</definedName>
    <definedName name="CURRENT">#REF!</definedName>
    <definedName name="Cust">[22]Curst882!$C$1:$C$65536</definedName>
    <definedName name="CustKey">[23]CustData!$D$1:$D$65536</definedName>
    <definedName name="CustLMAccts">'[13]Prior Month Cust'!$D$8:$D$82</definedName>
    <definedName name="CustLMWalkCode">'[13]Prior Month Cust'!$C$8:$C$82</definedName>
    <definedName name="CUSTOMER">'[24]Sch 5 Bud-Est Remarks'!#REF!</definedName>
    <definedName name="CustTMAccts">'[13]Curr Month Cust'!$D$8:$D$83</definedName>
    <definedName name="CustTMWalkCode">'[13]Curr Month Cust'!$C$8:$C$83</definedName>
    <definedName name="CWE">#REF!</definedName>
    <definedName name="CWEINFO">#REF!</definedName>
    <definedName name="CWIP" hidden="1">{#N/A,#N/A,FALSE,"Sheet1"}</definedName>
    <definedName name="d">[25]RECO!#REF!</definedName>
    <definedName name="DALVAGE">[26]Specifics!#REF!</definedName>
    <definedName name="DATA">#REF!</definedName>
    <definedName name="_xlnm.Database">#REF!</definedName>
    <definedName name="DATAPRES">#REF!</definedName>
    <definedName name="DataTable">#REF!</definedName>
    <definedName name="Dates">[27]Entry!$IV$1:$IV$29</definedName>
    <definedName name="DEC">#REF!</definedName>
    <definedName name="Def_IT">#REF!</definedName>
    <definedName name="Def_IT_Cr">#REF!</definedName>
    <definedName name="DELETE">#REF!</definedName>
    <definedName name="Depr" hidden="1">{"rates",#N/A,FALSE,"COSSUM"}</definedName>
    <definedName name="DETAILS">#REF!</definedName>
    <definedName name="Development_Data_DataTable">#REF!</definedName>
    <definedName name="DIRECTORY">#REF!</definedName>
    <definedName name="DIRECTORYF">#REF!</definedName>
    <definedName name="DIV_OP1">#REF!</definedName>
    <definedName name="DIV_OP2">#REF!</definedName>
    <definedName name="DIV_OP3">#REF!</definedName>
    <definedName name="Dol_Col_UB_100_Revenues">[11]Revenues!$A$5:$L$28</definedName>
    <definedName name="Dol_Col_UB_100_Uncollectibles_E_G">'[11]Uncollectibles 00300'!$A$5:$U$76</definedName>
    <definedName name="Dol_Col_UB_100_Uncollectibles_Steam">'[11]Uncollectibles S0300 '!$A$5:$U$76</definedName>
    <definedName name="Dol_Col_UB_100_UncollectiblesE_G">'[11]Uncollectibles 00300'!$A$5:$U$76</definedName>
    <definedName name="DSSAC">#REF!</definedName>
    <definedName name="e">[25]RECO!#REF!</definedName>
    <definedName name="E_G_Acct_00300">'[11]Uncollectibles 00300'!$A$5:$U$76</definedName>
    <definedName name="ECA">#REF!</definedName>
    <definedName name="ecl">#REF!</definedName>
    <definedName name="Elec01">#REF!</definedName>
    <definedName name="Elec01a">#REF!</definedName>
    <definedName name="Elec02">#REF!</definedName>
    <definedName name="Elec03">#REF!</definedName>
    <definedName name="Elec04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14">#REF!</definedName>
    <definedName name="Elec14a">#REF!</definedName>
    <definedName name="Elec15">#REF!</definedName>
    <definedName name="Elec15a">#REF!</definedName>
    <definedName name="Elec16">#REF!</definedName>
    <definedName name="Elec17">#REF!</definedName>
    <definedName name="ELECT_OPS_FCAT_YE">#REF!</definedName>
    <definedName name="ELECTRIC">'[24]Sch 5 Bud-Est Remarks'!#REF!</definedName>
    <definedName name="Electric_Production">#REF!</definedName>
    <definedName name="Employee" hidden="1">{"rates",#N/A,FALSE,"COSSUM"}</definedName>
    <definedName name="ENDASE">#REF!</definedName>
    <definedName name="ENDRO">#REF!</definedName>
    <definedName name="endro_ed1">#REF!</definedName>
    <definedName name="endroall">[4]!endro_ed1,[4]!endroed2,[4]!endroed3,[4]!endroedmonyr</definedName>
    <definedName name="endroed2">#REF!</definedName>
    <definedName name="endroed3">#REF!</definedName>
    <definedName name="endroedall">[4]!endro_ed1,[4]!endroed2,[4]!endroed3,[4]!endroedmonyr</definedName>
    <definedName name="endroedmonyr">#REF!</definedName>
    <definedName name="ENDROP1">#REF!</definedName>
    <definedName name="ENDROP2">#REF!</definedName>
    <definedName name="ENDROP3">#REF!</definedName>
    <definedName name="ENERGY">'[24]Sch 5 Bud-Est Remarks'!#REF!</definedName>
    <definedName name="Energy_Data_DataTable">#REF!</definedName>
    <definedName name="enroed2">#REF!</definedName>
    <definedName name="ep">#REF!</definedName>
    <definedName name="EPEHS">#REF!</definedName>
    <definedName name="epest">#REF!</definedName>
    <definedName name="epestimate">#REF!</definedName>
    <definedName name="epperm">#REF!</definedName>
    <definedName name="EPSmallCapital">#REF!</definedName>
    <definedName name="ERAM">#REF!</definedName>
    <definedName name="Esc_Elec">#REF!</definedName>
    <definedName name="Esc_Gas">#REF!</definedName>
    <definedName name="Esc_Stm">#REF!</definedName>
    <definedName name="EXIT">[28]TRB!#REF!</definedName>
    <definedName name="Exp_12mo">[29]Summary!$M$4:$Q$75</definedName>
    <definedName name="Exp_mo">[29]Summary!$A$4:$E$75</definedName>
    <definedName name="EXP_PR">[10]EXP!#REF!</definedName>
    <definedName name="Exp_qtr">[29]Summary!$S$4:$W$75</definedName>
    <definedName name="Exp_ytd">[29]Summary!$G$4:$K$75</definedName>
    <definedName name="EXPMRC4">[9]EXP!#REF!</definedName>
    <definedName name="Extra_23">'[11]Extra 23'!$A$3:$D$26</definedName>
    <definedName name="FCA">#REF!</definedName>
    <definedName name="FEB">#REF!</definedName>
    <definedName name="FilterBilled2">#REF!</definedName>
    <definedName name="FINANCIALREPORTPAGE">#REF!</definedName>
    <definedName name="FINANCIALSTATUS">#REF!</definedName>
    <definedName name="FIT_ACRS">[8]ITX!#REF!</definedName>
    <definedName name="FIT_ADR">[8]ITX!#REF!</definedName>
    <definedName name="FIT_DEDADD">[8]ITX!#REF!</definedName>
    <definedName name="FIT_ITC">[8]ITX!#REF!</definedName>
    <definedName name="FIT_MACRS">[8]ITX!#REF!</definedName>
    <definedName name="FIT_REM">#REF!</definedName>
    <definedName name="FIT_SYD">[8]ITX!#REF!</definedName>
    <definedName name="FIT_TAXD">[8]ITX!#REF!</definedName>
    <definedName name="FIT_TAXD1">#REF!</definedName>
    <definedName name="FIT_TAXD2">#REF!</definedName>
    <definedName name="FIT_TAXD3">#REF!</definedName>
    <definedName name="FIT_TAXD4">#REF!</definedName>
    <definedName name="Formulas8B22">#REF!</definedName>
    <definedName name="FOS_NUC">#REF!</definedName>
    <definedName name="FUNDING">#REF!</definedName>
    <definedName name="g">[25]RECO!#REF!</definedName>
    <definedName name="GAS">'[24]Sch 5 Bud-Est Remarks'!#REF!</definedName>
    <definedName name="GAS_OP">#REF!</definedName>
    <definedName name="Gas02a">#REF!</definedName>
    <definedName name="Gas09a">#REF!</definedName>
    <definedName name="Gas10a">#REF!</definedName>
    <definedName name="gassal">[30]Input_Stmt_Sales!$A$10:$J$495</definedName>
    <definedName name="gassalman">#REF!</definedName>
    <definedName name="GHHHj">[31]Departmental!$A$7:$U$22</definedName>
    <definedName name="gp">[25]RECO!#REF!</definedName>
    <definedName name="GrandTotal">#REF!</definedName>
    <definedName name="GROUP">[14]CONTROLS!$B$11</definedName>
    <definedName name="GRT">#REF!</definedName>
    <definedName name="h">#REF!</definedName>
    <definedName name="HEAD">#REF!</definedName>
    <definedName name="HEADING">#REF!</definedName>
    <definedName name="HEADINGS">#REF!</definedName>
    <definedName name="Highlight">'[32]Capital Exp.'!#REF!</definedName>
    <definedName name="HrsUse">#REF!</definedName>
    <definedName name="Impact_CECONY_Data_DataTable">#REF!</definedName>
    <definedName name="Impact_Data_DataTable">#REF!</definedName>
    <definedName name="impact_DataTable">#REF!</definedName>
    <definedName name="Impact_Electric_Data_DataTable">#REF!</definedName>
    <definedName name="Impact_Gas_Data_DataTable">#REF!</definedName>
    <definedName name="Impact_Steam_Data_DataTable">#REF!</definedName>
    <definedName name="Impact2_DataTable">#REF!</definedName>
    <definedName name="ImpactData">#REF!</definedName>
    <definedName name="IncRate">#REF!</definedName>
    <definedName name="IncRev">#REF!</definedName>
    <definedName name="INFO">#REF!</definedName>
    <definedName name="input">[33]Input!$A$1:P12490</definedName>
    <definedName name="INPUT_SC1_RATE">#REF!</definedName>
    <definedName name="INPUT_SC19_RATE">#REF!</definedName>
    <definedName name="INPUT_SC2_RATE">#REF!</definedName>
    <definedName name="INPUT_SC3_RATE">#REF!</definedName>
    <definedName name="INPUTPAGE1">#REF!</definedName>
    <definedName name="INPUTPAGE2">#REF!</definedName>
    <definedName name="INPUTPAGEA">#REF!</definedName>
    <definedName name="JAN">#REF!</definedName>
    <definedName name="January">'[32]Capital Exp.'!#REF!</definedName>
    <definedName name="joanalysis">#REF!</definedName>
    <definedName name="jOhn">#REF!</definedName>
    <definedName name="jOhn\">'[32]Capital Exp.'!#REF!</definedName>
    <definedName name="JORCASH">#REF!</definedName>
    <definedName name="JORPRNT">#REF!</definedName>
    <definedName name="JUL">#REF!</definedName>
    <definedName name="JUN">#REF!</definedName>
    <definedName name="Key">[22]Curst882!$D$1:$D$65536</definedName>
    <definedName name="KW">#REF!</definedName>
    <definedName name="KWHEADING">#REF!</definedName>
    <definedName name="KWHR">#REF!</definedName>
    <definedName name="KWHRHEADING">#REF!</definedName>
    <definedName name="LISTAPPLY">[34]CONTROLS!$B$3:$B$4</definedName>
    <definedName name="LISTFINANCIAL">'[34]DETAIL REPORT'!$L$1111:$L$1114</definedName>
    <definedName name="LISTNAME_CM">[35]CONTROLS!$A$27:$A$38</definedName>
    <definedName name="LISTPROGRAM">'[34]DETAIL REPORT'!$F$1118:$F$1198</definedName>
    <definedName name="LISTRESP">'[34]DETAIL REPORT'!$G$1105:$G$1108</definedName>
    <definedName name="LISTSTAKE">[36]Transmission!#REF!</definedName>
    <definedName name="LISTTYPE">#REF!</definedName>
    <definedName name="LISTWRITEUP">[37]STO!#REF!</definedName>
    <definedName name="LOADNETLOSS">#REF!</definedName>
    <definedName name="LOU">#REF!</definedName>
    <definedName name="MACRO">#REF!</definedName>
    <definedName name="man">#REF!</definedName>
    <definedName name="manA1">#REF!</definedName>
    <definedName name="manA2">#REF!</definedName>
    <definedName name="manaA12">#REF!,#REF!</definedName>
    <definedName name="manaB12">#REF!,#REF!</definedName>
    <definedName name="manaC12">#REF!,#REF!</definedName>
    <definedName name="manaD12">#REF!,#REF!</definedName>
    <definedName name="manaE12">#REF!,#REF!</definedName>
    <definedName name="manar1">#REF!</definedName>
    <definedName name="manar2">#REF!</definedName>
    <definedName name="manar3">#REF!,#REF!,#REF!</definedName>
    <definedName name="manarall">[4]!manar1,[4]!manar2,[4]!manar3,[4]!manaA12,[4]!manaB12,[4]!manaC12,[4]!manaD12,[4]!manaE12,[4]!manF1</definedName>
    <definedName name="manB1">#REF!</definedName>
    <definedName name="manB2">#REF!</definedName>
    <definedName name="manC1">#REF!</definedName>
    <definedName name="manC2">#REF!</definedName>
    <definedName name="manD1">#REF!</definedName>
    <definedName name="manD2">#REF!</definedName>
    <definedName name="manE1">#REF!</definedName>
    <definedName name="manE2">#REF!</definedName>
    <definedName name="manF1">#REF!</definedName>
    <definedName name="MAR">#REF!</definedName>
    <definedName name="MAY">#REF!</definedName>
    <definedName name="MENU">#REF!</definedName>
    <definedName name="MGT">#REF!</definedName>
    <definedName name="Middletown">#REF!</definedName>
    <definedName name="MIN_TEST">#REF!</definedName>
    <definedName name="MN">#REF!</definedName>
    <definedName name="ModelConstant">#REF!</definedName>
    <definedName name="ModelSC">#REF!</definedName>
    <definedName name="ModelSWdiff">#REF!</definedName>
    <definedName name="ModelVol">#REF!</definedName>
    <definedName name="MONTH">#REF!</definedName>
    <definedName name="MONTHL">#REF!</definedName>
    <definedName name="MONTHTAB">#REF!</definedName>
    <definedName name="mord">#REF!</definedName>
    <definedName name="names">#REF!</definedName>
    <definedName name="New_Table">#REF!</definedName>
    <definedName name="newbud">[38]newbud!$A$1:$K$103</definedName>
    <definedName name="NLJOR">#REF!</definedName>
    <definedName name="NOV">#REF!</definedName>
    <definedName name="NYPA">#REF!</definedName>
    <definedName name="NYPADATA">#REF!</definedName>
    <definedName name="NYPALOAD">#REF!</definedName>
    <definedName name="NYPAPRNT">#REF!</definedName>
    <definedName name="o">#REF!</definedName>
    <definedName name="OCT">#REF!</definedName>
    <definedName name="OFpage65">#REF!</definedName>
    <definedName name="OHCONDUCTOR_OUT">[28]TRB!#REF!</definedName>
    <definedName name="OHCONDUCTORS_X">[9]TRB!#REF!</definedName>
    <definedName name="OHCONDUCTORS_Y">[9]TRB!#REF!</definedName>
    <definedName name="OK">#REF!</definedName>
    <definedName name="oldbud">[38]oldbud!$A$1:$J$49</definedName>
    <definedName name="ON">#REF!</definedName>
    <definedName name="OPERATIONS">'[24]Sch 5 Bud-Est Remarks'!#REF!</definedName>
    <definedName name="ORE">#REF!</definedName>
    <definedName name="ORELEC_SKID">ROUND('[39]KWH OR RES'!XFD1*[39]Utility!$D$8,0)</definedName>
    <definedName name="ORG">#REF!</definedName>
    <definedName name="ORIG96">#REF!</definedName>
    <definedName name="OTEQ">#REF!</definedName>
    <definedName name="OthCorp">#REF!</definedName>
    <definedName name="OthDept">#REF!</definedName>
    <definedName name="OVERTIME">#REF!</definedName>
    <definedName name="p">'[40]Page 1'!#REF!</definedName>
    <definedName name="PA_01">#REF!</definedName>
    <definedName name="PA_02">#REF!</definedName>
    <definedName name="PA_02bi">#REF!</definedName>
    <definedName name="PA_04">#REF!</definedName>
    <definedName name="PA_05">#REF!</definedName>
    <definedName name="PA_07">#REF!</definedName>
    <definedName name="PAGE_1">#REF!</definedName>
    <definedName name="PAGE_1_NEW">#REF!</definedName>
    <definedName name="PAGE_10">#REF!</definedName>
    <definedName name="PAGE_2">#REF!</definedName>
    <definedName name="PAGE_2_NEW">#REF!</definedName>
    <definedName name="PAGE_3">#REF!</definedName>
    <definedName name="PAGE_3_NEW">#REF!</definedName>
    <definedName name="PAGE_4">#REF!</definedName>
    <definedName name="PAGE_4_NEW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1">#REF!</definedName>
    <definedName name="Page1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RTTIME">#REF!</definedName>
    <definedName name="PAYROLL">#REF!</definedName>
    <definedName name="PaySales_Tax">#REF!</definedName>
    <definedName name="Pension">#REF!</definedName>
    <definedName name="perm">#REF!</definedName>
    <definedName name="permep">#REF!</definedName>
    <definedName name="permsp">#REF!</definedName>
    <definedName name="pike123198">#REF!</definedName>
    <definedName name="PIKEE">#REF!</definedName>
    <definedName name="PIKEG">#REF!</definedName>
    <definedName name="PJMISO">#REF!</definedName>
    <definedName name="plan">#REF!</definedName>
    <definedName name="PMPG10">'[6]10'!#REF!</definedName>
    <definedName name="PMPG24">'[6]24A'!#REF!</definedName>
    <definedName name="PMPG26">'[6]2627'!#REF!</definedName>
    <definedName name="PMPG27">'[6]2627'!#REF!</definedName>
    <definedName name="PMPG28">'[6]2829'!#REF!</definedName>
    <definedName name="PMPG29">'[6]2829'!#REF!</definedName>
    <definedName name="PMPG43">'[6]43'!#REF!</definedName>
    <definedName name="PMPG47">'[6]47'!#REF!</definedName>
    <definedName name="PMPG60_62">#REF!</definedName>
    <definedName name="PMPG70_71">'[6]7071'!#REF!</definedName>
    <definedName name="PMPG78_79">'[6]7879'!#REF!</definedName>
    <definedName name="PMPG85">'[6]85'!#REF!</definedName>
    <definedName name="PMPG86">'[6]86'!#REF!</definedName>
    <definedName name="PMPG91_92">'[6]9192'!#REF!</definedName>
    <definedName name="POLES_OUT">[28]TRB!#REF!</definedName>
    <definedName name="POLES_X">[9]TRB!#REF!</definedName>
    <definedName name="POLES_Y">[9]TRB!#REF!</definedName>
    <definedName name="POLR">#REF!</definedName>
    <definedName name="POR">'[11]POR '!$A$5:$D$28</definedName>
    <definedName name="POR_A_C_D0301">'[11]Uncollectibles D0301  (POR)'!$A$5:$X$76</definedName>
    <definedName name="Previous">#REF!</definedName>
    <definedName name="PriceModel">#REF!</definedName>
    <definedName name="PricePerSales">IF('[13]Curr Month Billed'!XFD1=0,"",ROUND('[13]Curr Month Billed'!XFD1/'[13]Curr Month Billed'!XFC1,4))</definedName>
    <definedName name="PricePerSalesInput">IF('[13]Billed Input Sheet'!XFD1=0,"",ROUND('[13]Billed Input Sheet'!XFD1/'[13]Billed Input Sheet'!XFC1,4))</definedName>
    <definedName name="_xlnm.Print_Area" localSheetId="1">'Bill Comp SC1'!$A$1:$F$48</definedName>
    <definedName name="_xlnm.Print_Area" localSheetId="2">'Bill Comp SC2'!$A$1:$F$267</definedName>
    <definedName name="_xlnm.Print_Area" localSheetId="3">'Bill Comp SC5'!$A$1:$F$49</definedName>
    <definedName name="_xlnm.Print_Area" localSheetId="4">'Bill Comp SC7'!$A$1:$H$113</definedName>
    <definedName name="_xlnm.Print_Area" localSheetId="5">'Bill Comp SC7 HVD'!$A$1:$H$113</definedName>
    <definedName name="_xlnm.Print_Area" localSheetId="0">'Rate Tables'!$A$1:$J$308</definedName>
    <definedName name="_xlnm.Print_Area">#REF!</definedName>
    <definedName name="Print_Area_MI">#REF!</definedName>
    <definedName name="Print_Titles_MI">#REF!</definedName>
    <definedName name="PrintArea">'[41]Hutch File'!#REF!</definedName>
    <definedName name="printrange">#REF!</definedName>
    <definedName name="PROJ">#REF!</definedName>
    <definedName name="PROJCOST">#REF!</definedName>
    <definedName name="PROJDETAILS">#REF!</definedName>
    <definedName name="Prop_Tax">#REF!</definedName>
    <definedName name="QN">#REF!</definedName>
    <definedName name="Query1">#REF!</definedName>
    <definedName name="RA">#REF!</definedName>
    <definedName name="radio">#REF!</definedName>
    <definedName name="RATES">#REF!</definedName>
    <definedName name="RECO">#REF!</definedName>
    <definedName name="RECOISO">#REF!</definedName>
    <definedName name="RECONCILIATION">#REF!</definedName>
    <definedName name="reconciliation123198">#REF!</definedName>
    <definedName name="RECOPJM">#REF!</definedName>
    <definedName name="REELEC_SKID">ROUND('[42]KWH RECO RES'!XFD1*[42]Utility!$D$11,0)</definedName>
    <definedName name="RegAcct">#REF!</definedName>
    <definedName name="rem">[26]Specifics!#REF!</definedName>
    <definedName name="REMOVAL">[26]Specifics!#REF!</definedName>
    <definedName name="REPORT">#REF!</definedName>
    <definedName name="REPORT_OF_ACCOUNTS_RECEIVABLE__MANHATTAN_DIVISION">#REF!</definedName>
    <definedName name="REPORT_PROJECTS">#REF!</definedName>
    <definedName name="REPORT_SUMMARY">#REF!</definedName>
    <definedName name="REPORTCASHFLOW5YR">#REF!</definedName>
    <definedName name="REPORTCASHFLOWFYR">#REF!</definedName>
    <definedName name="REPORTFUNDING">#REF!</definedName>
    <definedName name="REPORTSTATUS">#REF!</definedName>
    <definedName name="Res02bi">#REF!</definedName>
    <definedName name="RESPCODE">#REF!</definedName>
    <definedName name="RETARI">#REF!</definedName>
    <definedName name="RETARK">#REF!</definedName>
    <definedName name="RETARM">#REF!</definedName>
    <definedName name="RETARQ">#REF!</definedName>
    <definedName name="RETARW">#REF!</definedName>
    <definedName name="RETARX">#REF!</definedName>
    <definedName name="RETOTHI">#REF!</definedName>
    <definedName name="RETOTHK">#REF!</definedName>
    <definedName name="RETOTHM">#REF!</definedName>
    <definedName name="RETOTHQ">#REF!</definedName>
    <definedName name="RETOTHW">#REF!</definedName>
    <definedName name="RETOTHX">#REF!</definedName>
    <definedName name="RETSALI">#REF!</definedName>
    <definedName name="RETSALK">#REF!</definedName>
    <definedName name="RETSALM">#REF!</definedName>
    <definedName name="RETSALQ">#REF!</definedName>
    <definedName name="RETSALW">#REF!</definedName>
    <definedName name="RETSALX">#REF!</definedName>
    <definedName name="REVIEWSECOND">#REF!</definedName>
    <definedName name="RICH">#REF!</definedName>
    <definedName name="RR_01">#REF!</definedName>
    <definedName name="RR_02">#REF!</definedName>
    <definedName name="RR_02bi">#REF!</definedName>
    <definedName name="RR_04">#REF!</definedName>
    <definedName name="RR_05">#REF!</definedName>
    <definedName name="RR_07">#REF!</definedName>
    <definedName name="s">#REF!</definedName>
    <definedName name="SAL" hidden="1">{"SCHEDULE M",#N/A,FALSE,"ORSCHM12"}</definedName>
    <definedName name="sales">[43]Input_Stmt_Sales!$A$11:$K$528</definedName>
    <definedName name="sales_volumes_12mo">[44]Sheet1!$Y$7:$AI$200</definedName>
    <definedName name="sales_volumes_mth">[44]Sheet1!$A$7:$K$200</definedName>
    <definedName name="sales_volumes_per">[44]Sheet1!$M$7:$W$200</definedName>
    <definedName name="sales_volumes_qtr">[44]Sheet1!$AK$7:$AU$200</definedName>
    <definedName name="SALESCHK">#REF!</definedName>
    <definedName name="SalesTax">'[11]Sales Tax'!$A$4:$D$75</definedName>
    <definedName name="SBC">#REF!</definedName>
    <definedName name="sbu">#REF!</definedName>
    <definedName name="SC">#REF!</definedName>
    <definedName name="SEPT">#REF!</definedName>
    <definedName name="SERVICES">#REF!</definedName>
    <definedName name="SI">#REF!</definedName>
    <definedName name="SIA">#REF!</definedName>
    <definedName name="SO_SUM_HISTORY">#REF!</definedName>
    <definedName name="Solutions_Data_DataTable">#REF!</definedName>
    <definedName name="SPEHS">#REF!</definedName>
    <definedName name="spest">#REF!</definedName>
    <definedName name="Splits">#REF!</definedName>
    <definedName name="Splits_Bud">#REF!</definedName>
    <definedName name="Splits2">#REF!</definedName>
    <definedName name="SPPlan">#REF!</definedName>
    <definedName name="SPSmallCapital">#REF!</definedName>
    <definedName name="sss">#REF!</definedName>
    <definedName name="st_9611">[45]Input_Stmt_Sales!$A$10:$K$506</definedName>
    <definedName name="st_9612">[46]Input_Stmt_Sales!$A$10:$K$513</definedName>
    <definedName name="st_sal">[47]Input_Stmt_Sales!$A$11:$K$528</definedName>
    <definedName name="st_sales">[48]Input_Stmt_Sales!$A$11:$K$525</definedName>
    <definedName name="Steam_Production">#REF!</definedName>
    <definedName name="Steam_S0300">'[11]Uncollectibles S0300 '!$A$5:$U$52</definedName>
    <definedName name="Steam01">#REF!</definedName>
    <definedName name="Steam01a">#REF!</definedName>
    <definedName name="Steam02">#REF!</definedName>
    <definedName name="Steam03">#REF!</definedName>
    <definedName name="Steam04">#REF!</definedName>
    <definedName name="Steam05">#REF!</definedName>
    <definedName name="Steam06">#REF!</definedName>
    <definedName name="Steam07">#REF!</definedName>
    <definedName name="Steam08">#REF!</definedName>
    <definedName name="Steam09">#REF!</definedName>
    <definedName name="Steam09a">#REF!</definedName>
    <definedName name="Steam10">#REF!</definedName>
    <definedName name="Steam10A">#REF!</definedName>
    <definedName name="Steam11">#REF!</definedName>
    <definedName name="Steam12">#REF!</definedName>
    <definedName name="stgas">#REF!</definedName>
    <definedName name="Stmt_Sale">[45]Input_Stmt_Sales!$A$10:$K$506</definedName>
    <definedName name="stmt_sales">#REF!</definedName>
    <definedName name="SUM">#REF!</definedName>
    <definedName name="Summ2000">'[49]Rev Sum - ACUMEN Input'!#REF!</definedName>
    <definedName name="summ2001">'[49]Rev Sum - ACUMEN Input'!#REF!</definedName>
    <definedName name="Summary" hidden="1">{#N/A,#N/A,FALSE,"Sheet1"}</definedName>
    <definedName name="summary123198">#REF!</definedName>
    <definedName name="SummerWinter">#REF!</definedName>
    <definedName name="SUMREV">#REF!</definedName>
    <definedName name="SW">#REF!</definedName>
    <definedName name="t">#REF!</definedName>
    <definedName name="TABLE">#REF!</definedName>
    <definedName name="TABLEDEFAULTGM">[14]CONTROLS!$A$37:$B$41</definedName>
    <definedName name="TABLENAMES">[14]CONTROLS!$A$27:$B$34</definedName>
    <definedName name="TBC">#REF!</definedName>
    <definedName name="TBCtax">#REF!</definedName>
    <definedName name="TEFA">#REF!</definedName>
    <definedName name="tel_uncol">#REF!</definedName>
    <definedName name="test" hidden="1">{#N/A,#N/A,FALSE,"Month";#N/A,#N/A,FALSE,"Period";#N/A,#N/A,FALSE,"12 Month";#N/A,#N/A,FALSE,"Quarter"}</definedName>
    <definedName name="TITLEC">#REF!</definedName>
    <definedName name="TITLER">#REF!</definedName>
    <definedName name="TITLES">#REF!</definedName>
    <definedName name="TOC_INDEX">#REF!</definedName>
    <definedName name="TOTAL">#REF!</definedName>
    <definedName name="TRB_CDCR2">[9]TRB!#REF!</definedName>
    <definedName name="TRB_CUST">[9]TRB!#REF!</definedName>
    <definedName name="TRB_FUT_RANGE1">[9]TRB!#REF!</definedName>
    <definedName name="TRB_FUT_RANGE2">[9]TRB!#REF!</definedName>
    <definedName name="TRB_FUT_RANGE3">[9]TRB!#REF!</definedName>
    <definedName name="TRB_LT1">[9]TRB!#REF!</definedName>
    <definedName name="TRB_LT2">[9]TRB!#REF!</definedName>
    <definedName name="TRB_LT3">[9]TRB!#REF!</definedName>
    <definedName name="TRB_LT4">[9]TRB!#REF!</definedName>
    <definedName name="TRB_STL">[9]TRB!#REF!</definedName>
    <definedName name="TRB_STM">[9]TRB!#REF!</definedName>
    <definedName name="TTD">#REF!</definedName>
    <definedName name="UGCONDUCTOR_OUT">[28]TRB!#REF!</definedName>
    <definedName name="UGCONDUCTOR_X">[9]TRB!#REF!</definedName>
    <definedName name="UGCONDUCTOR_Y">[9]TRB!#REF!</definedName>
    <definedName name="UnB2003key">#REF!</definedName>
    <definedName name="UnB2004key">#REF!</definedName>
    <definedName name="UnB2005key">#REF!</definedName>
    <definedName name="UnB2006key">#REF!</definedName>
    <definedName name="UnB2007key">#REF!</definedName>
    <definedName name="UnB2008key">#REF!</definedName>
    <definedName name="UnbilledAdjLMRev">'[12]LYM Unbilled Adjustments'!$E$8:$E$36</definedName>
    <definedName name="UnbilledAdjLMSales">'[12]LYM Unbilled Adjustments'!$D$8:$D$36</definedName>
    <definedName name="UnbilledAdjLMWalkCode">'[12]LYM Unbilled Adjustments'!$C$8:$C$36</definedName>
    <definedName name="UnbilledAdjTMRev">'[12]TYM Unbilled Adjustments'!$E$8:$E$36</definedName>
    <definedName name="UnbilledAdjTMSales">'[12]TYM Unbilled Adjustments'!$D$8:$D$36</definedName>
    <definedName name="UnbilledAdjTMWalkCode">'[12]TYM Unbilled Adjustments'!$C$8:$C$36</definedName>
    <definedName name="UnBilledKey2003">#REF!</definedName>
    <definedName name="UnBilledKey2004">#REF!</definedName>
    <definedName name="UnBilledKey2005">#REF!</definedName>
    <definedName name="UnBilledKey2006">#REF!</definedName>
    <definedName name="UnBilledKey2007">#REF!</definedName>
    <definedName name="UnBilledKey2008">#REF!</definedName>
    <definedName name="UnbilledLMRev">'[12]Prior Month Unbilled'!$D$8:$D$43</definedName>
    <definedName name="UnbilledLMSales">'[12]Prior Month Unbilled'!$C$8:$C$43</definedName>
    <definedName name="UnbilledLMWalkCode">'[12]Prior Month Unbilled'!$B$8:$B$43</definedName>
    <definedName name="UnbilledTMRev">'[12]Curr Month Unbilled'!$D$8:$D$43</definedName>
    <definedName name="UnbilledTMSales">'[12]Curr Month Unbilled'!$C$8:$C$43</definedName>
    <definedName name="UnbilledTMWalkCode">'[12]Curr Month Unbilled'!$B$8:$B$43</definedName>
    <definedName name="UNC_0300">'[11]Uncollectibles 00300'!$A$5:$U$52</definedName>
    <definedName name="UNC_S0300">'[11]Uncollectibles S0300 '!$A$5:$G$76</definedName>
    <definedName name="Uncollectibles">'[11]Step 1 from notes'!$A$4:$U$75</definedName>
    <definedName name="Uncollectibles_POR">'[11]Uncollectibles D0301  (POR)'!$A$5:$X$52</definedName>
    <definedName name="Var_Pay">#REF!</definedName>
    <definedName name="VARDETAILCAP">[14]DATA!$D$4</definedName>
    <definedName name="VARIATIONYR">#REF!</definedName>
    <definedName name="vend">#REF!</definedName>
    <definedName name="WEEKLY">#REF!</definedName>
    <definedName name="WEEKLY1">#REF!</definedName>
    <definedName name="WEEKLY2">#REF!</definedName>
    <definedName name="WEEKLY3">#REF!</definedName>
    <definedName name="WEST">#REF!</definedName>
    <definedName name="WEST1">#REF!</definedName>
    <definedName name="WEST2">#REF!</definedName>
    <definedName name="WHOARI">#REF!</definedName>
    <definedName name="WHOARK">#REF!</definedName>
    <definedName name="WHOARM">#REF!</definedName>
    <definedName name="WHOARN">#REF!</definedName>
    <definedName name="WHOARP">#REF!</definedName>
    <definedName name="WHOARQ">#REF!</definedName>
    <definedName name="WHOARSTEAM">#REF!</definedName>
    <definedName name="WHOARW">#REF!</definedName>
    <definedName name="WHOARX">#REF!</definedName>
    <definedName name="WHOOTHI">#REF!</definedName>
    <definedName name="WHOOTHK">#REF!</definedName>
    <definedName name="WHOOTHM">#REF!</definedName>
    <definedName name="WHOOTHQ">#REF!</definedName>
    <definedName name="WHOOTHSTEAM">#REF!</definedName>
    <definedName name="WHOOTHW">#REF!</definedName>
    <definedName name="WHOOTHX">#REF!</definedName>
    <definedName name="WHOSALI">#REF!</definedName>
    <definedName name="WHOSALK">#REF!</definedName>
    <definedName name="WHOSALM">#REF!</definedName>
    <definedName name="WHOSALP">#REF!</definedName>
    <definedName name="WHOSALQ">#REF!</definedName>
    <definedName name="WHOSALSTEAM">#REF!</definedName>
    <definedName name="WHOSALW">#REF!</definedName>
    <definedName name="WHOSALX">#REF!</definedName>
    <definedName name="workpaper" hidden="1">{#N/A,#N/A,FALSE,"Month";#N/A,#N/A,FALSE,"Period";#N/A,#N/A,FALSE,"12 Month";#N/A,#N/A,FALSE,"Quarter"}</definedName>
    <definedName name="wrn.allowrates." hidden="1">{"rates",#N/A,FALSE,"COSSUM"}</definedName>
    <definedName name="wrn.Annual." hidden="1">{"Consol Annual",#N/A,FALSE,"Consolidated";"ONR Annual",#N/A,FALSE,"Consolidated";"ONR Elec Annual",#N/A,FALSE,"Consolidated";"ONR Gas Annual",#N/A,FALSE,"Consolidated";"RECO Annual",#N/A,FALSE,"Consolidated";"Pike Annual",#N/A,FALSE,"Consolidated";"Clove Annual",#N/A,FALSE,"Consolidated";"ORDEVCO Annual",#N/A,FALSE,"Consolidated"}</definedName>
    <definedName name="wrn.Annual._.Del._.Rev." localSheetId="5" hidden="1">{"Consol Del Rev Annual",#N/A,FALSE,"Del Rev Summary";"O&amp;R Del Rev Annual",#N/A,FALSE,"Del Rev Summary";"RE Del Rev Annual",#N/A,FALSE,"Del Rev Summary";"PK Del Rev Annual",#N/A,FALSE,"Del Rev Summary";"O&amp;R Billed Del Rev Annual",#N/A,FALSE,"Del Rev Summary";"O&amp;R Unbilled Del Rev Annual",#N/A,FALSE,"Del Rev Summary";"RE Billed Del Rev Annual",#N/A,FALSE,"Del Rev Summary";"RE Unbilled Del Rev Annual",#N/A,FALSE,"Del Rev Summary";"PK Billed Del Rev Annual",#N/A,FALSE,"Pike Billed Rev";"PK Unbilled Del Rev Annual",#N/A,FALSE,"Del Rev Summary"}</definedName>
    <definedName name="wrn.Annual._.Del._.Rev." hidden="1">{"Consol Del Rev Annual",#N/A,FALSE,"Del Rev Summary";"O&amp;R Del Rev Annual",#N/A,FALSE,"Del Rev Summary";"RE Del Rev Annual",#N/A,FALSE,"Del Rev Summary";"PK Del Rev Annual",#N/A,FALSE,"Del Rev Summary";"O&amp;R Billed Del Rev Annual",#N/A,FALSE,"Del Rev Summary";"O&amp;R Unbilled Del Rev Annual",#N/A,FALSE,"Del Rev Summary";"RE Billed Del Rev Annual",#N/A,FALSE,"Del Rev Summary";"RE Unbilled Del Rev Annual",#N/A,FALSE,"Del Rev Summary";"PK Billed Del Rev Annual",#N/A,FALSE,"Pike Billed Rev";"PK Unbilled Del Rev Annual",#N/A,FALSE,"Del Rev Summary"}</definedName>
    <definedName name="wrn.Annual._.Del._.Sales." localSheetId="5" hidden="1">{"Consol Del Sales Annual",#N/A,FALSE,"Del Rev Summary";"O&amp;R Del Sales Annual",#N/A,FALSE,"Del Rev Summary";"RE Del Sales Annual",#N/A,FALSE,"Del Rev Summary";"PK Del Sales Annual",#N/A,FALSE,"Del Rev Summary";"O&amp;R Billed Del Sales Annual",#N/A,FALSE,"Del Rev Summary";"O&amp;R Unbilled Del Sales Annual",#N/A,FALSE,"Del Rev Summary";"RE Billed Del Sales Annual",#N/A,FALSE,"Del Rev Summary";"RE Unbilled Del Sales Annual",#N/A,FALSE,"Del Rev Summary";"PK Billed Del Sales Annual",#N/A,FALSE,"Del Rev Summary";"PK Unbilled Del Sales Annual",#N/A,FALSE,"Del Rev Summary"}</definedName>
    <definedName name="wrn.Annual._.Del._.Sales." hidden="1">{"Consol Del Sales Annual",#N/A,FALSE,"Del Rev Summary";"O&amp;R Del Sales Annual",#N/A,FALSE,"Del Rev Summary";"RE Del Sales Annual",#N/A,FALSE,"Del Rev Summary";"PK Del Sales Annual",#N/A,FALSE,"Del Rev Summary";"O&amp;R Billed Del Sales Annual",#N/A,FALSE,"Del Rev Summary";"O&amp;R Unbilled Del Sales Annual",#N/A,FALSE,"Del Rev Summary";"RE Billed Del Sales Annual",#N/A,FALSE,"Del Rev Summary";"RE Unbilled Del Sales Annual",#N/A,FALSE,"Del Rev Summary";"PK Billed Del Sales Annual",#N/A,FALSE,"Del Rev Summary";"PK Unbilled Del Sales Annual",#N/A,FALSE,"Del Rev Summary"}</definedName>
    <definedName name="wrn.Annual._.Rate._.Years." hidden="1">{"OE Rate Years",#N/A,FALSE,"O&amp;R";"OG Rate Years",#N/A,FALSE,"O&amp;R";"RE Rate Years",#N/A,FALSE,"O&amp;R";"PE Rate Years",#N/A,FALSE,"O&amp;R";"PG Rate Years",#N/A,FALSE,"O&amp;R"}</definedName>
    <definedName name="wrn.Bill._.Comparisions." localSheetId="2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3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4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5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COS." hidden="1">{"detail",#N/A,FALSE,"COSSUM"}</definedName>
    <definedName name="wrn.Debt._.Expense." hidden="1">{"Worksheet",#N/A,FALSE,"Sheet1"}</definedName>
    <definedName name="wrn.Del._.Rev._.Rpt." localSheetId="5" hidden="1">{"Del Rev 5 Yrs",#N/A,FALSE,"Del Rev Summary";"Del Rev  Yr1",#N/A,FALSE,"Del Rev Summary"}</definedName>
    <definedName name="wrn.Del._.Rev._.Rpt." hidden="1">{"Del Rev 5 Yrs",#N/A,FALSE,"Del Rev Summary";"Del Rev  Yr1",#N/A,FALSE,"Del Rev Summary"}</definedName>
    <definedName name="wrn.Dept_Income_Statement." hidden="1">{#N/A,#N/A,FALSE,"Month";#N/A,#N/A,FALSE,"Period";#N/A,#N/A,FALSE,"12 Month";#N/A,#N/A,FALSE,"Quarter"}</definedName>
    <definedName name="wrn.GAC._.PRINT._.OUT." hidden="1">{#N/A,#N/A,FALSE,"JE051 PAGE 1 OF 3";#N/A,#N/A,FALSE,"JE051 PAGE 2 OF 3";#N/A,#N/A,FALSE,"JE051 PAGE 3 OF 3"}</definedName>
    <definedName name="wrn.Print._.Proposed._.Details." hidden="1">{"Prop 9 Pri Sum",#N/A,FALSE,"SC9 Pri - Sum";"Prop 9 Pri Win",#N/A,FALSE,"SC9 Pri - Sum";"Prop 9 Sub Sum",#N/A,FALSE,"SC9 Pri - Sum";"Prop 9 Sub Win",#N/A,FALSE,"SC9 Pri - Sum";"Prop 9 Trans Sum",#N/A,FALSE,"SC9 Pri - Sum";"Prop 9 Trans Win",#N/A,FALSE,"SC9 Pri - Sum";"Prop 22 Pri Sum",#N/A,FALSE,"SC9 Pri - Sum";"Prop 22 Pri Win",#N/A,FALSE,"SC9 Pri - Sum";"Prop 22 Sub Sum",#N/A,FALSE,"SC9 Pri - Sum";"Prop 22 Sub Win",#N/A,FALSE,"SC9 Pri - Sum";"Prop 22 Trans Sum",#N/A,FALSE,"SC9 Pri - Sum";"Prop 22 Trans Win",#N/A,FALSE,"SC9 Pri - Sum"}</definedName>
    <definedName name="wrn.Project._.Criteria." hidden="1">{#N/A,#N/A,FALSE,"Sheet1"}</definedName>
    <definedName name="wrn.Property._.Tax._.Expense._.Annual." hidden="1">{#N/A,#N/A,FALSE,"Consol Summary";#N/A,#N/A,FALSE,"ONR Report"}</definedName>
    <definedName name="wrn.Rate._.Tables." localSheetId="2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3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4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5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hidden="1">{"SC1 Rates",#N/A,FALSE,"SC1";"SC2 Pri Rates",#N/A,FALSE,"SC2 Pri";"SC2 Sec Rates",#N/A,FALSE,"SC2 Sec";"SC2 Non Demand Rates",#N/A,FALSE,"SC2 Non Demand";"SC5 Rates",#N/A,FALSE,"SC5";"SC7 Rates",#N/A,FALSE,"SC7"}</definedName>
    <definedName name="wrn.Sales._.Rpt." localSheetId="5" hidden="1">{"Sales 5 Yrs",#N/A,FALSE,"Del Rev Summary";"Sales Yr1",#N/A,FALSE,"Del Rev Summary"}</definedName>
    <definedName name="wrn.Sales._.Rpt." hidden="1">{"Sales 5 Yrs",#N/A,FALSE,"Del Rev Summary";"Sales Yr1",#N/A,FALSE,"Del Rev Summary"}</definedName>
    <definedName name="wrn.SC9._.RD." localSheetId="5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hedule._.M._.Current._.Period." hidden="1">{"Schedule M Current Period",#N/A,FALSE,"TAX COMPUTATION"}</definedName>
    <definedName name="wrn.Schedule._.M._.Report._.Current._.Month." hidden="1">{"Schedule M Current Month",#N/A,FALSE,"TAX COMPUTATION"}</definedName>
    <definedName name="wrn.Settlement._.RD." localSheetId="5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Tax._.Computation._.Current._.Month." hidden="1">{"Tax Computation Current Month",#N/A,FALSE,"TAX COMPUTATION"}</definedName>
    <definedName name="wrn.Tax._.Computation._.Current._.Period." hidden="1">{"Tax Computation Current Period",#N/A,FALSE,"TAX COMPUTATION"}</definedName>
    <definedName name="wrn.Tax._.Computation._.Report._.Current._.Month." hidden="1">{"Tax Computation Current Month",#N/A,FALSE,"TAX COMPUTATION"}</definedName>
    <definedName name="wrn.Variance._.Report." hidden="1">{#N/A,#N/A,TRUE,"Sheet5";#N/A,#N/A,TRUE,"Sheet5"}</definedName>
    <definedName name="wrn.Yr._.1._.Del._.Rev._.Monthly." localSheetId="5" hidden="1">{"Yr 1 Conso Del Rev Monthly",#N/A,FALSE,"Del Rev Summary";"Yr 1 O&amp;R Del Rev Monthly",#N/A,FALSE,"Del Rev Summary";"Yr 1 RE Del Rev Monthly",#N/A,FALSE,"Del Rev Summary";"Yr 1 PK Del Rev Monthly",#N/A,FALSE,"Del Rev Summary";"Yr 1 O&amp;R Billed Dev Rev Monthly",#N/A,FALSE,"Del Rev Summary";"Yr 1 O&amp;R Unbilled Del Rev Monthly",#N/A,FALSE,"Del Rev Summary";"Yr 1 RE Billed Del Rev Monthly",#N/A,FALSE,"Del Rev Summary";"Yr 1 RE Unbilled Del Rev Monthly",#N/A,FALSE,"Del Rev Summary";"Yr 1 PK Billed Del Rev Monthly",#N/A,FALSE,"Del Rev Summary";"Yr 1 PK Unbilled Del Rev Monthly",#N/A,FALSE,"Del Rev Summary"}</definedName>
    <definedName name="wrn.Yr._.1._.Del._.Rev._.Monthly." hidden="1">{"Yr 1 Conso Del Rev Monthly",#N/A,FALSE,"Del Rev Summary";"Yr 1 O&amp;R Del Rev Monthly",#N/A,FALSE,"Del Rev Summary";"Yr 1 RE Del Rev Monthly",#N/A,FALSE,"Del Rev Summary";"Yr 1 PK Del Rev Monthly",#N/A,FALSE,"Del Rev Summary";"Yr 1 O&amp;R Billed Dev Rev Monthly",#N/A,FALSE,"Del Rev Summary";"Yr 1 O&amp;R Unbilled Del Rev Monthly",#N/A,FALSE,"Del Rev Summary";"Yr 1 RE Billed Del Rev Monthly",#N/A,FALSE,"Del Rev Summary";"Yr 1 RE Unbilled Del Rev Monthly",#N/A,FALSE,"Del Rev Summary";"Yr 1 PK Billed Del Rev Monthly",#N/A,FALSE,"Del Rev Summary";"Yr 1 PK Unbilled Del Rev Monthly",#N/A,FALSE,"Del Rev Summary"}</definedName>
    <definedName name="wrn.Yr._.1._.Del._.Sales._.Monthly." localSheetId="5" hidden="1">{"Yr 1 Consol Del Sales Monthly",#N/A,FALSE,"Del Rev Summary";"Yr 1 O&amp;R Del Sales Monthly",#N/A,FALSE,"Del Rev Summary";"Yr 1 RE Dev Sales Monthly",#N/A,FALSE,"Del Rev Summary";"Yr 1 PK Del Sales Monthly",#N/A,FALSE,"Del Rev Summary";"Yr 1 O&amp;R Billed Del Sales Monthly",#N/A,FALSE,"Del Rev Summary";"Yr 1 O&amp;R Unbilled Del Sales Monthly",#N/A,FALSE,"Del Rev Summary";"Yr 1 RE Billed Del Sales Monthly",#N/A,FALSE,"Del Rev Summary";"Yr 1 RE Unbilled Del Sales Monthly",#N/A,FALSE,"RECO Unbilled Sales";"Yr 1 PK Billed Del Sales Monthly",#N/A,FALSE,"Del Rev Summary";"Yr 1 PK Unbilled Del Sales Monthly",#N/A,FALSE,"Del Rev Summary"}</definedName>
    <definedName name="wrn.Yr._.1._.Del._.Sales._.Monthly." hidden="1">{"Yr 1 Consol Del Sales Monthly",#N/A,FALSE,"Del Rev Summary";"Yr 1 O&amp;R Del Sales Monthly",#N/A,FALSE,"Del Rev Summary";"Yr 1 RE Dev Sales Monthly",#N/A,FALSE,"Del Rev Summary";"Yr 1 PK Del Sales Monthly",#N/A,FALSE,"Del Rev Summary";"Yr 1 O&amp;R Billed Del Sales Monthly",#N/A,FALSE,"Del Rev Summary";"Yr 1 O&amp;R Unbilled Del Sales Monthly",#N/A,FALSE,"Del Rev Summary";"Yr 1 RE Billed Del Sales Monthly",#N/A,FALSE,"Del Rev Summary";"Yr 1 RE Unbilled Del Sales Monthly",#N/A,FALSE,"RECO Unbilled Sales";"Yr 1 PK Billed Del Sales Monthly",#N/A,FALSE,"Del Rev Summary";"Yr 1 PK Unbilled Del Sales Monthly",#N/A,FALSE,"Del Rev Summary"}</definedName>
    <definedName name="wrn.Yr._.1._.Monthly." hidden="1">{"Yr 1 Consol Monthly",#N/A,FALSE,"Consolidated";"Yr 1 ONR Monthly",#N/A,FALSE,"Consolidated";"Yr 1 ONR Elec Monthly",#N/A,FALSE,"Consolidated";"Yr 1 ONR Gas Monthly",#N/A,FALSE,"Consolidated";"Yr 1 RE Monthly",#N/A,FALSE,"Consolidated";"Yr 1 Pike Monthly",#N/A,FALSE,"Consolidated";"Yr 1 Pike Gas Monthly",#N/A,FALSE,"Consolidated"}</definedName>
    <definedName name="wrn.Yr._.2._.Del._.Rev._.Monthly." localSheetId="5" hidden="1">{"Yr 2 RE Del Rev Monthly",#N/A,FALSE,"Del Rev Summary";"Yr 2 Consol Del Rev Monthly",#N/A,FALSE,"Del Rev Summary";"Yr 2 PK Del Rev Monthly",#N/A,FALSE,"Del Rev Summary";"Yr 2 O&amp;R Unbilled Del Rev Monthly",#N/A,FALSE,"Del Rev Summary";"Yr 2 Del Rev Monthly",#N/A,FALSE,"Del Rev Summary";"Yr 2 O&amp;R Billed Del Rev Monthly",#N/A,FALSE,"Del Rev Summary";"Yr 2 RE Billed Del Rev Monthly",#N/A,FALSE,"Del Rev Summary";"Yr 2 RE Unbilled Del Rev Monthly",#N/A,FALSE,"Del Rev Summary";"Yr 2 PK Billed Del Rev Monthly",#N/A,FALSE,"Del Rev Summary";"Yr 2 PK Unbilled Del Rev Monthly",#N/A,FALSE,"Del Rev Summary"}</definedName>
    <definedName name="wrn.Yr._.2._.Del._.Rev._.Monthly." hidden="1">{"Yr 2 RE Del Rev Monthly",#N/A,FALSE,"Del Rev Summary";"Yr 2 Consol Del Rev Monthly",#N/A,FALSE,"Del Rev Summary";"Yr 2 PK Del Rev Monthly",#N/A,FALSE,"Del Rev Summary";"Yr 2 O&amp;R Unbilled Del Rev Monthly",#N/A,FALSE,"Del Rev Summary";"Yr 2 Del Rev Monthly",#N/A,FALSE,"Del Rev Summary";"Yr 2 O&amp;R Billed Del Rev Monthly",#N/A,FALSE,"Del Rev Summary";"Yr 2 RE Billed Del Rev Monthly",#N/A,FALSE,"Del Rev Summary";"Yr 2 RE Unbilled Del Rev Monthly",#N/A,FALSE,"Del Rev Summary";"Yr 2 PK Billed Del Rev Monthly",#N/A,FALSE,"Del Rev Summary";"Yr 2 PK Unbilled Del Rev Monthly",#N/A,FALSE,"Del Rev Summary"}</definedName>
    <definedName name="wrn.Yr._.2._.Del._.Sales._.Monthly." localSheetId="5" hidden="1">{"Yr 2 ConsolDel Sales Monthly",#N/A,FALSE,"Del Rev Summary";"Yr 2 O&amp;R Del Sales Monthly",#N/A,FALSE,"Del Rev Summary";"Yr 2 RE Del Sales Monthly",#N/A,FALSE,"Del Rev Summary";"Yr 2 PK Del Sales Monthly",#N/A,FALSE,"Del Rev Summary";"Yr 2 O&amp;R Billed Del Sales Monthly",#N/A,FALSE,"Del Rev Summary";"Yr 2 O&amp;R Unbilled Del Sales Monthly",#N/A,FALSE,"Del Rev Summary";"Yr 2 RE Billed Del Sales Monthly",#N/A,FALSE,"Del Rev Summary";"Yr 2 RE Unbilled Del Sales Monthly",#N/A,FALSE,"Del Rev Summary";"Yr 2 PK Billed Del Sales Monthly",#N/A,FALSE,"Del Rev Summary";"Yr 2 PK Unbilled Del Sales Monthly",#N/A,FALSE,"Del Rev Summary"}</definedName>
    <definedName name="wrn.Yr._.2._.Del._.Sales._.Monthly." hidden="1">{"Yr 2 ConsolDel Sales Monthly",#N/A,FALSE,"Del Rev Summary";"Yr 2 O&amp;R Del Sales Monthly",#N/A,FALSE,"Del Rev Summary";"Yr 2 RE Del Sales Monthly",#N/A,FALSE,"Del Rev Summary";"Yr 2 PK Del Sales Monthly",#N/A,FALSE,"Del Rev Summary";"Yr 2 O&amp;R Billed Del Sales Monthly",#N/A,FALSE,"Del Rev Summary";"Yr 2 O&amp;R Unbilled Del Sales Monthly",#N/A,FALSE,"Del Rev Summary";"Yr 2 RE Billed Del Sales Monthly",#N/A,FALSE,"Del Rev Summary";"Yr 2 RE Unbilled Del Sales Monthly",#N/A,FALSE,"Del Rev Summary";"Yr 2 PK Billed Del Sales Monthly",#N/A,FALSE,"Del Rev Summary";"Yr 2 PK Unbilled Del Sales Monthly",#N/A,FALSE,"Del Rev Summary"}</definedName>
    <definedName name="wrn.Yr._.2._.Inc._.Stmt." hidden="1">{"Yr 2 Consol Monthly",#N/A,FALSE,"O&amp;R";"Yr 2 Elim Monthly",#N/A,FALSE,"O&amp;R";"Yr 2 O&amp;R Monthly",#N/A,FALSE,"O&amp;R";"Yr 2 OG Monthly",#N/A,FALSE,"O&amp;R";"Yr 2 OE Monthly",#N/A,FALSE,"O&amp;R";"Yr 2 RE Monthly",#N/A,FALSE,"O&amp;R";"Yr 2 Pike Monthly",#N/A,FALSE,"O&amp;R";"Yr 2 PE Monthly",#N/A,FALSE,"O&amp;R";"Yr 2 PG Monthly",#N/A,FALSE,"O&amp;R";"Yr 2 Clove Monthly",#N/A,FALSE,"O&amp;R";"Yr 2 Unreg Monthly",#N/A,FALSE,"O&amp;R"}</definedName>
    <definedName name="wrn.Yr._.2._.Monthly." hidden="1">{"Yr 2 Consol Monthly",#N/A,FALSE,"Consolidated";"Yr 2 ONR Monthly",#N/A,FALSE,"Consolidated";"Yr 2 ONR Elec Monthly",#N/A,FALSE,"Consolidated";"Yr 2 ONR Gas Monthly",#N/A,FALSE,"Consolidated";"Yr 2 RE Monthly",#N/A,FALSE,"Consolidated";"Yr 2 Pike Monthly",#N/A,FALSE,"Consolidated";"Yr 2 Pike Elec Monthly",#N/A,FALSE,"Consolidated";"Yr 2 Pike Gas Monthly",#N/A,FALSE,"Consolidated"}</definedName>
    <definedName name="wrn.Yr1._.Inc._.Stmt." hidden="1">{"YR 1 Consol Monthly",#N/A,FALSE,"O&amp;R";"Yr 1 Elim Monthly",#N/A,FALSE,"O&amp;R";"Yr 1 O&amp;R Monthly",#N/A,FALSE,"O&amp;R";"Yr 1 OE Monthly",#N/A,FALSE,"O&amp;R";"Yr 1 OG Monthly",#N/A,FALSE,"O&amp;R";"Yr 1 RE Monthly",#N/A,FALSE,"O&amp;R";"Yr 1 Pike Monthly",#N/A,FALSE,"O&amp;R";"Yr 1 PE Monthly",#N/A,FALSE,"O&amp;R";"Yr 1 PG Monthly",#N/A,FALSE,"O&amp;R";"Yr 1 Clove Monthly",#N/A,FALSE,"O&amp;R";"Yr 1 Unreg Monthly",#N/A,FALSE,"O&amp;R"}</definedName>
    <definedName name="wrn.Yr3._.Inc._.Stmt." hidden="1">{"Yr 3 Consol Monthly",#N/A,FALSE,"O&amp;R";"Yr 3 Elim Monthly",#N/A,FALSE,"O&amp;R";"Yr 3 O&amp;R Monthly",#N/A,FALSE,"O&amp;R";"Yr 3 OE Monthly",#N/A,FALSE,"O&amp;R";"Yr 3 OG Monthly",#N/A,FALSE,"O&amp;R";"Yr 3 RE Monthly",#N/A,FALSE,"O&amp;R";"Yr 3 Pike Monthly",#N/A,FALSE,"O&amp;R";"Yr 3 PE Monthly",#N/A,FALSE,"O&amp;R";"Yr 3 PG Monthly",#N/A,FALSE,"O&amp;R";"Yr 3 Clove Monthly",#N/A,FALSE,"O&amp;R";"Yr 3 Unreg Monthly",#N/A,FALSE,"O&amp;R"}</definedName>
    <definedName name="wrn.Yr4._.Inc._.Stmt." hidden="1">{"Yr 4 Consol Monthly",#N/A,FALSE,"O&amp;R";"Yr 4 Elim Monthly",#N/A,FALSE,"O&amp;R";"Yr 4 O&amp;R Monthly",#N/A,FALSE,"O&amp;R";"Yr OE Monthly",#N/A,FALSE,"O&amp;R";"Yr 4 OG Monthly",#N/A,FALSE,"O&amp;R";"Yr 4 RE Monthly",#N/A,FALSE,"O&amp;R";"Yr4 Pike Monthly",#N/A,FALSE,"O&amp;R";"Yr 4 PE Monthly",#N/A,FALSE,"O&amp;R";"Yr 4 PG Monthly",#N/A,FALSE,"O&amp;R";"Yr 4 Clove Monthly",#N/A,FALSE,"O&amp;R";"Yr 4 Unreg Monthly",#N/A,FALSE,"O&amp;R"}</definedName>
    <definedName name="wrn.Yr5._.Inc._.Stmt." hidden="1">{"Yr 5 Consol Monthly",#N/A,FALSE,"O&amp;R";"Yr 5 Elim Monthly",#N/A,FALSE,"O&amp;R";"Yr 5 O&amp;R Monthly",#N/A,FALSE,"O&amp;R";"Yr 5 OE Monthly",#N/A,FALSE,"O&amp;R";"Yr 5 OG Monthly",#N/A,FALSE,"O&amp;R";"Yr 5 RE Monthly",#N/A,FALSE,"O&amp;R";"Yr 5 Pike Monthly",#N/A,FALSE,"O&amp;R";"Yr 5 PE Monthly",#N/A,FALSE,"O&amp;R";"Yr 5 PG Monthly",#N/A,FALSE,"O&amp;R";"Yr 5 Clove Monthly",#N/A,FALSE,"O&amp;R";"Yr 5 Unreg Monthly",#N/A,FALSE,"O&amp;R"}</definedName>
    <definedName name="YEAR">#REF!</definedName>
    <definedName name="YTD_BUDGET">#REF!</definedName>
    <definedName name="yyy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3" l="1"/>
  <c r="I294" i="3" l="1"/>
  <c r="I258" i="3"/>
  <c r="I212" i="3"/>
  <c r="I143" i="3"/>
  <c r="I109" i="3"/>
  <c r="I78" i="3"/>
  <c r="I51" i="3"/>
  <c r="J23" i="3"/>
  <c r="J143" i="3" s="1"/>
  <c r="F21" i="3"/>
  <c r="F303" i="3"/>
  <c r="F273" i="3"/>
  <c r="F227" i="3"/>
  <c r="J153" i="3"/>
  <c r="I153" i="3"/>
  <c r="G153" i="3"/>
  <c r="F153" i="3"/>
  <c r="J119" i="3"/>
  <c r="I119" i="3"/>
  <c r="G119" i="3"/>
  <c r="F119" i="3"/>
  <c r="J86" i="3"/>
  <c r="I86" i="3"/>
  <c r="G86" i="3"/>
  <c r="F86" i="3"/>
  <c r="J59" i="3"/>
  <c r="I59" i="3"/>
  <c r="G59" i="3"/>
  <c r="F59" i="3"/>
  <c r="F30" i="3"/>
  <c r="J109" i="3" l="1"/>
  <c r="J51" i="3"/>
  <c r="J78" i="3"/>
  <c r="J89" i="3"/>
  <c r="J62" i="3"/>
  <c r="F233" i="3" l="1"/>
  <c r="F279" i="3" l="1"/>
  <c r="I303" i="3" l="1"/>
  <c r="I288" i="3"/>
  <c r="I287" i="3"/>
  <c r="F287" i="3"/>
  <c r="F288" i="3"/>
  <c r="I301" i="3"/>
  <c r="F301" i="3"/>
  <c r="I308" i="3"/>
  <c r="I307" i="3"/>
  <c r="F308" i="3"/>
  <c r="F307" i="3"/>
  <c r="I279" i="3"/>
  <c r="I278" i="3"/>
  <c r="I277" i="3"/>
  <c r="F278" i="3"/>
  <c r="F277" i="3"/>
  <c r="I233" i="3"/>
  <c r="I232" i="3"/>
  <c r="I231" i="3"/>
  <c r="F232" i="3"/>
  <c r="I273" i="3"/>
  <c r="I227" i="3"/>
  <c r="I223" i="3"/>
  <c r="I224" i="3"/>
  <c r="I225" i="3"/>
  <c r="I222" i="3"/>
  <c r="I250" i="3"/>
  <c r="I251" i="3"/>
  <c r="I252" i="3"/>
  <c r="I249" i="3"/>
  <c r="I248" i="3"/>
  <c r="I247" i="3"/>
  <c r="I246" i="3"/>
  <c r="I245" i="3"/>
  <c r="F206" i="3"/>
  <c r="F204" i="3"/>
  <c r="F205" i="3"/>
  <c r="F203" i="3"/>
  <c r="I206" i="3"/>
  <c r="I205" i="3"/>
  <c r="I204" i="3"/>
  <c r="I203" i="3"/>
  <c r="I200" i="3"/>
  <c r="I202" i="3"/>
  <c r="I201" i="3"/>
  <c r="I199" i="3"/>
  <c r="I196" i="3"/>
  <c r="J103" i="3"/>
  <c r="J102" i="3"/>
  <c r="I103" i="3"/>
  <c r="I102" i="3"/>
  <c r="G103" i="3"/>
  <c r="G102" i="3"/>
  <c r="F103" i="3"/>
  <c r="F102" i="3"/>
  <c r="J137" i="3"/>
  <c r="I137" i="3"/>
  <c r="G137" i="3"/>
  <c r="F137" i="3"/>
  <c r="J135" i="3"/>
  <c r="I135" i="3"/>
  <c r="J100" i="3"/>
  <c r="J99" i="3"/>
  <c r="I100" i="3"/>
  <c r="I99" i="3"/>
  <c r="J159" i="3"/>
  <c r="J157" i="3"/>
  <c r="J156" i="3"/>
  <c r="I159" i="3"/>
  <c r="I157" i="3"/>
  <c r="I156" i="3"/>
  <c r="G159" i="3"/>
  <c r="G157" i="3"/>
  <c r="G156" i="3"/>
  <c r="F159" i="3"/>
  <c r="F157" i="3"/>
  <c r="F156" i="3"/>
  <c r="J125" i="3"/>
  <c r="I125" i="3"/>
  <c r="G125" i="3"/>
  <c r="F125" i="3"/>
  <c r="J123" i="3"/>
  <c r="J122" i="3"/>
  <c r="I123" i="3"/>
  <c r="I122" i="3"/>
  <c r="G89" i="3"/>
  <c r="F89" i="3"/>
  <c r="I89" i="3" s="1"/>
  <c r="I62" i="3"/>
  <c r="G62" i="3"/>
  <c r="F62" i="3"/>
  <c r="F178" i="3"/>
  <c r="I178" i="3" s="1"/>
  <c r="J144" i="3"/>
  <c r="I144" i="3"/>
  <c r="G144" i="3"/>
  <c r="F144" i="3"/>
  <c r="J110" i="3"/>
  <c r="I110" i="3"/>
  <c r="G110" i="3"/>
  <c r="F110" i="3"/>
  <c r="J79" i="3"/>
  <c r="I79" i="3"/>
  <c r="G79" i="3"/>
  <c r="F79" i="3"/>
  <c r="J52" i="3"/>
  <c r="I52" i="3"/>
  <c r="G52" i="3"/>
  <c r="F52" i="3"/>
  <c r="I297" i="3"/>
  <c r="F297" i="3"/>
  <c r="I261" i="3"/>
  <c r="F261" i="3"/>
  <c r="I215" i="3"/>
  <c r="F215" i="3"/>
  <c r="J180" i="3"/>
  <c r="I180" i="3"/>
  <c r="G180" i="3"/>
  <c r="F180" i="3"/>
  <c r="J146" i="3"/>
  <c r="I146" i="3"/>
  <c r="G146" i="3"/>
  <c r="F146" i="3"/>
  <c r="J112" i="3"/>
  <c r="I112" i="3"/>
  <c r="G112" i="3"/>
  <c r="F112" i="3"/>
  <c r="J81" i="3"/>
  <c r="I81" i="3"/>
  <c r="G81" i="3"/>
  <c r="F81" i="3"/>
  <c r="J54" i="3"/>
  <c r="I54" i="3"/>
  <c r="G54" i="3"/>
  <c r="F54" i="3"/>
  <c r="F292" i="3"/>
  <c r="F256" i="3"/>
  <c r="F210" i="3"/>
  <c r="F175" i="3"/>
  <c r="F141" i="3"/>
  <c r="F107" i="3"/>
  <c r="F76" i="3"/>
  <c r="F49" i="3"/>
  <c r="J72" i="3"/>
  <c r="I72" i="3"/>
  <c r="G72" i="3"/>
  <c r="F72" i="3"/>
  <c r="J45" i="3"/>
  <c r="I45" i="3"/>
  <c r="G45" i="3"/>
  <c r="F45" i="3"/>
  <c r="J24" i="3"/>
  <c r="I24" i="3"/>
  <c r="G24" i="3"/>
  <c r="F24" i="3"/>
  <c r="J19" i="3"/>
  <c r="J34" i="3"/>
  <c r="J33" i="3"/>
  <c r="G178" i="3" l="1"/>
  <c r="J178" i="3" s="1"/>
  <c r="I34" i="3" l="1"/>
  <c r="I33" i="3"/>
  <c r="G34" i="3"/>
  <c r="G33" i="3"/>
  <c r="F34" i="3"/>
  <c r="F33" i="3"/>
  <c r="J30" i="3"/>
  <c r="I30" i="3"/>
  <c r="G30" i="3"/>
  <c r="F26" i="3"/>
  <c r="J21" i="3" l="1"/>
  <c r="I21" i="3"/>
  <c r="G21" i="3"/>
  <c r="I19" i="3"/>
  <c r="G19" i="3"/>
  <c r="F19" i="3"/>
  <c r="J17" i="3"/>
  <c r="J16" i="3"/>
  <c r="I17" i="3"/>
  <c r="I16" i="3"/>
  <c r="G17" i="3"/>
  <c r="G16" i="3"/>
  <c r="F17" i="3"/>
  <c r="F16" i="3"/>
  <c r="J13" i="3"/>
  <c r="I13" i="3"/>
  <c r="G13" i="3"/>
  <c r="R169" i="5"/>
  <c r="I292" i="3" l="1"/>
  <c r="I210" i="3"/>
  <c r="I256" i="3"/>
  <c r="I175" i="3"/>
  <c r="I141" i="3"/>
  <c r="I107" i="3"/>
  <c r="I76" i="3"/>
  <c r="I49" i="3"/>
  <c r="G175" i="3"/>
  <c r="G141" i="3"/>
  <c r="G107" i="3"/>
  <c r="G76" i="3"/>
  <c r="G49" i="3"/>
  <c r="J175" i="3"/>
  <c r="J141" i="3"/>
  <c r="J107" i="3"/>
  <c r="J76" i="3"/>
  <c r="J49" i="3"/>
  <c r="J26" i="3"/>
  <c r="I26" i="3"/>
  <c r="G26" i="3"/>
  <c r="J177" i="3" l="1"/>
  <c r="AC112" i="7"/>
  <c r="AB112" i="7"/>
  <c r="AC111" i="7"/>
  <c r="AB111" i="7"/>
  <c r="AC110" i="7"/>
  <c r="AB110" i="7"/>
  <c r="AC109" i="7"/>
  <c r="AB109" i="7"/>
  <c r="AC107" i="7"/>
  <c r="AB107" i="7"/>
  <c r="AC106" i="7"/>
  <c r="AB106" i="7"/>
  <c r="AC105" i="7"/>
  <c r="AB105" i="7"/>
  <c r="AC104" i="7"/>
  <c r="AB104" i="7"/>
  <c r="AC102" i="7"/>
  <c r="AB102" i="7"/>
  <c r="AC101" i="7"/>
  <c r="AB101" i="7"/>
  <c r="AC100" i="7"/>
  <c r="AB100" i="7"/>
  <c r="AC99" i="7"/>
  <c r="AB99" i="7"/>
  <c r="AC97" i="7"/>
  <c r="AB97" i="7"/>
  <c r="AC96" i="7"/>
  <c r="AB96" i="7"/>
  <c r="AC95" i="7"/>
  <c r="AB95" i="7"/>
  <c r="AC94" i="7"/>
  <c r="AB94" i="7"/>
  <c r="AC92" i="7"/>
  <c r="AB92" i="7"/>
  <c r="AC91" i="7"/>
  <c r="AB91" i="7"/>
  <c r="AC90" i="7"/>
  <c r="AB90" i="7"/>
  <c r="AC89" i="7"/>
  <c r="AB89" i="7"/>
  <c r="AZ112" i="8" l="1"/>
  <c r="AZ111" i="8"/>
  <c r="AZ110" i="8"/>
  <c r="AZ109" i="8"/>
  <c r="AZ107" i="8"/>
  <c r="AZ106" i="8"/>
  <c r="AZ105" i="8"/>
  <c r="AZ104" i="8"/>
  <c r="AZ102" i="8"/>
  <c r="AZ101" i="8"/>
  <c r="AZ100" i="8"/>
  <c r="AZ99" i="8"/>
  <c r="AZ97" i="8"/>
  <c r="AZ96" i="8"/>
  <c r="AZ95" i="8"/>
  <c r="AZ94" i="8"/>
  <c r="AZ92" i="8"/>
  <c r="AZ91" i="8"/>
  <c r="AZ90" i="8"/>
  <c r="AZ89" i="8"/>
  <c r="AZ74" i="8"/>
  <c r="AZ73" i="8"/>
  <c r="AZ72" i="8"/>
  <c r="AZ71" i="8"/>
  <c r="AZ69" i="8"/>
  <c r="AZ68" i="8"/>
  <c r="AZ67" i="8"/>
  <c r="AZ66" i="8"/>
  <c r="AZ64" i="8"/>
  <c r="AZ63" i="8"/>
  <c r="AZ62" i="8"/>
  <c r="AZ61" i="8"/>
  <c r="AZ59" i="8"/>
  <c r="AZ58" i="8"/>
  <c r="AZ57" i="8"/>
  <c r="AZ56" i="8"/>
  <c r="AZ54" i="8"/>
  <c r="AZ53" i="8"/>
  <c r="AZ52" i="8"/>
  <c r="AZ51" i="8"/>
  <c r="BA112" i="8"/>
  <c r="BA111" i="8"/>
  <c r="BA110" i="8"/>
  <c r="BA109" i="8"/>
  <c r="BA107" i="8"/>
  <c r="BA106" i="8"/>
  <c r="BA105" i="8"/>
  <c r="BA104" i="8"/>
  <c r="BA102" i="8"/>
  <c r="BA101" i="8"/>
  <c r="BA100" i="8"/>
  <c r="BA99" i="8"/>
  <c r="BA97" i="8"/>
  <c r="BA96" i="8"/>
  <c r="BA95" i="8"/>
  <c r="BA94" i="8"/>
  <c r="BA92" i="8"/>
  <c r="BA91" i="8"/>
  <c r="BA90" i="8"/>
  <c r="BA89" i="8"/>
  <c r="BA74" i="8"/>
  <c r="BA73" i="8"/>
  <c r="BA72" i="8"/>
  <c r="BA71" i="8"/>
  <c r="BA69" i="8"/>
  <c r="BA68" i="8"/>
  <c r="BA67" i="8"/>
  <c r="BA66" i="8"/>
  <c r="BA64" i="8"/>
  <c r="BA63" i="8"/>
  <c r="BA62" i="8"/>
  <c r="BA61" i="8"/>
  <c r="BA59" i="8"/>
  <c r="BA58" i="8"/>
  <c r="BA57" i="8"/>
  <c r="BA56" i="8"/>
  <c r="BA54" i="8"/>
  <c r="BA53" i="8"/>
  <c r="BA52" i="8"/>
  <c r="BA51" i="8"/>
  <c r="AC112" i="8" l="1"/>
  <c r="AC111" i="8"/>
  <c r="AC110" i="8"/>
  <c r="AC109" i="8"/>
  <c r="AC107" i="8"/>
  <c r="AC106" i="8"/>
  <c r="AC105" i="8"/>
  <c r="AC104" i="8"/>
  <c r="AC102" i="8"/>
  <c r="AC101" i="8"/>
  <c r="AC100" i="8"/>
  <c r="AC99" i="8"/>
  <c r="AC97" i="8"/>
  <c r="AC96" i="8"/>
  <c r="AC95" i="8"/>
  <c r="AC94" i="8"/>
  <c r="AC92" i="8"/>
  <c r="AC91" i="8"/>
  <c r="AC90" i="8"/>
  <c r="AC89" i="8"/>
  <c r="AC74" i="8"/>
  <c r="AC73" i="8"/>
  <c r="AC72" i="8"/>
  <c r="AC71" i="8"/>
  <c r="AC69" i="8"/>
  <c r="AC68" i="8"/>
  <c r="AC67" i="8"/>
  <c r="AC66" i="8"/>
  <c r="AC64" i="8"/>
  <c r="AC63" i="8"/>
  <c r="AC62" i="8"/>
  <c r="AC61" i="8"/>
  <c r="AC59" i="8"/>
  <c r="AC58" i="8"/>
  <c r="AC57" i="8"/>
  <c r="AC56" i="8"/>
  <c r="AC54" i="8"/>
  <c r="AC53" i="8"/>
  <c r="AC52" i="8"/>
  <c r="AC51" i="8"/>
  <c r="AB112" i="8"/>
  <c r="AB111" i="8"/>
  <c r="AB110" i="8"/>
  <c r="AB109" i="8"/>
  <c r="AB107" i="8"/>
  <c r="AB106" i="8"/>
  <c r="AB105" i="8"/>
  <c r="AB104" i="8"/>
  <c r="AB102" i="8"/>
  <c r="AB101" i="8"/>
  <c r="AB100" i="8"/>
  <c r="AB99" i="8"/>
  <c r="AB97" i="8"/>
  <c r="AB96" i="8"/>
  <c r="AB95" i="8"/>
  <c r="AB94" i="8"/>
  <c r="AB92" i="8"/>
  <c r="AB91" i="8"/>
  <c r="AB90" i="8"/>
  <c r="AB89" i="8"/>
  <c r="AB74" i="8"/>
  <c r="AB73" i="8"/>
  <c r="AB72" i="8"/>
  <c r="AB71" i="8"/>
  <c r="AB69" i="8"/>
  <c r="AB68" i="8"/>
  <c r="AB67" i="8"/>
  <c r="AB66" i="8"/>
  <c r="AB64" i="8"/>
  <c r="AB63" i="8"/>
  <c r="AB62" i="8"/>
  <c r="AB61" i="8"/>
  <c r="AB59" i="8"/>
  <c r="AB58" i="8"/>
  <c r="AB57" i="8"/>
  <c r="AB56" i="8"/>
  <c r="AB54" i="8"/>
  <c r="AB53" i="8"/>
  <c r="AB52" i="8"/>
  <c r="AB51" i="8"/>
  <c r="AY112" i="8"/>
  <c r="AY111" i="8"/>
  <c r="AY110" i="8"/>
  <c r="AY109" i="8"/>
  <c r="AY107" i="8"/>
  <c r="AY106" i="8"/>
  <c r="AY105" i="8"/>
  <c r="AY104" i="8"/>
  <c r="AY102" i="8"/>
  <c r="AY101" i="8"/>
  <c r="AY100" i="8"/>
  <c r="AY99" i="8"/>
  <c r="AY97" i="8"/>
  <c r="AY96" i="8"/>
  <c r="AY95" i="8"/>
  <c r="AY94" i="8"/>
  <c r="AY92" i="8"/>
  <c r="AY91" i="8"/>
  <c r="AY90" i="8"/>
  <c r="AY89" i="8"/>
  <c r="AY74" i="8"/>
  <c r="AY73" i="8"/>
  <c r="AY72" i="8"/>
  <c r="AY71" i="8"/>
  <c r="AY69" i="8"/>
  <c r="AY68" i="8"/>
  <c r="AY67" i="8"/>
  <c r="AY66" i="8"/>
  <c r="AY64" i="8"/>
  <c r="AY63" i="8"/>
  <c r="AY62" i="8"/>
  <c r="AY61" i="8"/>
  <c r="AY59" i="8"/>
  <c r="AY58" i="8"/>
  <c r="AY57" i="8"/>
  <c r="AY56" i="8"/>
  <c r="AY54" i="8"/>
  <c r="AY53" i="8"/>
  <c r="AY52" i="8"/>
  <c r="AY51" i="8"/>
  <c r="AA112" i="8"/>
  <c r="AA111" i="8"/>
  <c r="AA110" i="8"/>
  <c r="AA109" i="8"/>
  <c r="AA107" i="8"/>
  <c r="AA106" i="8"/>
  <c r="AA105" i="8"/>
  <c r="AA104" i="8"/>
  <c r="AA102" i="8"/>
  <c r="AA101" i="8"/>
  <c r="AA100" i="8"/>
  <c r="AA99" i="8"/>
  <c r="AA97" i="8"/>
  <c r="AA96" i="8"/>
  <c r="AA95" i="8"/>
  <c r="AA94" i="8"/>
  <c r="AA92" i="8"/>
  <c r="AA91" i="8"/>
  <c r="AA90" i="8"/>
  <c r="AA89" i="8"/>
  <c r="AA74" i="8"/>
  <c r="AA73" i="8"/>
  <c r="AA72" i="8"/>
  <c r="AA71" i="8"/>
  <c r="AA69" i="8"/>
  <c r="AA68" i="8"/>
  <c r="AA67" i="8"/>
  <c r="AA66" i="8"/>
  <c r="AA64" i="8"/>
  <c r="AA63" i="8"/>
  <c r="AA62" i="8"/>
  <c r="AA61" i="8"/>
  <c r="AA59" i="8"/>
  <c r="AA58" i="8"/>
  <c r="AA57" i="8"/>
  <c r="AA56" i="8"/>
  <c r="AA54" i="8"/>
  <c r="AA53" i="8"/>
  <c r="AA52" i="8"/>
  <c r="AA51" i="8"/>
  <c r="AZ112" i="7"/>
  <c r="AZ111" i="7"/>
  <c r="AZ110" i="7"/>
  <c r="AZ109" i="7"/>
  <c r="AZ107" i="7"/>
  <c r="AZ106" i="7"/>
  <c r="AZ105" i="7"/>
  <c r="AZ104" i="7"/>
  <c r="AZ102" i="7"/>
  <c r="AZ101" i="7"/>
  <c r="AZ100" i="7"/>
  <c r="AZ99" i="7"/>
  <c r="AZ97" i="7"/>
  <c r="AZ96" i="7"/>
  <c r="AZ95" i="7"/>
  <c r="AZ94" i="7"/>
  <c r="AZ92" i="7"/>
  <c r="AZ91" i="7"/>
  <c r="AZ90" i="7"/>
  <c r="AZ89" i="7"/>
  <c r="BA112" i="7"/>
  <c r="BA111" i="7"/>
  <c r="BA110" i="7"/>
  <c r="BA109" i="7"/>
  <c r="BA107" i="7"/>
  <c r="BA106" i="7"/>
  <c r="BA105" i="7"/>
  <c r="BA104" i="7"/>
  <c r="BA102" i="7"/>
  <c r="BA101" i="7"/>
  <c r="BA100" i="7"/>
  <c r="BA99" i="7"/>
  <c r="BA97" i="7"/>
  <c r="BA96" i="7"/>
  <c r="BA95" i="7"/>
  <c r="BA94" i="7"/>
  <c r="BA92" i="7"/>
  <c r="BA91" i="7"/>
  <c r="BA90" i="7"/>
  <c r="BA89" i="7"/>
  <c r="AZ74" i="7"/>
  <c r="AZ73" i="7"/>
  <c r="AZ72" i="7"/>
  <c r="AZ71" i="7"/>
  <c r="AZ69" i="7"/>
  <c r="AZ68" i="7"/>
  <c r="AZ67" i="7"/>
  <c r="AZ66" i="7"/>
  <c r="AZ64" i="7"/>
  <c r="AZ63" i="7"/>
  <c r="AZ62" i="7"/>
  <c r="AZ61" i="7"/>
  <c r="AZ59" i="7"/>
  <c r="AZ58" i="7"/>
  <c r="AZ57" i="7"/>
  <c r="AZ56" i="7"/>
  <c r="AZ54" i="7"/>
  <c r="AZ53" i="7"/>
  <c r="AZ52" i="7"/>
  <c r="AZ51" i="7"/>
  <c r="BA74" i="7"/>
  <c r="BA73" i="7"/>
  <c r="BA72" i="7"/>
  <c r="BA71" i="7"/>
  <c r="BA69" i="7"/>
  <c r="BA68" i="7"/>
  <c r="BA67" i="7"/>
  <c r="BA66" i="7"/>
  <c r="BA64" i="7"/>
  <c r="BA63" i="7"/>
  <c r="BA62" i="7"/>
  <c r="BA61" i="7"/>
  <c r="BA59" i="7"/>
  <c r="BA58" i="7"/>
  <c r="BA57" i="7"/>
  <c r="BA56" i="7"/>
  <c r="BA54" i="7"/>
  <c r="BA53" i="7"/>
  <c r="BA52" i="7"/>
  <c r="BA51" i="7"/>
  <c r="AC74" i="7"/>
  <c r="AC73" i="7"/>
  <c r="AC72" i="7"/>
  <c r="AC71" i="7"/>
  <c r="AC69" i="7"/>
  <c r="AC68" i="7"/>
  <c r="AC67" i="7"/>
  <c r="AC66" i="7"/>
  <c r="AC64" i="7"/>
  <c r="AC63" i="7"/>
  <c r="AC62" i="7"/>
  <c r="AC61" i="7"/>
  <c r="AC59" i="7"/>
  <c r="AC58" i="7"/>
  <c r="AC57" i="7"/>
  <c r="AC56" i="7"/>
  <c r="AC54" i="7"/>
  <c r="AC53" i="7"/>
  <c r="AC52" i="7"/>
  <c r="AC51" i="7"/>
  <c r="AB74" i="7"/>
  <c r="AB73" i="7"/>
  <c r="AB72" i="7"/>
  <c r="AB71" i="7"/>
  <c r="AB69" i="7"/>
  <c r="AB68" i="7"/>
  <c r="AB67" i="7"/>
  <c r="AB66" i="7"/>
  <c r="AB64" i="7"/>
  <c r="AB63" i="7"/>
  <c r="AB62" i="7"/>
  <c r="AB61" i="7"/>
  <c r="AB59" i="7"/>
  <c r="AB58" i="7"/>
  <c r="AB57" i="7"/>
  <c r="AB56" i="7"/>
  <c r="AB54" i="7"/>
  <c r="AB53" i="7"/>
  <c r="AB52" i="7"/>
  <c r="AB51" i="7"/>
  <c r="AY112" i="7"/>
  <c r="AY111" i="7"/>
  <c r="AY110" i="7"/>
  <c r="AY109" i="7"/>
  <c r="AY107" i="7"/>
  <c r="AY106" i="7"/>
  <c r="AY105" i="7"/>
  <c r="AY104" i="7"/>
  <c r="AY102" i="7"/>
  <c r="AY101" i="7"/>
  <c r="AY100" i="7"/>
  <c r="AY99" i="7"/>
  <c r="AY97" i="7"/>
  <c r="AY96" i="7"/>
  <c r="AY95" i="7"/>
  <c r="AY94" i="7"/>
  <c r="AY92" i="7"/>
  <c r="AY91" i="7"/>
  <c r="AY90" i="7"/>
  <c r="AY89" i="7"/>
  <c r="AY74" i="7"/>
  <c r="AY73" i="7"/>
  <c r="AY72" i="7"/>
  <c r="AY71" i="7"/>
  <c r="AY69" i="7"/>
  <c r="AY68" i="7"/>
  <c r="AY67" i="7"/>
  <c r="AY66" i="7"/>
  <c r="AY64" i="7"/>
  <c r="AY63" i="7"/>
  <c r="AY62" i="7"/>
  <c r="AY61" i="7"/>
  <c r="AY59" i="7"/>
  <c r="AY58" i="7"/>
  <c r="AY57" i="7"/>
  <c r="AY56" i="7"/>
  <c r="AY54" i="7"/>
  <c r="AY53" i="7"/>
  <c r="AY52" i="7"/>
  <c r="AY51" i="7"/>
  <c r="AA112" i="7"/>
  <c r="AA111" i="7"/>
  <c r="AA110" i="7"/>
  <c r="AA109" i="7"/>
  <c r="AA107" i="7"/>
  <c r="AA106" i="7"/>
  <c r="AA105" i="7"/>
  <c r="AA104" i="7"/>
  <c r="AA102" i="7"/>
  <c r="AA101" i="7"/>
  <c r="AA100" i="7"/>
  <c r="AA99" i="7"/>
  <c r="AA97" i="7"/>
  <c r="AA96" i="7"/>
  <c r="AA95" i="7"/>
  <c r="AA94" i="7"/>
  <c r="AA92" i="7"/>
  <c r="AA91" i="7"/>
  <c r="AA90" i="7"/>
  <c r="AA89" i="7"/>
  <c r="AA74" i="7"/>
  <c r="AA73" i="7"/>
  <c r="AA72" i="7"/>
  <c r="AA71" i="7"/>
  <c r="AA69" i="7"/>
  <c r="AA68" i="7"/>
  <c r="AA67" i="7"/>
  <c r="AA66" i="7"/>
  <c r="AA64" i="7"/>
  <c r="AA63" i="7"/>
  <c r="AA62" i="7"/>
  <c r="AA61" i="7"/>
  <c r="AA59" i="7"/>
  <c r="AA58" i="7"/>
  <c r="AA57" i="7"/>
  <c r="AA56" i="7"/>
  <c r="AA54" i="7"/>
  <c r="AA53" i="7"/>
  <c r="AA52" i="7"/>
  <c r="AA51" i="7"/>
  <c r="AK47" i="6"/>
  <c r="AK46" i="6"/>
  <c r="AK45" i="6"/>
  <c r="AK43" i="6"/>
  <c r="AK42" i="6"/>
  <c r="AK41" i="6"/>
  <c r="AK39" i="6"/>
  <c r="AK38" i="6"/>
  <c r="AK37" i="6"/>
  <c r="AK35" i="6"/>
  <c r="AK34" i="6"/>
  <c r="AK33" i="6"/>
  <c r="AK29" i="6"/>
  <c r="AK28" i="6"/>
  <c r="AK27" i="6"/>
  <c r="AK25" i="6"/>
  <c r="AK24" i="6"/>
  <c r="AK23" i="6"/>
  <c r="AK21" i="6"/>
  <c r="AK20" i="6"/>
  <c r="AK19" i="6"/>
  <c r="AK17" i="6"/>
  <c r="AK16" i="6"/>
  <c r="AK15" i="6"/>
  <c r="AJ47" i="6"/>
  <c r="AJ46" i="6"/>
  <c r="AJ45" i="6"/>
  <c r="AJ43" i="6"/>
  <c r="AJ42" i="6"/>
  <c r="AJ41" i="6"/>
  <c r="AJ39" i="6"/>
  <c r="AJ38" i="6"/>
  <c r="AJ37" i="6"/>
  <c r="AJ35" i="6"/>
  <c r="AJ34" i="6"/>
  <c r="AJ33" i="6"/>
  <c r="AJ29" i="6"/>
  <c r="AJ28" i="6"/>
  <c r="AJ27" i="6"/>
  <c r="AJ25" i="6"/>
  <c r="AJ24" i="6"/>
  <c r="AJ23" i="6"/>
  <c r="AJ21" i="6"/>
  <c r="AJ20" i="6"/>
  <c r="AJ19" i="6"/>
  <c r="AJ17" i="6"/>
  <c r="AJ16" i="6"/>
  <c r="AJ15" i="6"/>
  <c r="AI47" i="6"/>
  <c r="AI46" i="6"/>
  <c r="AI45" i="6"/>
  <c r="AI43" i="6"/>
  <c r="AI42" i="6"/>
  <c r="AI41" i="6"/>
  <c r="AI39" i="6"/>
  <c r="AI38" i="6"/>
  <c r="AI37" i="6"/>
  <c r="AI35" i="6"/>
  <c r="AI34" i="6"/>
  <c r="AI33" i="6"/>
  <c r="AI29" i="6"/>
  <c r="AI28" i="6"/>
  <c r="AI27" i="6"/>
  <c r="AI25" i="6"/>
  <c r="AI24" i="6"/>
  <c r="AI23" i="6"/>
  <c r="AI21" i="6"/>
  <c r="AI20" i="6"/>
  <c r="AI19" i="6"/>
  <c r="AI17" i="6"/>
  <c r="AI16" i="6"/>
  <c r="AI15" i="6"/>
  <c r="T47" i="6"/>
  <c r="T46" i="6"/>
  <c r="T45" i="6"/>
  <c r="T43" i="6"/>
  <c r="T42" i="6"/>
  <c r="T41" i="6"/>
  <c r="T39" i="6"/>
  <c r="T38" i="6"/>
  <c r="T37" i="6"/>
  <c r="T35" i="6"/>
  <c r="T34" i="6"/>
  <c r="T33" i="6"/>
  <c r="U47" i="6"/>
  <c r="U46" i="6"/>
  <c r="U45" i="6"/>
  <c r="U43" i="6"/>
  <c r="U42" i="6"/>
  <c r="U41" i="6"/>
  <c r="U39" i="6"/>
  <c r="U38" i="6"/>
  <c r="U37" i="6"/>
  <c r="U35" i="6"/>
  <c r="U34" i="6"/>
  <c r="U33" i="6"/>
  <c r="U29" i="6"/>
  <c r="U28" i="6"/>
  <c r="U27" i="6"/>
  <c r="U25" i="6"/>
  <c r="U24" i="6"/>
  <c r="U23" i="6"/>
  <c r="U21" i="6"/>
  <c r="U20" i="6"/>
  <c r="U19" i="6"/>
  <c r="U17" i="6"/>
  <c r="U16" i="6"/>
  <c r="U15" i="6"/>
  <c r="T29" i="6"/>
  <c r="T28" i="6"/>
  <c r="T27" i="6"/>
  <c r="T25" i="6"/>
  <c r="T24" i="6"/>
  <c r="T23" i="6"/>
  <c r="T21" i="6"/>
  <c r="T20" i="6"/>
  <c r="T19" i="6"/>
  <c r="T17" i="6"/>
  <c r="T16" i="6"/>
  <c r="T15" i="6"/>
  <c r="S47" i="6"/>
  <c r="S46" i="6"/>
  <c r="S45" i="6"/>
  <c r="S43" i="6"/>
  <c r="S42" i="6"/>
  <c r="S41" i="6"/>
  <c r="S39" i="6"/>
  <c r="S38" i="6"/>
  <c r="S37" i="6"/>
  <c r="S35" i="6"/>
  <c r="S34" i="6"/>
  <c r="S33" i="6"/>
  <c r="S29" i="6"/>
  <c r="S28" i="6"/>
  <c r="S27" i="6"/>
  <c r="S25" i="6"/>
  <c r="S24" i="6"/>
  <c r="S23" i="6"/>
  <c r="S21" i="6"/>
  <c r="S20" i="6"/>
  <c r="S19" i="6"/>
  <c r="S17" i="6"/>
  <c r="S16" i="6"/>
  <c r="S15" i="6"/>
  <c r="AP267" i="5"/>
  <c r="AP266" i="5"/>
  <c r="AP265" i="5"/>
  <c r="AP264" i="5"/>
  <c r="AP262" i="5"/>
  <c r="AP261" i="5"/>
  <c r="AP260" i="5"/>
  <c r="AP259" i="5"/>
  <c r="AP257" i="5"/>
  <c r="AP256" i="5"/>
  <c r="AP255" i="5"/>
  <c r="AP254" i="5"/>
  <c r="AP252" i="5"/>
  <c r="AP251" i="5"/>
  <c r="AP250" i="5"/>
  <c r="AP249" i="5"/>
  <c r="AP247" i="5"/>
  <c r="AP246" i="5"/>
  <c r="AP245" i="5"/>
  <c r="AP244" i="5"/>
  <c r="AP242" i="5"/>
  <c r="AP241" i="5"/>
  <c r="AP240" i="5"/>
  <c r="AP239" i="5"/>
  <c r="AN240" i="5"/>
  <c r="AO240" i="5"/>
  <c r="AN241" i="5"/>
  <c r="AO241" i="5"/>
  <c r="AN242" i="5"/>
  <c r="AO242" i="5"/>
  <c r="AN244" i="5"/>
  <c r="AO244" i="5"/>
  <c r="AN245" i="5"/>
  <c r="AO245" i="5"/>
  <c r="AN246" i="5"/>
  <c r="AO246" i="5"/>
  <c r="AN247" i="5"/>
  <c r="AO247" i="5"/>
  <c r="AN249" i="5"/>
  <c r="AO249" i="5"/>
  <c r="AN250" i="5"/>
  <c r="AO250" i="5"/>
  <c r="AN251" i="5"/>
  <c r="AO251" i="5"/>
  <c r="AN252" i="5"/>
  <c r="AO252" i="5"/>
  <c r="AN254" i="5"/>
  <c r="AO254" i="5"/>
  <c r="AN255" i="5"/>
  <c r="AO255" i="5"/>
  <c r="AN256" i="5"/>
  <c r="AO256" i="5"/>
  <c r="AN257" i="5"/>
  <c r="AO257" i="5"/>
  <c r="AN259" i="5"/>
  <c r="AO259" i="5"/>
  <c r="AN260" i="5"/>
  <c r="AO260" i="5"/>
  <c r="AN261" i="5"/>
  <c r="AO261" i="5"/>
  <c r="AN262" i="5"/>
  <c r="AO262" i="5"/>
  <c r="AN264" i="5"/>
  <c r="AO264" i="5"/>
  <c r="AN265" i="5"/>
  <c r="AO265" i="5"/>
  <c r="AN266" i="5"/>
  <c r="AO266" i="5"/>
  <c r="AN267" i="5"/>
  <c r="AO267" i="5"/>
  <c r="AO239" i="5"/>
  <c r="AN239" i="5"/>
  <c r="T240" i="5"/>
  <c r="U240" i="5"/>
  <c r="T241" i="5"/>
  <c r="U241" i="5"/>
  <c r="T242" i="5"/>
  <c r="U242" i="5"/>
  <c r="T244" i="5"/>
  <c r="U244" i="5"/>
  <c r="T245" i="5"/>
  <c r="U245" i="5"/>
  <c r="T246" i="5"/>
  <c r="U246" i="5"/>
  <c r="T247" i="5"/>
  <c r="U247" i="5"/>
  <c r="T249" i="5"/>
  <c r="U249" i="5"/>
  <c r="T250" i="5"/>
  <c r="U250" i="5"/>
  <c r="T251" i="5"/>
  <c r="U251" i="5"/>
  <c r="T252" i="5"/>
  <c r="U252" i="5"/>
  <c r="T254" i="5"/>
  <c r="U254" i="5"/>
  <c r="T255" i="5"/>
  <c r="U255" i="5"/>
  <c r="T256" i="5"/>
  <c r="U256" i="5"/>
  <c r="T257" i="5"/>
  <c r="U257" i="5"/>
  <c r="T259" i="5"/>
  <c r="U259" i="5"/>
  <c r="T260" i="5"/>
  <c r="U260" i="5"/>
  <c r="T261" i="5"/>
  <c r="U261" i="5"/>
  <c r="T262" i="5"/>
  <c r="U262" i="5"/>
  <c r="T264" i="5"/>
  <c r="U264" i="5"/>
  <c r="T265" i="5"/>
  <c r="U265" i="5"/>
  <c r="T266" i="5"/>
  <c r="U266" i="5"/>
  <c r="T267" i="5"/>
  <c r="U267" i="5"/>
  <c r="U239" i="5"/>
  <c r="T239" i="5"/>
  <c r="T158" i="5"/>
  <c r="AP95" i="5" l="1"/>
  <c r="AP94" i="5"/>
  <c r="AP93" i="5"/>
  <c r="AP91" i="5"/>
  <c r="AP90" i="5"/>
  <c r="AP89" i="5"/>
  <c r="AP87" i="5"/>
  <c r="AP86" i="5"/>
  <c r="AP85" i="5"/>
  <c r="AP83" i="5"/>
  <c r="AP82" i="5"/>
  <c r="AP81" i="5"/>
  <c r="AO95" i="5"/>
  <c r="AO94" i="5"/>
  <c r="AO93" i="5"/>
  <c r="AO91" i="5"/>
  <c r="AO90" i="5"/>
  <c r="AO89" i="5"/>
  <c r="AO87" i="5"/>
  <c r="AO86" i="5"/>
  <c r="AO85" i="5"/>
  <c r="AO83" i="5"/>
  <c r="AO82" i="5"/>
  <c r="AO81" i="5"/>
  <c r="AP77" i="5"/>
  <c r="AP76" i="5"/>
  <c r="AP75" i="5"/>
  <c r="AP73" i="5"/>
  <c r="AP72" i="5"/>
  <c r="AP71" i="5"/>
  <c r="AP69" i="5"/>
  <c r="AP68" i="5"/>
  <c r="AP67" i="5"/>
  <c r="AP65" i="5"/>
  <c r="AP64" i="5"/>
  <c r="AP63" i="5"/>
  <c r="AO77" i="5"/>
  <c r="AO76" i="5"/>
  <c r="AO75" i="5"/>
  <c r="AO73" i="5"/>
  <c r="AO72" i="5"/>
  <c r="AO71" i="5"/>
  <c r="AO69" i="5"/>
  <c r="AO68" i="5"/>
  <c r="AO67" i="5"/>
  <c r="AO65" i="5"/>
  <c r="AO64" i="5"/>
  <c r="AO63" i="5"/>
  <c r="S95" i="5"/>
  <c r="S94" i="5"/>
  <c r="S93" i="5"/>
  <c r="S91" i="5"/>
  <c r="S90" i="5"/>
  <c r="S89" i="5"/>
  <c r="S87" i="5"/>
  <c r="S86" i="5"/>
  <c r="S85" i="5"/>
  <c r="S83" i="5"/>
  <c r="S82" i="5"/>
  <c r="S81" i="5"/>
  <c r="R95" i="5"/>
  <c r="R94" i="5"/>
  <c r="R93" i="5"/>
  <c r="R91" i="5"/>
  <c r="R90" i="5"/>
  <c r="R89" i="5"/>
  <c r="R87" i="5"/>
  <c r="R86" i="5"/>
  <c r="R85" i="5"/>
  <c r="R83" i="5"/>
  <c r="R82" i="5"/>
  <c r="R81" i="5"/>
  <c r="S77" i="5"/>
  <c r="S76" i="5"/>
  <c r="S75" i="5"/>
  <c r="S73" i="5"/>
  <c r="S72" i="5"/>
  <c r="S71" i="5"/>
  <c r="S69" i="5"/>
  <c r="S68" i="5"/>
  <c r="S67" i="5"/>
  <c r="S65" i="5"/>
  <c r="S64" i="5"/>
  <c r="S63" i="5"/>
  <c r="R77" i="5"/>
  <c r="R76" i="5"/>
  <c r="R75" i="5"/>
  <c r="R73" i="5"/>
  <c r="R72" i="5"/>
  <c r="R71" i="5"/>
  <c r="R69" i="5"/>
  <c r="R68" i="5"/>
  <c r="R67" i="5"/>
  <c r="R65" i="5"/>
  <c r="R64" i="5"/>
  <c r="R63" i="5"/>
  <c r="AP47" i="5"/>
  <c r="AP46" i="5"/>
  <c r="AP45" i="5"/>
  <c r="AP43" i="5"/>
  <c r="AP42" i="5"/>
  <c r="AP41" i="5"/>
  <c r="AP39" i="5"/>
  <c r="AP38" i="5"/>
  <c r="AP37" i="5"/>
  <c r="AP35" i="5"/>
  <c r="AP34" i="5"/>
  <c r="AP33" i="5"/>
  <c r="AO47" i="5"/>
  <c r="AO46" i="5"/>
  <c r="AO45" i="5"/>
  <c r="AO43" i="5"/>
  <c r="AO42" i="5"/>
  <c r="AO41" i="5"/>
  <c r="AO39" i="5"/>
  <c r="AO38" i="5"/>
  <c r="AO37" i="5"/>
  <c r="AO35" i="5"/>
  <c r="AO34" i="5"/>
  <c r="AO33" i="5"/>
  <c r="AP29" i="5"/>
  <c r="AP28" i="5"/>
  <c r="AP27" i="5"/>
  <c r="AP25" i="5"/>
  <c r="AP24" i="5"/>
  <c r="AP23" i="5"/>
  <c r="AP21" i="5"/>
  <c r="AP20" i="5"/>
  <c r="AP19" i="5"/>
  <c r="AP17" i="5"/>
  <c r="AP16" i="5"/>
  <c r="AP15" i="5"/>
  <c r="AO29" i="5"/>
  <c r="AO28" i="5"/>
  <c r="AO27" i="5"/>
  <c r="AO25" i="5"/>
  <c r="AO24" i="5"/>
  <c r="AO23" i="5"/>
  <c r="AO21" i="5"/>
  <c r="AO20" i="5"/>
  <c r="AO19" i="5"/>
  <c r="AO17" i="5"/>
  <c r="AO16" i="5"/>
  <c r="AO15" i="5"/>
  <c r="AN47" i="5"/>
  <c r="AN46" i="5"/>
  <c r="AN45" i="5"/>
  <c r="AN43" i="5"/>
  <c r="AN42" i="5"/>
  <c r="AN41" i="5"/>
  <c r="AN39" i="5"/>
  <c r="AN38" i="5"/>
  <c r="AN37" i="5"/>
  <c r="AN35" i="5"/>
  <c r="AN34" i="5"/>
  <c r="AN33" i="5"/>
  <c r="AN29" i="5"/>
  <c r="AN28" i="5"/>
  <c r="AN27" i="5"/>
  <c r="AN25" i="5"/>
  <c r="AN24" i="5"/>
  <c r="AN23" i="5"/>
  <c r="AN21" i="5"/>
  <c r="AN20" i="5"/>
  <c r="AN19" i="5"/>
  <c r="AN17" i="5"/>
  <c r="AN16" i="5"/>
  <c r="AN15" i="5"/>
  <c r="S47" i="5"/>
  <c r="S46" i="5"/>
  <c r="S45" i="5"/>
  <c r="S43" i="5"/>
  <c r="S42" i="5"/>
  <c r="S41" i="5"/>
  <c r="S39" i="5"/>
  <c r="S38" i="5"/>
  <c r="S37" i="5"/>
  <c r="S35" i="5"/>
  <c r="S34" i="5"/>
  <c r="S33" i="5"/>
  <c r="R47" i="5"/>
  <c r="R46" i="5"/>
  <c r="R45" i="5"/>
  <c r="R43" i="5"/>
  <c r="R42" i="5"/>
  <c r="R41" i="5"/>
  <c r="R39" i="5"/>
  <c r="R38" i="5"/>
  <c r="R37" i="5"/>
  <c r="R35" i="5"/>
  <c r="R34" i="5"/>
  <c r="R33" i="5"/>
  <c r="S29" i="5"/>
  <c r="S28" i="5"/>
  <c r="S27" i="5"/>
  <c r="S25" i="5"/>
  <c r="S24" i="5"/>
  <c r="S23" i="5"/>
  <c r="S21" i="5"/>
  <c r="S20" i="5"/>
  <c r="S19" i="5"/>
  <c r="S17" i="5"/>
  <c r="S16" i="5"/>
  <c r="S15" i="5"/>
  <c r="R29" i="5"/>
  <c r="R28" i="5"/>
  <c r="R27" i="5"/>
  <c r="R25" i="5"/>
  <c r="R24" i="5"/>
  <c r="R23" i="5"/>
  <c r="R21" i="5"/>
  <c r="R20" i="5"/>
  <c r="R19" i="5"/>
  <c r="R17" i="5"/>
  <c r="R16" i="5"/>
  <c r="R15" i="5"/>
  <c r="AJ29" i="4" l="1"/>
  <c r="AJ28" i="4"/>
  <c r="AJ27" i="4"/>
  <c r="AJ25" i="4"/>
  <c r="AJ24" i="4"/>
  <c r="AJ23" i="4"/>
  <c r="AJ21" i="4"/>
  <c r="AJ20" i="4"/>
  <c r="AJ19" i="4"/>
  <c r="AJ17" i="4"/>
  <c r="AJ16" i="4"/>
  <c r="AJ15" i="4"/>
  <c r="AJ47" i="4"/>
  <c r="AJ46" i="4"/>
  <c r="AJ45" i="4"/>
  <c r="AJ43" i="4"/>
  <c r="AJ42" i="4"/>
  <c r="AJ41" i="4"/>
  <c r="AJ39" i="4"/>
  <c r="AJ38" i="4"/>
  <c r="AJ37" i="4"/>
  <c r="AJ35" i="4"/>
  <c r="AJ34" i="4"/>
  <c r="AJ33" i="4"/>
  <c r="AI47" i="4"/>
  <c r="AI46" i="4"/>
  <c r="AI45" i="4"/>
  <c r="AI43" i="4"/>
  <c r="AI42" i="4"/>
  <c r="AI41" i="4"/>
  <c r="AI39" i="4"/>
  <c r="AI38" i="4"/>
  <c r="AI37" i="4"/>
  <c r="AI35" i="4"/>
  <c r="AI34" i="4"/>
  <c r="AI33" i="4"/>
  <c r="AI29" i="4"/>
  <c r="AI28" i="4"/>
  <c r="AI27" i="4"/>
  <c r="AI25" i="4"/>
  <c r="AI24" i="4"/>
  <c r="AI23" i="4"/>
  <c r="AI21" i="4"/>
  <c r="AI20" i="4"/>
  <c r="AI19" i="4"/>
  <c r="AI17" i="4"/>
  <c r="AI16" i="4"/>
  <c r="AI15" i="4"/>
  <c r="T47" i="4"/>
  <c r="T46" i="4"/>
  <c r="T45" i="4"/>
  <c r="T43" i="4"/>
  <c r="T42" i="4"/>
  <c r="T41" i="4"/>
  <c r="T39" i="4"/>
  <c r="T38" i="4"/>
  <c r="T37" i="4"/>
  <c r="T35" i="4"/>
  <c r="T34" i="4"/>
  <c r="T33" i="4"/>
  <c r="S47" i="4"/>
  <c r="S46" i="4"/>
  <c r="S45" i="4"/>
  <c r="S43" i="4"/>
  <c r="S42" i="4"/>
  <c r="S41" i="4"/>
  <c r="S39" i="4"/>
  <c r="S38" i="4"/>
  <c r="S37" i="4"/>
  <c r="S35" i="4"/>
  <c r="S34" i="4"/>
  <c r="S33" i="4"/>
  <c r="T29" i="4"/>
  <c r="T28" i="4"/>
  <c r="T27" i="4"/>
  <c r="T25" i="4"/>
  <c r="T24" i="4"/>
  <c r="T23" i="4"/>
  <c r="T21" i="4"/>
  <c r="T20" i="4"/>
  <c r="T19" i="4"/>
  <c r="T17" i="4"/>
  <c r="T16" i="4"/>
  <c r="T15" i="4"/>
  <c r="S29" i="4"/>
  <c r="S28" i="4"/>
  <c r="S27" i="4"/>
  <c r="S25" i="4"/>
  <c r="S24" i="4"/>
  <c r="S23" i="4"/>
  <c r="S21" i="4"/>
  <c r="S20" i="4"/>
  <c r="S19" i="4"/>
  <c r="S17" i="4"/>
  <c r="S16" i="4"/>
  <c r="S15" i="4"/>
  <c r="R47" i="4"/>
  <c r="R46" i="4"/>
  <c r="R45" i="4"/>
  <c r="R43" i="4"/>
  <c r="R42" i="4"/>
  <c r="R41" i="4"/>
  <c r="R39" i="4"/>
  <c r="R38" i="4"/>
  <c r="R37" i="4"/>
  <c r="R35" i="4"/>
  <c r="R34" i="4"/>
  <c r="R33" i="4"/>
  <c r="R29" i="4"/>
  <c r="R28" i="4"/>
  <c r="R27" i="4"/>
  <c r="R25" i="4"/>
  <c r="R24" i="4"/>
  <c r="R23" i="4"/>
  <c r="R21" i="4"/>
  <c r="R20" i="4"/>
  <c r="R19" i="4"/>
  <c r="R17" i="4"/>
  <c r="R16" i="4"/>
  <c r="R15" i="4"/>
  <c r="T112" i="8"/>
  <c r="Q112" i="8"/>
  <c r="P112" i="8"/>
  <c r="T111" i="8"/>
  <c r="Q111" i="8"/>
  <c r="P111" i="8"/>
  <c r="T110" i="8"/>
  <c r="Q110" i="8"/>
  <c r="P110" i="8"/>
  <c r="T109" i="8"/>
  <c r="Q109" i="8"/>
  <c r="P109" i="8"/>
  <c r="T107" i="8"/>
  <c r="Q107" i="8"/>
  <c r="P107" i="8"/>
  <c r="T106" i="8"/>
  <c r="Q106" i="8"/>
  <c r="P106" i="8"/>
  <c r="T105" i="8"/>
  <c r="Q105" i="8"/>
  <c r="P105" i="8"/>
  <c r="T104" i="8"/>
  <c r="Q104" i="8"/>
  <c r="P104" i="8"/>
  <c r="T102" i="8"/>
  <c r="Q102" i="8"/>
  <c r="P102" i="8"/>
  <c r="T101" i="8"/>
  <c r="Q101" i="8"/>
  <c r="P101" i="8"/>
  <c r="T100" i="8"/>
  <c r="Q100" i="8"/>
  <c r="P100" i="8"/>
  <c r="T99" i="8"/>
  <c r="Q99" i="8"/>
  <c r="P99" i="8"/>
  <c r="T97" i="8"/>
  <c r="Q97" i="8"/>
  <c r="P97" i="8"/>
  <c r="T96" i="8"/>
  <c r="Q96" i="8"/>
  <c r="P96" i="8"/>
  <c r="T95" i="8"/>
  <c r="Q95" i="8"/>
  <c r="P95" i="8"/>
  <c r="T94" i="8"/>
  <c r="Q94" i="8"/>
  <c r="P94" i="8"/>
  <c r="T92" i="8"/>
  <c r="Q92" i="8"/>
  <c r="P92" i="8"/>
  <c r="T91" i="8"/>
  <c r="Q91" i="8"/>
  <c r="P91" i="8"/>
  <c r="T90" i="8"/>
  <c r="Q90" i="8"/>
  <c r="P90" i="8"/>
  <c r="T89" i="8"/>
  <c r="P89" i="8"/>
  <c r="A79" i="8"/>
  <c r="A77" i="8"/>
  <c r="T74" i="8"/>
  <c r="Q74" i="8"/>
  <c r="P74" i="8"/>
  <c r="T73" i="8"/>
  <c r="Q73" i="8"/>
  <c r="P73" i="8"/>
  <c r="T72" i="8"/>
  <c r="Q72" i="8"/>
  <c r="P72" i="8"/>
  <c r="AG71" i="8"/>
  <c r="U71" i="8"/>
  <c r="T71" i="8"/>
  <c r="S71" i="8"/>
  <c r="AH71" i="8" s="1"/>
  <c r="R71" i="8"/>
  <c r="BE71" i="8" s="1"/>
  <c r="Q71" i="8"/>
  <c r="AK71" i="8" s="1"/>
  <c r="P71" i="8"/>
  <c r="A71" i="8"/>
  <c r="A109" i="8" s="1"/>
  <c r="T69" i="8"/>
  <c r="Q69" i="8"/>
  <c r="P69" i="8"/>
  <c r="T68" i="8"/>
  <c r="Q68" i="8"/>
  <c r="P68" i="8"/>
  <c r="T67" i="8"/>
  <c r="Q67" i="8"/>
  <c r="P67" i="8"/>
  <c r="T66" i="8"/>
  <c r="Q66" i="8"/>
  <c r="P66" i="8"/>
  <c r="A66" i="8"/>
  <c r="T64" i="8"/>
  <c r="Q64" i="8"/>
  <c r="P64" i="8"/>
  <c r="T63" i="8"/>
  <c r="Q63" i="8"/>
  <c r="P63" i="8"/>
  <c r="T62" i="8"/>
  <c r="Q62" i="8"/>
  <c r="P62" i="8"/>
  <c r="U61" i="8"/>
  <c r="T61" i="8"/>
  <c r="R61" i="8"/>
  <c r="BE61" i="8" s="1"/>
  <c r="Q61" i="8"/>
  <c r="P61" i="8"/>
  <c r="A61" i="8"/>
  <c r="A99" i="8" s="1"/>
  <c r="T59" i="8"/>
  <c r="Q59" i="8"/>
  <c r="P59" i="8"/>
  <c r="T58" i="8"/>
  <c r="Q58" i="8"/>
  <c r="P58" i="8"/>
  <c r="T57" i="8"/>
  <c r="Q57" i="8"/>
  <c r="P57" i="8"/>
  <c r="T56" i="8"/>
  <c r="R56" i="8"/>
  <c r="BE56" i="8" s="1"/>
  <c r="Q56" i="8"/>
  <c r="P56" i="8"/>
  <c r="A56" i="8"/>
  <c r="A94" i="8" s="1"/>
  <c r="T54" i="8"/>
  <c r="Q54" i="8"/>
  <c r="P54" i="8"/>
  <c r="T53" i="8"/>
  <c r="Q53" i="8"/>
  <c r="P53" i="8"/>
  <c r="T52" i="8"/>
  <c r="Q52" i="8"/>
  <c r="P52" i="8"/>
  <c r="C52" i="8"/>
  <c r="C90" i="8" s="1"/>
  <c r="T51" i="8"/>
  <c r="C51" i="8"/>
  <c r="C89" i="8" s="1"/>
  <c r="A51" i="8"/>
  <c r="A89" i="8" s="1"/>
  <c r="A42" i="8"/>
  <c r="A80" i="8" s="1"/>
  <c r="A41" i="8"/>
  <c r="A39" i="8"/>
  <c r="D36" i="8"/>
  <c r="D74" i="8" s="1"/>
  <c r="D112" i="8" s="1"/>
  <c r="C36" i="8"/>
  <c r="C74" i="8" s="1"/>
  <c r="C112" i="8" s="1"/>
  <c r="C35" i="8"/>
  <c r="C73" i="8" s="1"/>
  <c r="C111" i="8" s="1"/>
  <c r="D34" i="8"/>
  <c r="D72" i="8" s="1"/>
  <c r="D110" i="8" s="1"/>
  <c r="C34" i="8"/>
  <c r="C72" i="8" s="1"/>
  <c r="C110" i="8" s="1"/>
  <c r="A34" i="8"/>
  <c r="A72" i="8" s="1"/>
  <c r="C33" i="8"/>
  <c r="C71" i="8" s="1"/>
  <c r="C109" i="8" s="1"/>
  <c r="B33" i="8"/>
  <c r="B71" i="8" s="1"/>
  <c r="C31" i="8"/>
  <c r="C69" i="8" s="1"/>
  <c r="C107" i="8" s="1"/>
  <c r="D30" i="8"/>
  <c r="D68" i="8" s="1"/>
  <c r="D106" i="8" s="1"/>
  <c r="C30" i="8"/>
  <c r="C68" i="8" s="1"/>
  <c r="C106" i="8" s="1"/>
  <c r="A30" i="8"/>
  <c r="A68" i="8" s="1"/>
  <c r="C29" i="8"/>
  <c r="C67" i="8" s="1"/>
  <c r="C105" i="8" s="1"/>
  <c r="B29" i="8"/>
  <c r="B67" i="8" s="1"/>
  <c r="A29" i="8"/>
  <c r="A67" i="8" s="1"/>
  <c r="D28" i="8"/>
  <c r="D66" i="8" s="1"/>
  <c r="D104" i="8" s="1"/>
  <c r="C28" i="8"/>
  <c r="C66" i="8" s="1"/>
  <c r="C104" i="8" s="1"/>
  <c r="B28" i="8"/>
  <c r="B66" i="8" s="1"/>
  <c r="C26" i="8"/>
  <c r="C64" i="8" s="1"/>
  <c r="C102" i="8" s="1"/>
  <c r="D25" i="8"/>
  <c r="D63" i="8" s="1"/>
  <c r="D101" i="8" s="1"/>
  <c r="C25" i="8"/>
  <c r="C63" i="8" s="1"/>
  <c r="C101" i="8" s="1"/>
  <c r="A25" i="8"/>
  <c r="A63" i="8" s="1"/>
  <c r="C24" i="8"/>
  <c r="C62" i="8" s="1"/>
  <c r="C100" i="8" s="1"/>
  <c r="B24" i="8"/>
  <c r="B62" i="8" s="1"/>
  <c r="A24" i="8"/>
  <c r="A62" i="8" s="1"/>
  <c r="D23" i="8"/>
  <c r="D61" i="8" s="1"/>
  <c r="D99" i="8" s="1"/>
  <c r="C23" i="8"/>
  <c r="C61" i="8" s="1"/>
  <c r="C99" i="8" s="1"/>
  <c r="B23" i="8"/>
  <c r="B61" i="8" s="1"/>
  <c r="D21" i="8"/>
  <c r="D59" i="8" s="1"/>
  <c r="D97" i="8" s="1"/>
  <c r="C21" i="8"/>
  <c r="C59" i="8" s="1"/>
  <c r="C97" i="8" s="1"/>
  <c r="C20" i="8"/>
  <c r="C58" i="8" s="1"/>
  <c r="C96" i="8" s="1"/>
  <c r="D19" i="8"/>
  <c r="D57" i="8" s="1"/>
  <c r="D95" i="8" s="1"/>
  <c r="C19" i="8"/>
  <c r="C57" i="8" s="1"/>
  <c r="C95" i="8" s="1"/>
  <c r="A19" i="8"/>
  <c r="A57" i="8" s="1"/>
  <c r="C18" i="8"/>
  <c r="C56" i="8" s="1"/>
  <c r="C94" i="8" s="1"/>
  <c r="B18" i="8"/>
  <c r="B56" i="8" s="1"/>
  <c r="D16" i="8"/>
  <c r="D54" i="8" s="1"/>
  <c r="D92" i="8" s="1"/>
  <c r="C16" i="8"/>
  <c r="C54" i="8" s="1"/>
  <c r="C92" i="8" s="1"/>
  <c r="C15" i="8"/>
  <c r="C53" i="8" s="1"/>
  <c r="C91" i="8" s="1"/>
  <c r="B15" i="8"/>
  <c r="B53" i="8" s="1"/>
  <c r="A15" i="8"/>
  <c r="A53" i="8" s="1"/>
  <c r="D14" i="8"/>
  <c r="D52" i="8" s="1"/>
  <c r="D90" i="8" s="1"/>
  <c r="B14" i="8"/>
  <c r="B52" i="8" s="1"/>
  <c r="AD52" i="8" s="1"/>
  <c r="A14" i="8"/>
  <c r="A52" i="8" s="1"/>
  <c r="D13" i="8"/>
  <c r="D51" i="8" s="1"/>
  <c r="D89" i="8" s="1"/>
  <c r="B13" i="8"/>
  <c r="B51" i="8" s="1"/>
  <c r="A3" i="8"/>
  <c r="A1" i="8"/>
  <c r="T112" i="7"/>
  <c r="Q112" i="7"/>
  <c r="P112" i="7"/>
  <c r="T111" i="7"/>
  <c r="Q111" i="7"/>
  <c r="P111" i="7"/>
  <c r="T110" i="7"/>
  <c r="Q110" i="7"/>
  <c r="P110" i="7"/>
  <c r="T109" i="7"/>
  <c r="Q109" i="7"/>
  <c r="P109" i="7"/>
  <c r="T107" i="7"/>
  <c r="Q107" i="7"/>
  <c r="P107" i="7"/>
  <c r="T106" i="7"/>
  <c r="Q106" i="7"/>
  <c r="P106" i="7"/>
  <c r="T105" i="7"/>
  <c r="Q105" i="7"/>
  <c r="P105" i="7"/>
  <c r="T104" i="7"/>
  <c r="Q104" i="7"/>
  <c r="P104" i="7"/>
  <c r="T102" i="7"/>
  <c r="Q102" i="7"/>
  <c r="P102" i="7"/>
  <c r="T101" i="7"/>
  <c r="Q101" i="7"/>
  <c r="P101" i="7"/>
  <c r="T100" i="7"/>
  <c r="Q100" i="7"/>
  <c r="P100" i="7"/>
  <c r="T99" i="7"/>
  <c r="S99" i="7"/>
  <c r="Q99" i="7"/>
  <c r="P99" i="7"/>
  <c r="T97" i="7"/>
  <c r="Q97" i="7"/>
  <c r="P97" i="7"/>
  <c r="T96" i="7"/>
  <c r="Q96" i="7"/>
  <c r="P96" i="7"/>
  <c r="T95" i="7"/>
  <c r="Q95" i="7"/>
  <c r="P95" i="7"/>
  <c r="T94" i="7"/>
  <c r="S94" i="7"/>
  <c r="Q94" i="7"/>
  <c r="P94" i="7"/>
  <c r="T92" i="7"/>
  <c r="Q92" i="7"/>
  <c r="P92" i="7"/>
  <c r="T91" i="7"/>
  <c r="Q91" i="7"/>
  <c r="P91" i="7"/>
  <c r="T90" i="7"/>
  <c r="Q90" i="7"/>
  <c r="P90" i="7"/>
  <c r="T89" i="7"/>
  <c r="P89" i="7"/>
  <c r="A79" i="7"/>
  <c r="A77" i="7"/>
  <c r="T74" i="7"/>
  <c r="Q74" i="7"/>
  <c r="P74" i="7"/>
  <c r="T73" i="7"/>
  <c r="Q73" i="7"/>
  <c r="P73" i="7"/>
  <c r="T72" i="7"/>
  <c r="Q72" i="7"/>
  <c r="P72" i="7"/>
  <c r="AK71" i="7"/>
  <c r="T71" i="7"/>
  <c r="S71" i="7"/>
  <c r="V71" i="7" s="1"/>
  <c r="Q71" i="7"/>
  <c r="P71" i="7"/>
  <c r="A71" i="7"/>
  <c r="A109" i="7" s="1"/>
  <c r="T69" i="7"/>
  <c r="Q69" i="7"/>
  <c r="P69" i="7"/>
  <c r="T68" i="7"/>
  <c r="Q68" i="7"/>
  <c r="P68" i="7"/>
  <c r="T67" i="7"/>
  <c r="Q67" i="7"/>
  <c r="P67" i="7"/>
  <c r="AK66" i="7"/>
  <c r="T66" i="7"/>
  <c r="S66" i="7"/>
  <c r="Q66" i="7"/>
  <c r="P66" i="7"/>
  <c r="A66" i="7"/>
  <c r="A104" i="7" s="1"/>
  <c r="T64" i="7"/>
  <c r="Q64" i="7"/>
  <c r="P64" i="7"/>
  <c r="T63" i="7"/>
  <c r="Q63" i="7"/>
  <c r="P63" i="7"/>
  <c r="T62" i="7"/>
  <c r="Q62" i="7"/>
  <c r="P62" i="7"/>
  <c r="T61" i="7"/>
  <c r="S61" i="7"/>
  <c r="Q61" i="7"/>
  <c r="AK61" i="7" s="1"/>
  <c r="P61" i="7"/>
  <c r="A61" i="7"/>
  <c r="A99" i="7" s="1"/>
  <c r="T59" i="7"/>
  <c r="Q59" i="7"/>
  <c r="P59" i="7"/>
  <c r="T58" i="7"/>
  <c r="Q58" i="7"/>
  <c r="P58" i="7"/>
  <c r="T57" i="7"/>
  <c r="Q57" i="7"/>
  <c r="P57" i="7"/>
  <c r="AK56" i="7"/>
  <c r="T56" i="7"/>
  <c r="S56" i="7"/>
  <c r="Q56" i="7"/>
  <c r="P56" i="7"/>
  <c r="A56" i="7"/>
  <c r="A94" i="7" s="1"/>
  <c r="T54" i="7"/>
  <c r="Q54" i="7"/>
  <c r="P54" i="7"/>
  <c r="T53" i="7"/>
  <c r="Q53" i="7"/>
  <c r="P53" i="7"/>
  <c r="T52" i="7"/>
  <c r="Q52" i="7"/>
  <c r="P52" i="7"/>
  <c r="C52" i="7"/>
  <c r="C90" i="7" s="1"/>
  <c r="BF51" i="7"/>
  <c r="AK51" i="7"/>
  <c r="T51" i="7"/>
  <c r="S51" i="7"/>
  <c r="C51" i="7"/>
  <c r="C89" i="7" s="1"/>
  <c r="A51" i="7"/>
  <c r="A89" i="7" s="1"/>
  <c r="AK89" i="7" s="1"/>
  <c r="A41" i="7"/>
  <c r="A39" i="7"/>
  <c r="D36" i="7"/>
  <c r="D74" i="7" s="1"/>
  <c r="D112" i="7" s="1"/>
  <c r="C36" i="7"/>
  <c r="C74" i="7" s="1"/>
  <c r="C112" i="7" s="1"/>
  <c r="D35" i="7"/>
  <c r="D73" i="7" s="1"/>
  <c r="D111" i="7" s="1"/>
  <c r="C35" i="7"/>
  <c r="C73" i="7" s="1"/>
  <c r="C111" i="7" s="1"/>
  <c r="B35" i="7"/>
  <c r="B73" i="7" s="1"/>
  <c r="A35" i="7"/>
  <c r="A36" i="7" s="1"/>
  <c r="A74" i="7" s="1"/>
  <c r="D34" i="7"/>
  <c r="D72" i="7" s="1"/>
  <c r="D110" i="7" s="1"/>
  <c r="C34" i="7"/>
  <c r="C72" i="7" s="1"/>
  <c r="C110" i="7" s="1"/>
  <c r="B34" i="7"/>
  <c r="B72" i="7" s="1"/>
  <c r="A34" i="7"/>
  <c r="A72" i="7" s="1"/>
  <c r="D33" i="7"/>
  <c r="D71" i="7" s="1"/>
  <c r="D109" i="7" s="1"/>
  <c r="C33" i="7"/>
  <c r="C71" i="7" s="1"/>
  <c r="C109" i="7" s="1"/>
  <c r="B33" i="7"/>
  <c r="B71" i="7" s="1"/>
  <c r="C31" i="7"/>
  <c r="A31" i="7"/>
  <c r="C30" i="7"/>
  <c r="A30" i="7"/>
  <c r="C29" i="7"/>
  <c r="A29" i="7"/>
  <c r="C28" i="7"/>
  <c r="B28" i="7"/>
  <c r="B66" i="7" s="1"/>
  <c r="D26" i="7"/>
  <c r="D64" i="7" s="1"/>
  <c r="D102" i="7" s="1"/>
  <c r="C26" i="7"/>
  <c r="C64" i="7" s="1"/>
  <c r="C102" i="7" s="1"/>
  <c r="D25" i="7"/>
  <c r="D63" i="7" s="1"/>
  <c r="D101" i="7" s="1"/>
  <c r="C25" i="7"/>
  <c r="C63" i="7" s="1"/>
  <c r="C101" i="7" s="1"/>
  <c r="D24" i="7"/>
  <c r="D62" i="7" s="1"/>
  <c r="D100" i="7" s="1"/>
  <c r="C24" i="7"/>
  <c r="C62" i="7" s="1"/>
  <c r="C100" i="7" s="1"/>
  <c r="B24" i="7"/>
  <c r="B62" i="7" s="1"/>
  <c r="A24" i="7"/>
  <c r="A62" i="7" s="1"/>
  <c r="D23" i="7"/>
  <c r="D61" i="7" s="1"/>
  <c r="D99" i="7" s="1"/>
  <c r="C23" i="7"/>
  <c r="C61" i="7" s="1"/>
  <c r="C99" i="7" s="1"/>
  <c r="B23" i="7"/>
  <c r="B61" i="7" s="1"/>
  <c r="C21" i="7"/>
  <c r="C20" i="7"/>
  <c r="C19" i="7"/>
  <c r="C57" i="7" s="1"/>
  <c r="C95" i="7" s="1"/>
  <c r="B19" i="7"/>
  <c r="B57" i="7" s="1"/>
  <c r="A19" i="7"/>
  <c r="A57" i="7" s="1"/>
  <c r="AK57" i="7" s="1"/>
  <c r="D18" i="7"/>
  <c r="D56" i="7" s="1"/>
  <c r="D94" i="7" s="1"/>
  <c r="C18" i="7"/>
  <c r="C56" i="7" s="1"/>
  <c r="C94" i="7" s="1"/>
  <c r="B18" i="7"/>
  <c r="B56" i="7" s="1"/>
  <c r="C16" i="7"/>
  <c r="C54" i="7" s="1"/>
  <c r="C92" i="7" s="1"/>
  <c r="D15" i="7"/>
  <c r="D53" i="7" s="1"/>
  <c r="D91" i="7" s="1"/>
  <c r="C15" i="7"/>
  <c r="C53" i="7" s="1"/>
  <c r="C91" i="7" s="1"/>
  <c r="D14" i="7"/>
  <c r="D52" i="7" s="1"/>
  <c r="D90" i="7" s="1"/>
  <c r="A14" i="7"/>
  <c r="A52" i="7" s="1"/>
  <c r="D13" i="7"/>
  <c r="D51" i="7" s="1"/>
  <c r="D89" i="7" s="1"/>
  <c r="B13" i="7"/>
  <c r="B51" i="7" s="1"/>
  <c r="A3" i="7"/>
  <c r="A1" i="7"/>
  <c r="AM47" i="6"/>
  <c r="W47" i="6"/>
  <c r="V47" i="6"/>
  <c r="N47" i="6"/>
  <c r="L47" i="6"/>
  <c r="K47" i="6"/>
  <c r="AM46" i="6"/>
  <c r="W46" i="6"/>
  <c r="V46" i="6"/>
  <c r="O46" i="6"/>
  <c r="N46" i="6"/>
  <c r="L46" i="6"/>
  <c r="K46" i="6"/>
  <c r="AM45" i="6"/>
  <c r="W45" i="6"/>
  <c r="V45" i="6"/>
  <c r="N45" i="6"/>
  <c r="L45" i="6"/>
  <c r="K45" i="6"/>
  <c r="AM43" i="6"/>
  <c r="W43" i="6"/>
  <c r="V43" i="6"/>
  <c r="P43" i="6"/>
  <c r="O43" i="6"/>
  <c r="N43" i="6"/>
  <c r="L43" i="6"/>
  <c r="K43" i="6"/>
  <c r="AM42" i="6"/>
  <c r="W42" i="6"/>
  <c r="V42" i="6"/>
  <c r="N42" i="6"/>
  <c r="L42" i="6"/>
  <c r="K42" i="6"/>
  <c r="AM41" i="6"/>
  <c r="W41" i="6"/>
  <c r="V41" i="6"/>
  <c r="P41" i="6"/>
  <c r="N41" i="6"/>
  <c r="L41" i="6"/>
  <c r="K41" i="6"/>
  <c r="AM39" i="6"/>
  <c r="W39" i="6"/>
  <c r="V39" i="6"/>
  <c r="P39" i="6"/>
  <c r="N39" i="6"/>
  <c r="L39" i="6"/>
  <c r="K39" i="6"/>
  <c r="AM38" i="6"/>
  <c r="W38" i="6"/>
  <c r="V38" i="6"/>
  <c r="P38" i="6"/>
  <c r="N38" i="6"/>
  <c r="L38" i="6"/>
  <c r="K38" i="6"/>
  <c r="AM37" i="6"/>
  <c r="W37" i="6"/>
  <c r="V37" i="6"/>
  <c r="P37" i="6"/>
  <c r="N37" i="6"/>
  <c r="L37" i="6"/>
  <c r="K37" i="6"/>
  <c r="AM35" i="6"/>
  <c r="W35" i="6"/>
  <c r="V35" i="6"/>
  <c r="P35" i="6"/>
  <c r="N35" i="6"/>
  <c r="L35" i="6"/>
  <c r="K35" i="6"/>
  <c r="AM34" i="6"/>
  <c r="W34" i="6"/>
  <c r="V34" i="6"/>
  <c r="P34" i="6"/>
  <c r="N34" i="6"/>
  <c r="L34" i="6"/>
  <c r="K34" i="6"/>
  <c r="AM33" i="6"/>
  <c r="W33" i="6"/>
  <c r="V33" i="6"/>
  <c r="P33" i="6"/>
  <c r="N33" i="6"/>
  <c r="L33" i="6"/>
  <c r="K33" i="6"/>
  <c r="AM29" i="6"/>
  <c r="W29" i="6"/>
  <c r="V29" i="6"/>
  <c r="P29" i="6"/>
  <c r="N29" i="6"/>
  <c r="L29" i="6"/>
  <c r="K29" i="6"/>
  <c r="AM28" i="6"/>
  <c r="W28" i="6"/>
  <c r="V28" i="6"/>
  <c r="P28" i="6"/>
  <c r="O28" i="6"/>
  <c r="N28" i="6"/>
  <c r="L28" i="6"/>
  <c r="K28" i="6"/>
  <c r="AM27" i="6"/>
  <c r="W27" i="6"/>
  <c r="V27" i="6"/>
  <c r="N27" i="6"/>
  <c r="L27" i="6"/>
  <c r="K27" i="6"/>
  <c r="AM25" i="6"/>
  <c r="W25" i="6"/>
  <c r="V25" i="6"/>
  <c r="P25" i="6"/>
  <c r="O25" i="6"/>
  <c r="N25" i="6"/>
  <c r="L25" i="6"/>
  <c r="K25" i="6"/>
  <c r="AM24" i="6"/>
  <c r="W24" i="6"/>
  <c r="V24" i="6"/>
  <c r="N24" i="6"/>
  <c r="L24" i="6"/>
  <c r="K24" i="6"/>
  <c r="AM23" i="6"/>
  <c r="W23" i="6"/>
  <c r="V23" i="6"/>
  <c r="P23" i="6"/>
  <c r="O23" i="6"/>
  <c r="N23" i="6"/>
  <c r="L23" i="6"/>
  <c r="K23" i="6"/>
  <c r="AM21" i="6"/>
  <c r="W21" i="6"/>
  <c r="V21" i="6"/>
  <c r="N21" i="6"/>
  <c r="L21" i="6"/>
  <c r="K21" i="6"/>
  <c r="AM20" i="6"/>
  <c r="W20" i="6"/>
  <c r="V20" i="6"/>
  <c r="P20" i="6"/>
  <c r="O20" i="6"/>
  <c r="N20" i="6"/>
  <c r="L20" i="6"/>
  <c r="K20" i="6"/>
  <c r="AM19" i="6"/>
  <c r="W19" i="6"/>
  <c r="V19" i="6"/>
  <c r="N19" i="6"/>
  <c r="L19" i="6"/>
  <c r="K19" i="6"/>
  <c r="AM17" i="6"/>
  <c r="W17" i="6"/>
  <c r="V17" i="6"/>
  <c r="P17" i="6"/>
  <c r="O17" i="6"/>
  <c r="N17" i="6"/>
  <c r="L17" i="6"/>
  <c r="K17" i="6"/>
  <c r="AM16" i="6"/>
  <c r="W16" i="6"/>
  <c r="V16" i="6"/>
  <c r="P16" i="6"/>
  <c r="N16" i="6"/>
  <c r="L16" i="6"/>
  <c r="K16" i="6"/>
  <c r="AM15" i="6"/>
  <c r="W15" i="6"/>
  <c r="V15" i="6"/>
  <c r="P15" i="6"/>
  <c r="N15" i="6"/>
  <c r="L15" i="6"/>
  <c r="K15" i="6"/>
  <c r="A3" i="6"/>
  <c r="A1" i="6"/>
  <c r="N267" i="5"/>
  <c r="N266" i="5"/>
  <c r="N265" i="5"/>
  <c r="A265" i="5"/>
  <c r="M265" i="5" s="1"/>
  <c r="AW265" i="5" s="1"/>
  <c r="N264" i="5"/>
  <c r="M264" i="5"/>
  <c r="AC264" i="5" s="1"/>
  <c r="L264" i="5"/>
  <c r="B264" i="5"/>
  <c r="V264" i="5" s="1"/>
  <c r="N262" i="5"/>
  <c r="N261" i="5"/>
  <c r="N260" i="5"/>
  <c r="A260" i="5"/>
  <c r="M260" i="5" s="1"/>
  <c r="N259" i="5"/>
  <c r="M259" i="5"/>
  <c r="AW259" i="5" s="1"/>
  <c r="L259" i="5"/>
  <c r="AR259" i="5" s="1"/>
  <c r="B259" i="5"/>
  <c r="K259" i="5" s="1"/>
  <c r="N257" i="5"/>
  <c r="N256" i="5"/>
  <c r="N255" i="5"/>
  <c r="A255" i="5"/>
  <c r="N254" i="5"/>
  <c r="M254" i="5"/>
  <c r="AC254" i="5" s="1"/>
  <c r="L254" i="5"/>
  <c r="AV254" i="5" s="1"/>
  <c r="B254" i="5"/>
  <c r="AQ254" i="5" s="1"/>
  <c r="N252" i="5"/>
  <c r="N251" i="5"/>
  <c r="N250" i="5"/>
  <c r="A250" i="5"/>
  <c r="M250" i="5" s="1"/>
  <c r="AW250" i="5" s="1"/>
  <c r="N249" i="5"/>
  <c r="M249" i="5"/>
  <c r="L249" i="5"/>
  <c r="AR249" i="5" s="1"/>
  <c r="B249" i="5"/>
  <c r="AQ249" i="5" s="1"/>
  <c r="N247" i="5"/>
  <c r="N246" i="5"/>
  <c r="N245" i="5"/>
  <c r="A245" i="5"/>
  <c r="N244" i="5"/>
  <c r="M244" i="5"/>
  <c r="AW244" i="5" s="1"/>
  <c r="L244" i="5"/>
  <c r="X244" i="5" s="1"/>
  <c r="B244" i="5"/>
  <c r="N242" i="5"/>
  <c r="N241" i="5"/>
  <c r="N240" i="5"/>
  <c r="A240" i="5"/>
  <c r="M240" i="5" s="1"/>
  <c r="AW240" i="5" s="1"/>
  <c r="N239" i="5"/>
  <c r="M239" i="5"/>
  <c r="L239" i="5"/>
  <c r="AR239" i="5" s="1"/>
  <c r="B239" i="5"/>
  <c r="W239" i="5" s="1"/>
  <c r="A229" i="5"/>
  <c r="A227" i="5"/>
  <c r="N224" i="5"/>
  <c r="N223" i="5"/>
  <c r="N222" i="5"/>
  <c r="A222" i="5"/>
  <c r="M222" i="5" s="1"/>
  <c r="N221" i="5"/>
  <c r="M221" i="5"/>
  <c r="AC221" i="5" s="1"/>
  <c r="L221" i="5"/>
  <c r="AR221" i="5" s="1"/>
  <c r="B221" i="5"/>
  <c r="N219" i="5"/>
  <c r="N218" i="5"/>
  <c r="N217" i="5"/>
  <c r="A217" i="5"/>
  <c r="A218" i="5" s="1"/>
  <c r="N216" i="5"/>
  <c r="M216" i="5"/>
  <c r="AW216" i="5" s="1"/>
  <c r="L216" i="5"/>
  <c r="AB216" i="5" s="1"/>
  <c r="B216" i="5"/>
  <c r="N214" i="5"/>
  <c r="N213" i="5"/>
  <c r="N212" i="5"/>
  <c r="A212" i="5"/>
  <c r="A213" i="5" s="1"/>
  <c r="N211" i="5"/>
  <c r="M211" i="5"/>
  <c r="AC211" i="5" s="1"/>
  <c r="L211" i="5"/>
  <c r="AV211" i="5" s="1"/>
  <c r="B211" i="5"/>
  <c r="N209" i="5"/>
  <c r="N208" i="5"/>
  <c r="N207" i="5"/>
  <c r="A207" i="5"/>
  <c r="M207" i="5" s="1"/>
  <c r="N206" i="5"/>
  <c r="M206" i="5"/>
  <c r="AW206" i="5" s="1"/>
  <c r="L206" i="5"/>
  <c r="AR206" i="5" s="1"/>
  <c r="B206" i="5"/>
  <c r="N204" i="5"/>
  <c r="N203" i="5"/>
  <c r="N202" i="5"/>
  <c r="A202" i="5"/>
  <c r="L202" i="5" s="1"/>
  <c r="N201" i="5"/>
  <c r="M201" i="5"/>
  <c r="AC201" i="5" s="1"/>
  <c r="L201" i="5"/>
  <c r="X201" i="5" s="1"/>
  <c r="B201" i="5"/>
  <c r="N199" i="5"/>
  <c r="N198" i="5"/>
  <c r="N197" i="5"/>
  <c r="A197" i="5"/>
  <c r="M197" i="5" s="1"/>
  <c r="N196" i="5"/>
  <c r="M196" i="5"/>
  <c r="AW196" i="5" s="1"/>
  <c r="L196" i="5"/>
  <c r="AR196" i="5" s="1"/>
  <c r="B196" i="5"/>
  <c r="A186" i="5"/>
  <c r="A184" i="5"/>
  <c r="P182" i="5"/>
  <c r="P181" i="5"/>
  <c r="P180" i="5"/>
  <c r="A180" i="5"/>
  <c r="A181" i="5" s="1"/>
  <c r="P179" i="5"/>
  <c r="O179" i="5"/>
  <c r="R179" i="5" s="1"/>
  <c r="N179" i="5"/>
  <c r="Z179" i="5" s="1"/>
  <c r="B179" i="5"/>
  <c r="P177" i="5"/>
  <c r="P176" i="5"/>
  <c r="P175" i="5"/>
  <c r="A175" i="5"/>
  <c r="N175" i="5" s="1"/>
  <c r="P174" i="5"/>
  <c r="O174" i="5"/>
  <c r="R174" i="5" s="1"/>
  <c r="N174" i="5"/>
  <c r="Z174" i="5" s="1"/>
  <c r="B174" i="5"/>
  <c r="P172" i="5"/>
  <c r="P171" i="5"/>
  <c r="P170" i="5"/>
  <c r="A170" i="5"/>
  <c r="B170" i="5" s="1"/>
  <c r="P169" i="5"/>
  <c r="O169" i="5"/>
  <c r="BD169" i="5" s="1"/>
  <c r="N169" i="5"/>
  <c r="AD169" i="5" s="1"/>
  <c r="B169" i="5"/>
  <c r="P167" i="5"/>
  <c r="P166" i="5"/>
  <c r="P165" i="5"/>
  <c r="A165" i="5"/>
  <c r="A166" i="5" s="1"/>
  <c r="P164" i="5"/>
  <c r="O164" i="5"/>
  <c r="R164" i="5" s="1"/>
  <c r="N164" i="5"/>
  <c r="BC164" i="5" s="1"/>
  <c r="B164" i="5"/>
  <c r="P162" i="5"/>
  <c r="P161" i="5"/>
  <c r="P160" i="5"/>
  <c r="A160" i="5"/>
  <c r="O160" i="5" s="1"/>
  <c r="R160" i="5" s="1"/>
  <c r="P159" i="5"/>
  <c r="O159" i="5"/>
  <c r="R159" i="5" s="1"/>
  <c r="N159" i="5"/>
  <c r="BC159" i="5" s="1"/>
  <c r="B159" i="5"/>
  <c r="P157" i="5"/>
  <c r="P156" i="5"/>
  <c r="P155" i="5"/>
  <c r="A155" i="5"/>
  <c r="N155" i="5" s="1"/>
  <c r="P154" i="5"/>
  <c r="O154" i="5"/>
  <c r="R154" i="5" s="1"/>
  <c r="N154" i="5"/>
  <c r="Z154" i="5" s="1"/>
  <c r="B154" i="5"/>
  <c r="A144" i="5"/>
  <c r="A142" i="5"/>
  <c r="P139" i="5"/>
  <c r="P138" i="5"/>
  <c r="P137" i="5"/>
  <c r="A137" i="5"/>
  <c r="P136" i="5"/>
  <c r="O136" i="5"/>
  <c r="R136" i="5" s="1"/>
  <c r="N136" i="5"/>
  <c r="BC136" i="5" s="1"/>
  <c r="B136" i="5"/>
  <c r="P134" i="5"/>
  <c r="P133" i="5"/>
  <c r="P132" i="5"/>
  <c r="A132" i="5"/>
  <c r="N132" i="5" s="1"/>
  <c r="P131" i="5"/>
  <c r="O131" i="5"/>
  <c r="R131" i="5" s="1"/>
  <c r="N131" i="5"/>
  <c r="Z131" i="5" s="1"/>
  <c r="B131" i="5"/>
  <c r="AX131" i="5" s="1"/>
  <c r="P129" i="5"/>
  <c r="P128" i="5"/>
  <c r="P127" i="5"/>
  <c r="A127" i="5"/>
  <c r="B127" i="5" s="1"/>
  <c r="P126" i="5"/>
  <c r="O126" i="5"/>
  <c r="R126" i="5" s="1"/>
  <c r="N126" i="5"/>
  <c r="B126" i="5"/>
  <c r="X126" i="5" s="1"/>
  <c r="P124" i="5"/>
  <c r="P123" i="5"/>
  <c r="P122" i="5"/>
  <c r="A122" i="5"/>
  <c r="A123" i="5" s="1"/>
  <c r="P121" i="5"/>
  <c r="O121" i="5"/>
  <c r="R121" i="5" s="1"/>
  <c r="N121" i="5"/>
  <c r="BC121" i="5" s="1"/>
  <c r="B121" i="5"/>
  <c r="P119" i="5"/>
  <c r="P118" i="5"/>
  <c r="P117" i="5"/>
  <c r="A117" i="5"/>
  <c r="P116" i="5"/>
  <c r="O116" i="5"/>
  <c r="R116" i="5" s="1"/>
  <c r="N116" i="5"/>
  <c r="BC116" i="5" s="1"/>
  <c r="B116" i="5"/>
  <c r="P114" i="5"/>
  <c r="O114" i="5"/>
  <c r="R114" i="5" s="1"/>
  <c r="N114" i="5"/>
  <c r="Z114" i="5" s="1"/>
  <c r="B114" i="5"/>
  <c r="AX114" i="5" s="1"/>
  <c r="P113" i="5"/>
  <c r="P112" i="5"/>
  <c r="A112" i="5"/>
  <c r="B112" i="5" s="1"/>
  <c r="P111" i="5"/>
  <c r="O111" i="5"/>
  <c r="R111" i="5" s="1"/>
  <c r="N111" i="5"/>
  <c r="Z111" i="5" s="1"/>
  <c r="B111" i="5"/>
  <c r="X111" i="5" s="1"/>
  <c r="A101" i="5"/>
  <c r="A99" i="5"/>
  <c r="AS95" i="5"/>
  <c r="AR95" i="5"/>
  <c r="V95" i="5"/>
  <c r="U95" i="5"/>
  <c r="T95" i="5"/>
  <c r="M95" i="5"/>
  <c r="L95" i="5"/>
  <c r="N95" i="5" s="1"/>
  <c r="O95" i="5" s="1"/>
  <c r="AS94" i="5"/>
  <c r="AR94" i="5"/>
  <c r="V94" i="5"/>
  <c r="U94" i="5"/>
  <c r="T94" i="5"/>
  <c r="M94" i="5"/>
  <c r="L94" i="5"/>
  <c r="N94" i="5" s="1"/>
  <c r="O94" i="5" s="1"/>
  <c r="AS93" i="5"/>
  <c r="AR93" i="5"/>
  <c r="V93" i="5"/>
  <c r="U93" i="5"/>
  <c r="T93" i="5"/>
  <c r="M93" i="5"/>
  <c r="L93" i="5"/>
  <c r="AS91" i="5"/>
  <c r="AR91" i="5"/>
  <c r="V91" i="5"/>
  <c r="U91" i="5"/>
  <c r="T91" i="5"/>
  <c r="M91" i="5"/>
  <c r="L91" i="5"/>
  <c r="AS90" i="5"/>
  <c r="AR90" i="5"/>
  <c r="V90" i="5"/>
  <c r="U90" i="5"/>
  <c r="T90" i="5"/>
  <c r="M90" i="5"/>
  <c r="L90" i="5"/>
  <c r="AK90" i="5" s="1"/>
  <c r="AL90" i="5" s="1"/>
  <c r="AS89" i="5"/>
  <c r="AR89" i="5"/>
  <c r="V89" i="5"/>
  <c r="U89" i="5"/>
  <c r="T89" i="5"/>
  <c r="M89" i="5"/>
  <c r="L89" i="5"/>
  <c r="N89" i="5" s="1"/>
  <c r="O89" i="5" s="1"/>
  <c r="AS87" i="5"/>
  <c r="AR87" i="5"/>
  <c r="V87" i="5"/>
  <c r="U87" i="5"/>
  <c r="T87" i="5"/>
  <c r="M87" i="5"/>
  <c r="L87" i="5"/>
  <c r="AS86" i="5"/>
  <c r="AR86" i="5"/>
  <c r="V86" i="5"/>
  <c r="U86" i="5"/>
  <c r="T86" i="5"/>
  <c r="M86" i="5"/>
  <c r="L86" i="5"/>
  <c r="AS85" i="5"/>
  <c r="AR85" i="5"/>
  <c r="V85" i="5"/>
  <c r="U85" i="5"/>
  <c r="T85" i="5"/>
  <c r="M85" i="5"/>
  <c r="L85" i="5"/>
  <c r="N85" i="5" s="1"/>
  <c r="O85" i="5" s="1"/>
  <c r="AS83" i="5"/>
  <c r="AR83" i="5"/>
  <c r="V83" i="5"/>
  <c r="U83" i="5"/>
  <c r="T83" i="5"/>
  <c r="M83" i="5"/>
  <c r="L83" i="5"/>
  <c r="N83" i="5" s="1"/>
  <c r="O83" i="5" s="1"/>
  <c r="AS82" i="5"/>
  <c r="AR82" i="5"/>
  <c r="V82" i="5"/>
  <c r="U82" i="5"/>
  <c r="T82" i="5"/>
  <c r="M82" i="5"/>
  <c r="L82" i="5"/>
  <c r="AS81" i="5"/>
  <c r="AR81" i="5"/>
  <c r="V81" i="5"/>
  <c r="U81" i="5"/>
  <c r="T81" i="5"/>
  <c r="M81" i="5"/>
  <c r="L81" i="5"/>
  <c r="AS77" i="5"/>
  <c r="AR77" i="5"/>
  <c r="V77" i="5"/>
  <c r="U77" i="5"/>
  <c r="T77" i="5"/>
  <c r="M77" i="5"/>
  <c r="L77" i="5"/>
  <c r="N77" i="5" s="1"/>
  <c r="O77" i="5" s="1"/>
  <c r="AS76" i="5"/>
  <c r="AR76" i="5"/>
  <c r="V76" i="5"/>
  <c r="U76" i="5"/>
  <c r="T76" i="5"/>
  <c r="M76" i="5"/>
  <c r="L76" i="5"/>
  <c r="N76" i="5" s="1"/>
  <c r="O76" i="5" s="1"/>
  <c r="AS75" i="5"/>
  <c r="AR75" i="5"/>
  <c r="AJ75" i="5"/>
  <c r="V75" i="5"/>
  <c r="U75" i="5"/>
  <c r="T75" i="5"/>
  <c r="M75" i="5"/>
  <c r="L75" i="5"/>
  <c r="AS73" i="5"/>
  <c r="AR73" i="5"/>
  <c r="V73" i="5"/>
  <c r="U73" i="5"/>
  <c r="T73" i="5"/>
  <c r="M73" i="5"/>
  <c r="L73" i="5"/>
  <c r="AS72" i="5"/>
  <c r="AR72" i="5"/>
  <c r="AJ72" i="5"/>
  <c r="V72" i="5"/>
  <c r="U72" i="5"/>
  <c r="T72" i="5"/>
  <c r="M72" i="5"/>
  <c r="L72" i="5"/>
  <c r="AS71" i="5"/>
  <c r="AR71" i="5"/>
  <c r="V71" i="5"/>
  <c r="U71" i="5"/>
  <c r="T71" i="5"/>
  <c r="M71" i="5"/>
  <c r="L71" i="5"/>
  <c r="N71" i="5" s="1"/>
  <c r="O71" i="5" s="1"/>
  <c r="AS69" i="5"/>
  <c r="AR69" i="5"/>
  <c r="V69" i="5"/>
  <c r="U69" i="5"/>
  <c r="T69" i="5"/>
  <c r="M69" i="5"/>
  <c r="L69" i="5"/>
  <c r="N69" i="5" s="1"/>
  <c r="O69" i="5" s="1"/>
  <c r="AS68" i="5"/>
  <c r="AR68" i="5"/>
  <c r="V68" i="5"/>
  <c r="U68" i="5"/>
  <c r="T68" i="5"/>
  <c r="M68" i="5"/>
  <c r="L68" i="5"/>
  <c r="AS67" i="5"/>
  <c r="AR67" i="5"/>
  <c r="V67" i="5"/>
  <c r="U67" i="5"/>
  <c r="T67" i="5"/>
  <c r="M67" i="5"/>
  <c r="L67" i="5"/>
  <c r="N67" i="5" s="1"/>
  <c r="O67" i="5" s="1"/>
  <c r="AS65" i="5"/>
  <c r="AR65" i="5"/>
  <c r="V65" i="5"/>
  <c r="U65" i="5"/>
  <c r="T65" i="5"/>
  <c r="M65" i="5"/>
  <c r="L65" i="5"/>
  <c r="N65" i="5" s="1"/>
  <c r="O65" i="5" s="1"/>
  <c r="AS64" i="5"/>
  <c r="AR64" i="5"/>
  <c r="V64" i="5"/>
  <c r="U64" i="5"/>
  <c r="T64" i="5"/>
  <c r="M64" i="5"/>
  <c r="L64" i="5"/>
  <c r="N64" i="5" s="1"/>
  <c r="O64" i="5" s="1"/>
  <c r="AS63" i="5"/>
  <c r="AR63" i="5"/>
  <c r="V63" i="5"/>
  <c r="U63" i="5"/>
  <c r="T63" i="5"/>
  <c r="M63" i="5"/>
  <c r="L63" i="5"/>
  <c r="A51" i="5"/>
  <c r="A49" i="5"/>
  <c r="AR47" i="5"/>
  <c r="V47" i="5"/>
  <c r="U47" i="5"/>
  <c r="T47" i="5"/>
  <c r="M47" i="5"/>
  <c r="L47" i="5"/>
  <c r="N47" i="5" s="1"/>
  <c r="O47" i="5" s="1"/>
  <c r="AR46" i="5"/>
  <c r="V46" i="5"/>
  <c r="U46" i="5"/>
  <c r="T46" i="5"/>
  <c r="M46" i="5"/>
  <c r="L46" i="5"/>
  <c r="AR45" i="5"/>
  <c r="V45" i="5"/>
  <c r="U45" i="5"/>
  <c r="T45" i="5"/>
  <c r="M45" i="5"/>
  <c r="L45" i="5"/>
  <c r="N45" i="5" s="1"/>
  <c r="O45" i="5" s="1"/>
  <c r="AR43" i="5"/>
  <c r="V43" i="5"/>
  <c r="U43" i="5"/>
  <c r="T43" i="5"/>
  <c r="M43" i="5"/>
  <c r="L43" i="5"/>
  <c r="N43" i="5" s="1"/>
  <c r="O43" i="5" s="1"/>
  <c r="AR42" i="5"/>
  <c r="V42" i="5"/>
  <c r="U42" i="5"/>
  <c r="T42" i="5"/>
  <c r="M42" i="5"/>
  <c r="L42" i="5"/>
  <c r="N42" i="5" s="1"/>
  <c r="O42" i="5" s="1"/>
  <c r="AR41" i="5"/>
  <c r="V41" i="5"/>
  <c r="U41" i="5"/>
  <c r="T41" i="5"/>
  <c r="M41" i="5"/>
  <c r="L41" i="5"/>
  <c r="AR39" i="5"/>
  <c r="AJ39" i="5"/>
  <c r="V39" i="5"/>
  <c r="U39" i="5"/>
  <c r="T39" i="5"/>
  <c r="M39" i="5"/>
  <c r="L39" i="5"/>
  <c r="AR38" i="5"/>
  <c r="V38" i="5"/>
  <c r="U38" i="5"/>
  <c r="T38" i="5"/>
  <c r="M38" i="5"/>
  <c r="L38" i="5"/>
  <c r="N38" i="5" s="1"/>
  <c r="O38" i="5" s="1"/>
  <c r="AR37" i="5"/>
  <c r="AJ37" i="5"/>
  <c r="V37" i="5"/>
  <c r="U37" i="5"/>
  <c r="T37" i="5"/>
  <c r="M37" i="5"/>
  <c r="L37" i="5"/>
  <c r="AR35" i="5"/>
  <c r="V35" i="5"/>
  <c r="U35" i="5"/>
  <c r="T35" i="5"/>
  <c r="M35" i="5"/>
  <c r="L35" i="5"/>
  <c r="AR34" i="5"/>
  <c r="V34" i="5"/>
  <c r="U34" i="5"/>
  <c r="T34" i="5"/>
  <c r="M34" i="5"/>
  <c r="L34" i="5"/>
  <c r="AR33" i="5"/>
  <c r="V33" i="5"/>
  <c r="U33" i="5"/>
  <c r="T33" i="5"/>
  <c r="M33" i="5"/>
  <c r="L33" i="5"/>
  <c r="N33" i="5" s="1"/>
  <c r="O33" i="5" s="1"/>
  <c r="AR29" i="5"/>
  <c r="V29" i="5"/>
  <c r="U29" i="5"/>
  <c r="T29" i="5"/>
  <c r="M29" i="5"/>
  <c r="L29" i="5"/>
  <c r="AK29" i="5" s="1"/>
  <c r="AL29" i="5" s="1"/>
  <c r="AR28" i="5"/>
  <c r="AJ28" i="5"/>
  <c r="V28" i="5"/>
  <c r="U28" i="5"/>
  <c r="T28" i="5"/>
  <c r="M28" i="5"/>
  <c r="L28" i="5"/>
  <c r="N28" i="5" s="1"/>
  <c r="O28" i="5" s="1"/>
  <c r="AR27" i="5"/>
  <c r="V27" i="5"/>
  <c r="U27" i="5"/>
  <c r="T27" i="5"/>
  <c r="M27" i="5"/>
  <c r="L27" i="5"/>
  <c r="AR25" i="5"/>
  <c r="V25" i="5"/>
  <c r="U25" i="5"/>
  <c r="T25" i="5"/>
  <c r="M25" i="5"/>
  <c r="L25" i="5"/>
  <c r="N25" i="5" s="1"/>
  <c r="O25" i="5" s="1"/>
  <c r="AR24" i="5"/>
  <c r="V24" i="5"/>
  <c r="U24" i="5"/>
  <c r="T24" i="5"/>
  <c r="M24" i="5"/>
  <c r="L24" i="5"/>
  <c r="AK24" i="5" s="1"/>
  <c r="AL24" i="5" s="1"/>
  <c r="AR23" i="5"/>
  <c r="AJ23" i="5"/>
  <c r="V23" i="5"/>
  <c r="U23" i="5"/>
  <c r="T23" i="5"/>
  <c r="M23" i="5"/>
  <c r="L23" i="5"/>
  <c r="N23" i="5" s="1"/>
  <c r="O23" i="5" s="1"/>
  <c r="AR21" i="5"/>
  <c r="V21" i="5"/>
  <c r="U21" i="5"/>
  <c r="T21" i="5"/>
  <c r="M21" i="5"/>
  <c r="L21" i="5"/>
  <c r="AR20" i="5"/>
  <c r="V20" i="5"/>
  <c r="U20" i="5"/>
  <c r="T20" i="5"/>
  <c r="M20" i="5"/>
  <c r="L20" i="5"/>
  <c r="N20" i="5" s="1"/>
  <c r="O20" i="5" s="1"/>
  <c r="AR19" i="5"/>
  <c r="V19" i="5"/>
  <c r="U19" i="5"/>
  <c r="T19" i="5"/>
  <c r="M19" i="5"/>
  <c r="L19" i="5"/>
  <c r="AK19" i="5" s="1"/>
  <c r="AL19" i="5" s="1"/>
  <c r="AR17" i="5"/>
  <c r="AJ17" i="5"/>
  <c r="V17" i="5"/>
  <c r="U17" i="5"/>
  <c r="T17" i="5"/>
  <c r="M17" i="5"/>
  <c r="L17" i="5"/>
  <c r="N17" i="5" s="1"/>
  <c r="O17" i="5" s="1"/>
  <c r="AR16" i="5"/>
  <c r="V16" i="5"/>
  <c r="U16" i="5"/>
  <c r="T16" i="5"/>
  <c r="M16" i="5"/>
  <c r="L16" i="5"/>
  <c r="AK16" i="5" s="1"/>
  <c r="AL16" i="5" s="1"/>
  <c r="AR15" i="5"/>
  <c r="V15" i="5"/>
  <c r="U15" i="5"/>
  <c r="T15" i="5"/>
  <c r="M15" i="5"/>
  <c r="L15" i="5"/>
  <c r="N15" i="5" s="1"/>
  <c r="O15" i="5" s="1"/>
  <c r="A3" i="5"/>
  <c r="A1" i="5"/>
  <c r="AL47" i="4"/>
  <c r="W47" i="4"/>
  <c r="V47" i="4"/>
  <c r="U47" i="4"/>
  <c r="Q47" i="4"/>
  <c r="M47" i="4"/>
  <c r="L47" i="4"/>
  <c r="K47" i="4"/>
  <c r="AL46" i="4"/>
  <c r="W46" i="4"/>
  <c r="V46" i="4"/>
  <c r="U46" i="4"/>
  <c r="Q46" i="4"/>
  <c r="O46" i="4"/>
  <c r="M46" i="4"/>
  <c r="L46" i="4"/>
  <c r="K46" i="4"/>
  <c r="AD46" i="4" s="1"/>
  <c r="AL45" i="4"/>
  <c r="W45" i="4"/>
  <c r="V45" i="4"/>
  <c r="U45" i="4"/>
  <c r="Q45" i="4"/>
  <c r="M45" i="4"/>
  <c r="L45" i="4"/>
  <c r="K45" i="4"/>
  <c r="AL43" i="4"/>
  <c r="W43" i="4"/>
  <c r="V43" i="4"/>
  <c r="U43" i="4"/>
  <c r="Q43" i="4"/>
  <c r="O43" i="4"/>
  <c r="M43" i="4"/>
  <c r="L43" i="4"/>
  <c r="K43" i="4"/>
  <c r="AD43" i="4" s="1"/>
  <c r="AL42" i="4"/>
  <c r="W42" i="4"/>
  <c r="V42" i="4"/>
  <c r="U42" i="4"/>
  <c r="Q42" i="4"/>
  <c r="M42" i="4"/>
  <c r="L42" i="4"/>
  <c r="K42" i="4"/>
  <c r="AL41" i="4"/>
  <c r="W41" i="4"/>
  <c r="V41" i="4"/>
  <c r="U41" i="4"/>
  <c r="Q41" i="4"/>
  <c r="O41" i="4"/>
  <c r="M41" i="4"/>
  <c r="L41" i="4"/>
  <c r="K41" i="4"/>
  <c r="AD41" i="4" s="1"/>
  <c r="AL39" i="4"/>
  <c r="W39" i="4"/>
  <c r="V39" i="4"/>
  <c r="U39" i="4"/>
  <c r="Q39" i="4"/>
  <c r="M39" i="4"/>
  <c r="L39" i="4"/>
  <c r="K39" i="4"/>
  <c r="AL38" i="4"/>
  <c r="W38" i="4"/>
  <c r="V38" i="4"/>
  <c r="U38" i="4"/>
  <c r="Q38" i="4"/>
  <c r="O38" i="4"/>
  <c r="M38" i="4"/>
  <c r="L38" i="4"/>
  <c r="K38" i="4"/>
  <c r="AL37" i="4"/>
  <c r="W37" i="4"/>
  <c r="V37" i="4"/>
  <c r="U37" i="4"/>
  <c r="Q37" i="4"/>
  <c r="M37" i="4"/>
  <c r="L37" i="4"/>
  <c r="K37" i="4"/>
  <c r="AL35" i="4"/>
  <c r="W35" i="4"/>
  <c r="V35" i="4"/>
  <c r="U35" i="4"/>
  <c r="Q35" i="4"/>
  <c r="O35" i="4"/>
  <c r="M35" i="4"/>
  <c r="L35" i="4"/>
  <c r="K35" i="4"/>
  <c r="AL34" i="4"/>
  <c r="W34" i="4"/>
  <c r="V34" i="4"/>
  <c r="U34" i="4"/>
  <c r="Q34" i="4"/>
  <c r="M34" i="4"/>
  <c r="L34" i="4"/>
  <c r="K34" i="4"/>
  <c r="AL33" i="4"/>
  <c r="W33" i="4"/>
  <c r="V33" i="4"/>
  <c r="U33" i="4"/>
  <c r="Q33" i="4"/>
  <c r="O33" i="4"/>
  <c r="M33" i="4"/>
  <c r="L33" i="4"/>
  <c r="K33" i="4"/>
  <c r="AL29" i="4"/>
  <c r="AG29" i="4"/>
  <c r="W29" i="4"/>
  <c r="V29" i="4"/>
  <c r="U29" i="4"/>
  <c r="Q29" i="4"/>
  <c r="M29" i="4"/>
  <c r="L29" i="4"/>
  <c r="K29" i="4"/>
  <c r="AL28" i="4"/>
  <c r="AG28" i="4"/>
  <c r="W28" i="4"/>
  <c r="V28" i="4"/>
  <c r="U28" i="4"/>
  <c r="Q28" i="4"/>
  <c r="O28" i="4"/>
  <c r="M28" i="4"/>
  <c r="L28" i="4"/>
  <c r="K28" i="4"/>
  <c r="AL27" i="4"/>
  <c r="AG27" i="4"/>
  <c r="W27" i="4"/>
  <c r="V27" i="4"/>
  <c r="U27" i="4"/>
  <c r="Q27" i="4"/>
  <c r="M27" i="4"/>
  <c r="L27" i="4"/>
  <c r="K27" i="4"/>
  <c r="AL25" i="4"/>
  <c r="AG25" i="4"/>
  <c r="W25" i="4"/>
  <c r="V25" i="4"/>
  <c r="U25" i="4"/>
  <c r="Q25" i="4"/>
  <c r="O25" i="4"/>
  <c r="M25" i="4"/>
  <c r="L25" i="4"/>
  <c r="K25" i="4"/>
  <c r="AL24" i="4"/>
  <c r="AG24" i="4"/>
  <c r="W24" i="4"/>
  <c r="V24" i="4"/>
  <c r="U24" i="4"/>
  <c r="Q24" i="4"/>
  <c r="M24" i="4"/>
  <c r="L24" i="4"/>
  <c r="K24" i="4"/>
  <c r="AL23" i="4"/>
  <c r="AG23" i="4"/>
  <c r="W23" i="4"/>
  <c r="V23" i="4"/>
  <c r="U23" i="4"/>
  <c r="Q23" i="4"/>
  <c r="O23" i="4"/>
  <c r="M23" i="4"/>
  <c r="L23" i="4"/>
  <c r="K23" i="4"/>
  <c r="AL21" i="4"/>
  <c r="AG21" i="4"/>
  <c r="W21" i="4"/>
  <c r="V21" i="4"/>
  <c r="U21" i="4"/>
  <c r="Q21" i="4"/>
  <c r="M21" i="4"/>
  <c r="L21" i="4"/>
  <c r="K21" i="4"/>
  <c r="AL20" i="4"/>
  <c r="AG20" i="4"/>
  <c r="W20" i="4"/>
  <c r="V20" i="4"/>
  <c r="U20" i="4"/>
  <c r="Q20" i="4"/>
  <c r="O20" i="4"/>
  <c r="M20" i="4"/>
  <c r="L20" i="4"/>
  <c r="K20" i="4"/>
  <c r="AD20" i="4" s="1"/>
  <c r="AL19" i="4"/>
  <c r="AG19" i="4"/>
  <c r="W19" i="4"/>
  <c r="V19" i="4"/>
  <c r="U19" i="4"/>
  <c r="Q19" i="4"/>
  <c r="M19" i="4"/>
  <c r="L19" i="4"/>
  <c r="K19" i="4"/>
  <c r="AL17" i="4"/>
  <c r="AG17" i="4"/>
  <c r="W17" i="4"/>
  <c r="V17" i="4"/>
  <c r="U17" i="4"/>
  <c r="Q17" i="4"/>
  <c r="O17" i="4"/>
  <c r="M17" i="4"/>
  <c r="L17" i="4"/>
  <c r="K17" i="4"/>
  <c r="AL16" i="4"/>
  <c r="AG16" i="4"/>
  <c r="W16" i="4"/>
  <c r="V16" i="4"/>
  <c r="U16" i="4"/>
  <c r="Q16" i="4"/>
  <c r="M16" i="4"/>
  <c r="L16" i="4"/>
  <c r="K16" i="4"/>
  <c r="AL15" i="4"/>
  <c r="AG15" i="4"/>
  <c r="W15" i="4"/>
  <c r="V15" i="4"/>
  <c r="U15" i="4"/>
  <c r="Q15" i="4"/>
  <c r="O15" i="4"/>
  <c r="M15" i="4"/>
  <c r="L15" i="4"/>
  <c r="K15" i="4"/>
  <c r="A3" i="4"/>
  <c r="A1" i="4"/>
  <c r="E308" i="3"/>
  <c r="I290" i="3"/>
  <c r="F290" i="3"/>
  <c r="A290" i="3"/>
  <c r="E278" i="3"/>
  <c r="I254" i="3"/>
  <c r="F254" i="3"/>
  <c r="A254" i="3"/>
  <c r="AS71" i="8"/>
  <c r="E232" i="3"/>
  <c r="I208" i="3"/>
  <c r="F208" i="3"/>
  <c r="A208" i="3"/>
  <c r="AT66" i="7"/>
  <c r="J189" i="3"/>
  <c r="I189" i="3"/>
  <c r="G189" i="3"/>
  <c r="F189" i="3"/>
  <c r="J188" i="3"/>
  <c r="I188" i="3"/>
  <c r="AO16" i="6" s="1"/>
  <c r="G188" i="3"/>
  <c r="F188" i="3"/>
  <c r="J184" i="3"/>
  <c r="J185" i="3" s="1"/>
  <c r="I184" i="3"/>
  <c r="G184" i="3"/>
  <c r="F184" i="3"/>
  <c r="I173" i="3"/>
  <c r="G173" i="3"/>
  <c r="F173" i="3"/>
  <c r="A173" i="3"/>
  <c r="AE15" i="6"/>
  <c r="AP221" i="5"/>
  <c r="I139" i="3"/>
  <c r="G139" i="3"/>
  <c r="F139" i="3"/>
  <c r="A139" i="3"/>
  <c r="AY136" i="5"/>
  <c r="I105" i="3"/>
  <c r="G105" i="3"/>
  <c r="F105" i="3"/>
  <c r="A105" i="3"/>
  <c r="AQ76" i="5"/>
  <c r="AN93" i="5"/>
  <c r="Q76" i="5"/>
  <c r="I74" i="3"/>
  <c r="AM73" i="5" s="1"/>
  <c r="G74" i="3"/>
  <c r="P93" i="5" s="1"/>
  <c r="F74" i="3"/>
  <c r="P69" i="5" s="1"/>
  <c r="A74" i="3"/>
  <c r="AJ82" i="5"/>
  <c r="AJ77" i="5"/>
  <c r="AS28" i="5"/>
  <c r="AQ41" i="5"/>
  <c r="AQ25" i="5"/>
  <c r="Q38" i="5"/>
  <c r="Q25" i="5"/>
  <c r="I47" i="3"/>
  <c r="AM24" i="5" s="1"/>
  <c r="G47" i="3"/>
  <c r="P45" i="5" s="1"/>
  <c r="F47" i="3"/>
  <c r="P27" i="5" s="1"/>
  <c r="A47" i="3"/>
  <c r="AK34" i="5"/>
  <c r="AL34" i="5" s="1"/>
  <c r="AJ27" i="5"/>
  <c r="Y46" i="4"/>
  <c r="Y28" i="4"/>
  <c r="B34" i="3"/>
  <c r="B33" i="3"/>
  <c r="AM46" i="4"/>
  <c r="AM28" i="4"/>
  <c r="AK47" i="4"/>
  <c r="AK29" i="4"/>
  <c r="AH47" i="4"/>
  <c r="AH29" i="4"/>
  <c r="AG46" i="4"/>
  <c r="AC46" i="4"/>
  <c r="AC28" i="4"/>
  <c r="AO196" i="5" l="1"/>
  <c r="AN196" i="5"/>
  <c r="AO201" i="5"/>
  <c r="AN201" i="5"/>
  <c r="AO206" i="5"/>
  <c r="AN206" i="5"/>
  <c r="AO211" i="5"/>
  <c r="AN211" i="5"/>
  <c r="AO216" i="5"/>
  <c r="AN216" i="5"/>
  <c r="AO221" i="5"/>
  <c r="AN221" i="5"/>
  <c r="AQ196" i="5"/>
  <c r="U196" i="5"/>
  <c r="T196" i="5"/>
  <c r="T201" i="5"/>
  <c r="U201" i="5"/>
  <c r="W206" i="5"/>
  <c r="T206" i="5"/>
  <c r="U206" i="5"/>
  <c r="AQ211" i="5"/>
  <c r="T211" i="5"/>
  <c r="U211" i="5"/>
  <c r="W216" i="5"/>
  <c r="T216" i="5"/>
  <c r="U216" i="5"/>
  <c r="V221" i="5"/>
  <c r="T221" i="5"/>
  <c r="U221" i="5"/>
  <c r="W25" i="5"/>
  <c r="X25" i="5" s="1"/>
  <c r="AK25" i="5"/>
  <c r="AL25" i="5" s="1"/>
  <c r="B122" i="5"/>
  <c r="Y122" i="5" s="1"/>
  <c r="AT67" i="5"/>
  <c r="AU67" i="5" s="1"/>
  <c r="AI206" i="5"/>
  <c r="BI170" i="5"/>
  <c r="BH170" i="5"/>
  <c r="BI154" i="5"/>
  <c r="BH154" i="5"/>
  <c r="X159" i="5"/>
  <c r="BH159" i="5"/>
  <c r="BI159" i="5"/>
  <c r="BH164" i="5"/>
  <c r="BI164" i="5"/>
  <c r="BH169" i="5"/>
  <c r="BI169" i="5"/>
  <c r="BH174" i="5"/>
  <c r="BI174" i="5"/>
  <c r="BH179" i="5"/>
  <c r="BI179" i="5"/>
  <c r="AC244" i="5"/>
  <c r="W249" i="5"/>
  <c r="AB259" i="5"/>
  <c r="B260" i="5"/>
  <c r="V260" i="5" s="1"/>
  <c r="AI164" i="5"/>
  <c r="AJ164" i="5"/>
  <c r="BA169" i="5"/>
  <c r="AJ169" i="5"/>
  <c r="AI169" i="5"/>
  <c r="L174" i="5"/>
  <c r="S174" i="5" s="1"/>
  <c r="AJ174" i="5"/>
  <c r="AI174" i="5"/>
  <c r="AX179" i="5"/>
  <c r="AI179" i="5"/>
  <c r="AJ179" i="5"/>
  <c r="AW127" i="5"/>
  <c r="AI170" i="5"/>
  <c r="AJ170" i="5"/>
  <c r="W196" i="5"/>
  <c r="AB154" i="5"/>
  <c r="AI154" i="5"/>
  <c r="AJ154" i="5"/>
  <c r="AX159" i="5"/>
  <c r="AI159" i="5"/>
  <c r="AJ159" i="5"/>
  <c r="AP121" i="5"/>
  <c r="N24" i="5"/>
  <c r="O24" i="5" s="1"/>
  <c r="BD116" i="5"/>
  <c r="B155" i="5"/>
  <c r="AR201" i="5"/>
  <c r="Q121" i="5"/>
  <c r="O155" i="5"/>
  <c r="R155" i="5" s="1"/>
  <c r="AD121" i="5"/>
  <c r="AE169" i="5"/>
  <c r="L260" i="5"/>
  <c r="AI260" i="5" s="1"/>
  <c r="BC131" i="5"/>
  <c r="AB179" i="5"/>
  <c r="L111" i="5"/>
  <c r="S111" i="5" s="1"/>
  <c r="O122" i="5"/>
  <c r="R122" i="5" s="1"/>
  <c r="B165" i="5"/>
  <c r="AD179" i="5"/>
  <c r="M212" i="5"/>
  <c r="AW212" i="5" s="1"/>
  <c r="A241" i="5"/>
  <c r="L241" i="5" s="1"/>
  <c r="AV122" i="5"/>
  <c r="N19" i="5"/>
  <c r="O19" i="5" s="1"/>
  <c r="AX154" i="5"/>
  <c r="L159" i="5"/>
  <c r="O165" i="5"/>
  <c r="R165" i="5" s="1"/>
  <c r="BC179" i="5"/>
  <c r="B197" i="5"/>
  <c r="B217" i="5"/>
  <c r="AE126" i="5"/>
  <c r="BD126" i="5"/>
  <c r="B180" i="5"/>
  <c r="K196" i="5"/>
  <c r="AW201" i="5"/>
  <c r="AV249" i="5"/>
  <c r="AE136" i="5"/>
  <c r="B207" i="5"/>
  <c r="B240" i="5"/>
  <c r="B250" i="5"/>
  <c r="S250" i="5" s="1"/>
  <c r="A261" i="5"/>
  <c r="L261" i="5" s="1"/>
  <c r="AB261" i="5" s="1"/>
  <c r="AE111" i="5"/>
  <c r="BC114" i="5"/>
  <c r="BD136" i="5"/>
  <c r="Q164" i="5"/>
  <c r="L169" i="5"/>
  <c r="AF169" i="5" s="1"/>
  <c r="AH169" i="5" s="1"/>
  <c r="Q179" i="5"/>
  <c r="L207" i="5"/>
  <c r="AV207" i="5" s="1"/>
  <c r="AW211" i="5"/>
  <c r="L240" i="5"/>
  <c r="AR240" i="5" s="1"/>
  <c r="K249" i="5"/>
  <c r="AD249" i="5" s="1"/>
  <c r="L250" i="5"/>
  <c r="W259" i="5"/>
  <c r="AC207" i="5"/>
  <c r="AW207" i="5"/>
  <c r="AK76" i="5"/>
  <c r="AL76" i="5" s="1"/>
  <c r="AE116" i="5"/>
  <c r="BD121" i="5"/>
  <c r="BC154" i="5"/>
  <c r="AE159" i="5"/>
  <c r="BD164" i="5"/>
  <c r="AE174" i="5"/>
  <c r="AB196" i="5"/>
  <c r="AQ206" i="5"/>
  <c r="AQ216" i="5"/>
  <c r="AW221" i="5"/>
  <c r="AQ239" i="5"/>
  <c r="AW254" i="5"/>
  <c r="AW264" i="5"/>
  <c r="BD159" i="5"/>
  <c r="X169" i="5"/>
  <c r="O180" i="5"/>
  <c r="R180" i="5" s="1"/>
  <c r="A198" i="5"/>
  <c r="L198" i="5" s="1"/>
  <c r="AR198" i="5" s="1"/>
  <c r="K206" i="5"/>
  <c r="AD206" i="5" s="1"/>
  <c r="AV206" i="5"/>
  <c r="A208" i="5"/>
  <c r="B208" i="5" s="1"/>
  <c r="K216" i="5"/>
  <c r="AX216" i="5" s="1"/>
  <c r="AR216" i="5"/>
  <c r="K239" i="5"/>
  <c r="AV239" i="5"/>
  <c r="AR244" i="5"/>
  <c r="BI131" i="5"/>
  <c r="AJ131" i="5"/>
  <c r="BH131" i="5"/>
  <c r="AI131" i="5"/>
  <c r="AX116" i="5"/>
  <c r="BI116" i="5"/>
  <c r="AJ116" i="5"/>
  <c r="BH116" i="5"/>
  <c r="AI116" i="5"/>
  <c r="AX136" i="5"/>
  <c r="BI136" i="5"/>
  <c r="AJ136" i="5"/>
  <c r="BH136" i="5"/>
  <c r="AI136" i="5"/>
  <c r="AE154" i="5"/>
  <c r="AV196" i="5"/>
  <c r="AV216" i="5"/>
  <c r="O259" i="5"/>
  <c r="B265" i="5"/>
  <c r="AM265" i="5" s="1"/>
  <c r="AI114" i="5"/>
  <c r="BI114" i="5"/>
  <c r="AJ114" i="5"/>
  <c r="BH114" i="5"/>
  <c r="W46" i="5"/>
  <c r="X46" i="5" s="1"/>
  <c r="W76" i="5"/>
  <c r="X76" i="5" s="1"/>
  <c r="L116" i="5"/>
  <c r="S116" i="5" s="1"/>
  <c r="B132" i="5"/>
  <c r="X132" i="5" s="1"/>
  <c r="L136" i="5"/>
  <c r="S136" i="5" s="1"/>
  <c r="AD164" i="5"/>
  <c r="L265" i="5"/>
  <c r="X265" i="5" s="1"/>
  <c r="W81" i="5"/>
  <c r="X81" i="5" s="1"/>
  <c r="N29" i="5"/>
  <c r="O29" i="5" s="1"/>
  <c r="BA111" i="5"/>
  <c r="BI111" i="5"/>
  <c r="AJ111" i="5"/>
  <c r="BH111" i="5"/>
  <c r="AI111" i="5"/>
  <c r="BD111" i="5"/>
  <c r="BA126" i="5"/>
  <c r="BI126" i="5"/>
  <c r="AJ126" i="5"/>
  <c r="BH126" i="5"/>
  <c r="AI126" i="5"/>
  <c r="BH127" i="5"/>
  <c r="BI127" i="5"/>
  <c r="AJ127" i="5"/>
  <c r="AI127" i="5"/>
  <c r="O132" i="5"/>
  <c r="R132" i="5" s="1"/>
  <c r="Q154" i="5"/>
  <c r="BH112" i="5"/>
  <c r="BI112" i="5"/>
  <c r="AJ112" i="5"/>
  <c r="AI112" i="5"/>
  <c r="Q114" i="5"/>
  <c r="L126" i="5"/>
  <c r="S126" i="5" s="1"/>
  <c r="N127" i="5"/>
  <c r="AD127" i="5" s="1"/>
  <c r="Q131" i="5"/>
  <c r="N170" i="5"/>
  <c r="AD170" i="5" s="1"/>
  <c r="L197" i="5"/>
  <c r="AV197" i="5" s="1"/>
  <c r="O206" i="5"/>
  <c r="L217" i="5"/>
  <c r="O239" i="5"/>
  <c r="AB249" i="5"/>
  <c r="A251" i="5"/>
  <c r="M251" i="5" s="1"/>
  <c r="AC251" i="5" s="1"/>
  <c r="X254" i="5"/>
  <c r="AQ259" i="5"/>
  <c r="AC265" i="5"/>
  <c r="N112" i="5"/>
  <c r="Z112" i="5" s="1"/>
  <c r="AB114" i="5"/>
  <c r="BI121" i="5"/>
  <c r="AJ121" i="5"/>
  <c r="BH121" i="5"/>
  <c r="AI121" i="5"/>
  <c r="BH122" i="5"/>
  <c r="AI122" i="5"/>
  <c r="BI122" i="5"/>
  <c r="AJ122" i="5"/>
  <c r="AB131" i="5"/>
  <c r="AC131" i="5" s="1"/>
  <c r="AD154" i="5"/>
  <c r="X216" i="5"/>
  <c r="X240" i="5"/>
  <c r="AV259" i="5"/>
  <c r="N90" i="5"/>
  <c r="O90" i="5" s="1"/>
  <c r="AD114" i="5"/>
  <c r="X116" i="5"/>
  <c r="BD122" i="5"/>
  <c r="AD131" i="5"/>
  <c r="X136" i="5"/>
  <c r="X196" i="5"/>
  <c r="AB206" i="5"/>
  <c r="AB239" i="5"/>
  <c r="AR254" i="5"/>
  <c r="AC154" i="5"/>
  <c r="X38" i="4"/>
  <c r="AO35" i="4"/>
  <c r="AO45" i="4"/>
  <c r="AQ27" i="5"/>
  <c r="P28" i="5"/>
  <c r="AO34" i="4"/>
  <c r="AO46" i="4"/>
  <c r="Q17" i="6"/>
  <c r="Q23" i="6"/>
  <c r="Y15" i="4"/>
  <c r="AM15" i="4"/>
  <c r="AH17" i="4"/>
  <c r="Y20" i="4"/>
  <c r="AM20" i="4"/>
  <c r="AH23" i="4"/>
  <c r="Y25" i="4"/>
  <c r="Q21" i="5"/>
  <c r="W21" i="5"/>
  <c r="X21" i="5" s="1"/>
  <c r="P23" i="5"/>
  <c r="AN42" i="4"/>
  <c r="W63" i="5"/>
  <c r="X63" i="5" s="1"/>
  <c r="AT82" i="5"/>
  <c r="AU82" i="5" s="1"/>
  <c r="AO29" i="4"/>
  <c r="AN33" i="4"/>
  <c r="AH15" i="4"/>
  <c r="AO16" i="4"/>
  <c r="X17" i="4"/>
  <c r="Y17" i="4"/>
  <c r="AM17" i="4"/>
  <c r="AH20" i="4"/>
  <c r="AO21" i="4"/>
  <c r="X23" i="4"/>
  <c r="Y23" i="4"/>
  <c r="AM23" i="4"/>
  <c r="AH25" i="4"/>
  <c r="AO28" i="4"/>
  <c r="AH28" i="4"/>
  <c r="AO33" i="4"/>
  <c r="AO42" i="4"/>
  <c r="AO43" i="4"/>
  <c r="Q16" i="5"/>
  <c r="W16" i="5"/>
  <c r="X16" i="5" s="1"/>
  <c r="Q27" i="5"/>
  <c r="W27" i="5"/>
  <c r="X27" i="5" s="1"/>
  <c r="AH35" i="4"/>
  <c r="Y43" i="4"/>
  <c r="AT20" i="5"/>
  <c r="AU20" i="5" s="1"/>
  <c r="W86" i="5"/>
  <c r="X86" i="5" s="1"/>
  <c r="AO17" i="4"/>
  <c r="AN19" i="4"/>
  <c r="AN24" i="4"/>
  <c r="AN39" i="4"/>
  <c r="Y41" i="4"/>
  <c r="AT72" i="5"/>
  <c r="AU72" i="5" s="1"/>
  <c r="AO19" i="4"/>
  <c r="AP19" i="4" s="1"/>
  <c r="AN37" i="4"/>
  <c r="AO39" i="4"/>
  <c r="AO41" i="4"/>
  <c r="AH41" i="4"/>
  <c r="AT27" i="5"/>
  <c r="AU27" i="5" s="1"/>
  <c r="AT33" i="5"/>
  <c r="AU33" i="5" s="1"/>
  <c r="AT43" i="5"/>
  <c r="AU43" i="5" s="1"/>
  <c r="W68" i="5"/>
  <c r="X68" i="5" s="1"/>
  <c r="AM71" i="5"/>
  <c r="J105" i="3"/>
  <c r="Y33" i="4"/>
  <c r="AH46" i="4"/>
  <c r="AT15" i="5"/>
  <c r="AU15" i="5" s="1"/>
  <c r="J173" i="3"/>
  <c r="AO23" i="4"/>
  <c r="AH33" i="4"/>
  <c r="AH43" i="4"/>
  <c r="AT34" i="5"/>
  <c r="AU34" i="5" s="1"/>
  <c r="AT75" i="5"/>
  <c r="AU75" i="5" s="1"/>
  <c r="AN15" i="4"/>
  <c r="AO24" i="4"/>
  <c r="X25" i="4"/>
  <c r="AN27" i="4"/>
  <c r="Y38" i="4"/>
  <c r="Z38" i="4" s="1"/>
  <c r="AN47" i="4"/>
  <c r="AQ21" i="5"/>
  <c r="J139" i="3"/>
  <c r="AL264" i="5" s="1"/>
  <c r="AO15" i="4"/>
  <c r="AN16" i="4"/>
  <c r="AO20" i="4"/>
  <c r="AN21" i="4"/>
  <c r="AP21" i="4" s="1"/>
  <c r="AO25" i="4"/>
  <c r="AO27" i="4"/>
  <c r="X28" i="4"/>
  <c r="Z28" i="4" s="1"/>
  <c r="AN29" i="4"/>
  <c r="AP29" i="4" s="1"/>
  <c r="AN34" i="4"/>
  <c r="X35" i="4"/>
  <c r="Y35" i="4"/>
  <c r="AO37" i="4"/>
  <c r="AO38" i="4"/>
  <c r="AH38" i="4"/>
  <c r="AN45" i="4"/>
  <c r="AO47" i="4"/>
  <c r="AT16" i="5"/>
  <c r="AU16" i="5" s="1"/>
  <c r="AQ16" i="5"/>
  <c r="P17" i="5"/>
  <c r="AT21" i="5"/>
  <c r="AU21" i="5" s="1"/>
  <c r="AT25" i="5"/>
  <c r="AU25" i="5" s="1"/>
  <c r="W35" i="5"/>
  <c r="X35" i="5" s="1"/>
  <c r="AT46" i="5"/>
  <c r="AU46" i="5" s="1"/>
  <c r="W65" i="5"/>
  <c r="X65" i="5" s="1"/>
  <c r="AT87" i="5"/>
  <c r="AU87" i="5" s="1"/>
  <c r="Q28" i="6"/>
  <c r="Q20" i="6"/>
  <c r="Q25" i="6"/>
  <c r="Q43" i="6"/>
  <c r="Q95" i="5"/>
  <c r="Q90" i="5"/>
  <c r="Q85" i="5"/>
  <c r="Q94" i="5"/>
  <c r="Q89" i="5"/>
  <c r="Q83" i="5"/>
  <c r="Q93" i="5"/>
  <c r="Q87" i="5"/>
  <c r="Q82" i="5"/>
  <c r="AN29" i="6"/>
  <c r="AN27" i="6"/>
  <c r="AN24" i="6"/>
  <c r="AN21" i="6"/>
  <c r="AN19" i="6"/>
  <c r="AN16" i="6"/>
  <c r="AN17" i="6"/>
  <c r="AN28" i="6"/>
  <c r="AN25" i="6"/>
  <c r="AN23" i="6"/>
  <c r="AN20" i="6"/>
  <c r="AN15" i="6"/>
  <c r="AD23" i="4"/>
  <c r="AD33" i="4"/>
  <c r="AD38" i="4"/>
  <c r="AN38" i="4"/>
  <c r="AT17" i="5"/>
  <c r="AU17" i="5" s="1"/>
  <c r="AT23" i="5"/>
  <c r="AU23" i="5" s="1"/>
  <c r="AT28" i="5"/>
  <c r="AU28" i="5" s="1"/>
  <c r="AM29" i="5"/>
  <c r="Q34" i="5"/>
  <c r="AQ34" i="5"/>
  <c r="AK39" i="5"/>
  <c r="AL39" i="5" s="1"/>
  <c r="W39" i="5"/>
  <c r="X39" i="5" s="1"/>
  <c r="AT39" i="5"/>
  <c r="AU39" i="5" s="1"/>
  <c r="W41" i="5"/>
  <c r="X41" i="5" s="1"/>
  <c r="AQ43" i="5"/>
  <c r="Q63" i="5"/>
  <c r="Q68" i="5"/>
  <c r="Q86" i="5"/>
  <c r="J47" i="3"/>
  <c r="AS47" i="5"/>
  <c r="AS42" i="5"/>
  <c r="AS37" i="5"/>
  <c r="AS45" i="5"/>
  <c r="AS39" i="5"/>
  <c r="AK94" i="5"/>
  <c r="AL94" i="5" s="1"/>
  <c r="AK89" i="5"/>
  <c r="AL89" i="5" s="1"/>
  <c r="AK83" i="5"/>
  <c r="AL83" i="5" s="1"/>
  <c r="AM75" i="5"/>
  <c r="AM69" i="5"/>
  <c r="AM64" i="5"/>
  <c r="AM77" i="5"/>
  <c r="AM72" i="5"/>
  <c r="AM67" i="5"/>
  <c r="AN73" i="5"/>
  <c r="AN68" i="5"/>
  <c r="AN63" i="5"/>
  <c r="AN76" i="5"/>
  <c r="AN71" i="5"/>
  <c r="AN65" i="5"/>
  <c r="AO134" i="5"/>
  <c r="AO133" i="5"/>
  <c r="AO132" i="5"/>
  <c r="AO131" i="5"/>
  <c r="AO114" i="5"/>
  <c r="AO139" i="5"/>
  <c r="AO138" i="5"/>
  <c r="AO137" i="5"/>
  <c r="AO136" i="5"/>
  <c r="AO119" i="5"/>
  <c r="AO118" i="5"/>
  <c r="AO117" i="5"/>
  <c r="AO116" i="5"/>
  <c r="AO124" i="5"/>
  <c r="AO123" i="5"/>
  <c r="AO122" i="5"/>
  <c r="AO121" i="5"/>
  <c r="AQ126" i="5"/>
  <c r="AQ111" i="5"/>
  <c r="V159" i="5"/>
  <c r="V169" i="5"/>
  <c r="W179" i="5"/>
  <c r="W174" i="5"/>
  <c r="W155" i="5"/>
  <c r="W154" i="5"/>
  <c r="AW159" i="5"/>
  <c r="AW169" i="5"/>
  <c r="AI239" i="5"/>
  <c r="AI259" i="5"/>
  <c r="R216" i="5"/>
  <c r="R196" i="5"/>
  <c r="R217" i="5"/>
  <c r="R201" i="5"/>
  <c r="S206" i="5"/>
  <c r="S216" i="5"/>
  <c r="S196" i="5"/>
  <c r="AT206" i="5"/>
  <c r="AU206" i="5" s="1"/>
  <c r="AT216" i="5"/>
  <c r="AT196" i="5"/>
  <c r="AU196" i="5" s="1"/>
  <c r="AD29" i="6"/>
  <c r="AD27" i="6"/>
  <c r="AD24" i="6"/>
  <c r="AD21" i="6"/>
  <c r="AD19" i="6"/>
  <c r="AD16" i="6"/>
  <c r="AD15" i="6"/>
  <c r="AD28" i="6"/>
  <c r="AD25" i="6"/>
  <c r="AD23" i="6"/>
  <c r="AD20" i="6"/>
  <c r="AD17" i="6"/>
  <c r="AF27" i="6"/>
  <c r="AF24" i="6"/>
  <c r="AF21" i="6"/>
  <c r="AF19" i="6"/>
  <c r="R46" i="6"/>
  <c r="R43" i="6"/>
  <c r="R41" i="6"/>
  <c r="R38" i="6"/>
  <c r="R35" i="6"/>
  <c r="R33" i="6"/>
  <c r="R47" i="6"/>
  <c r="R45" i="6"/>
  <c r="R42" i="6"/>
  <c r="R39" i="6"/>
  <c r="R37" i="6"/>
  <c r="R34" i="6"/>
  <c r="AL46" i="6"/>
  <c r="AL43" i="6"/>
  <c r="AL41" i="6"/>
  <c r="AL38" i="6"/>
  <c r="AL35" i="6"/>
  <c r="AL33" i="6"/>
  <c r="AL47" i="6"/>
  <c r="AL45" i="6"/>
  <c r="AL42" i="6"/>
  <c r="AL39" i="6"/>
  <c r="AL37" i="6"/>
  <c r="AL34" i="6"/>
  <c r="AN47" i="6"/>
  <c r="AN45" i="6"/>
  <c r="AN42" i="6"/>
  <c r="AN39" i="6"/>
  <c r="AN37" i="6"/>
  <c r="AN34" i="6"/>
  <c r="AN46" i="6"/>
  <c r="AN43" i="6"/>
  <c r="AN41" i="6"/>
  <c r="AN38" i="6"/>
  <c r="AN35" i="6"/>
  <c r="AN33" i="6"/>
  <c r="Y46" i="6"/>
  <c r="Y43" i="6"/>
  <c r="Z39" i="6"/>
  <c r="Z37" i="6"/>
  <c r="Z34" i="6"/>
  <c r="Z41" i="6"/>
  <c r="Z38" i="6"/>
  <c r="Z35" i="6"/>
  <c r="Z33" i="6"/>
  <c r="AR112" i="8"/>
  <c r="AR110" i="8"/>
  <c r="AR107" i="8"/>
  <c r="AR111" i="8"/>
  <c r="AR109" i="8"/>
  <c r="AR106" i="8"/>
  <c r="AR105" i="8"/>
  <c r="AR102" i="8"/>
  <c r="AR104" i="8"/>
  <c r="AR101" i="8"/>
  <c r="AR97" i="8"/>
  <c r="AR95" i="8"/>
  <c r="AR99" i="8"/>
  <c r="AR96" i="8"/>
  <c r="AR100" i="8"/>
  <c r="AR92" i="8"/>
  <c r="AR90" i="8"/>
  <c r="AR91" i="8"/>
  <c r="AR72" i="8"/>
  <c r="AR71" i="8"/>
  <c r="AR89" i="8"/>
  <c r="AR68" i="8"/>
  <c r="AR94" i="8"/>
  <c r="AR74" i="8"/>
  <c r="AR73" i="8"/>
  <c r="AR69" i="8"/>
  <c r="AR63" i="8"/>
  <c r="AR62" i="8"/>
  <c r="AR59" i="8"/>
  <c r="AR57" i="8"/>
  <c r="AR54" i="8"/>
  <c r="AR52" i="8"/>
  <c r="AR67" i="8"/>
  <c r="AR66" i="8"/>
  <c r="AR64" i="8"/>
  <c r="AR61" i="8"/>
  <c r="AR58" i="8"/>
  <c r="AR56" i="8"/>
  <c r="AR53" i="8"/>
  <c r="AR51" i="8"/>
  <c r="AE15" i="4"/>
  <c r="AK15" i="4"/>
  <c r="N16" i="4"/>
  <c r="X16" i="4"/>
  <c r="AC16" i="4"/>
  <c r="AM16" i="4"/>
  <c r="AE17" i="4"/>
  <c r="AK17" i="4"/>
  <c r="N19" i="4"/>
  <c r="X19" i="4"/>
  <c r="AC19" i="4"/>
  <c r="AM19" i="4"/>
  <c r="AE20" i="4"/>
  <c r="AF20" i="4" s="1"/>
  <c r="AK20" i="4"/>
  <c r="N21" i="4"/>
  <c r="X21" i="4"/>
  <c r="AC21" i="4"/>
  <c r="AM21" i="4"/>
  <c r="AE23" i="4"/>
  <c r="AK23" i="4"/>
  <c r="N24" i="4"/>
  <c r="X24" i="4"/>
  <c r="AC24" i="4"/>
  <c r="AM24" i="4"/>
  <c r="AE25" i="4"/>
  <c r="AK25" i="4"/>
  <c r="N27" i="4"/>
  <c r="X27" i="4"/>
  <c r="AC27" i="4"/>
  <c r="AM27" i="4"/>
  <c r="AE28" i="4"/>
  <c r="AK28" i="4"/>
  <c r="N29" i="4"/>
  <c r="X29" i="4"/>
  <c r="AC29" i="4"/>
  <c r="AM29" i="4"/>
  <c r="AE33" i="4"/>
  <c r="AK33" i="4"/>
  <c r="N34" i="4"/>
  <c r="X34" i="4"/>
  <c r="AC34" i="4"/>
  <c r="AG34" i="4"/>
  <c r="AM34" i="4"/>
  <c r="AE35" i="4"/>
  <c r="AK35" i="4"/>
  <c r="N37" i="4"/>
  <c r="X37" i="4"/>
  <c r="AC37" i="4"/>
  <c r="AG37" i="4"/>
  <c r="AM37" i="4"/>
  <c r="AE38" i="4"/>
  <c r="AK38" i="4"/>
  <c r="N39" i="4"/>
  <c r="X39" i="4"/>
  <c r="AC39" i="4"/>
  <c r="AG39" i="4"/>
  <c r="AM39" i="4"/>
  <c r="AE41" i="4"/>
  <c r="AF41" i="4" s="1"/>
  <c r="AK41" i="4"/>
  <c r="N42" i="4"/>
  <c r="X42" i="4"/>
  <c r="AC42" i="4"/>
  <c r="AG42" i="4"/>
  <c r="AM42" i="4"/>
  <c r="AE43" i="4"/>
  <c r="AF43" i="4" s="1"/>
  <c r="AK43" i="4"/>
  <c r="N45" i="4"/>
  <c r="X45" i="4"/>
  <c r="AC45" i="4"/>
  <c r="AG45" i="4"/>
  <c r="AM45" i="4"/>
  <c r="AE46" i="4"/>
  <c r="AF46" i="4" s="1"/>
  <c r="AK46" i="4"/>
  <c r="N47" i="4"/>
  <c r="X47" i="4"/>
  <c r="AC47" i="4"/>
  <c r="AG47" i="4"/>
  <c r="AM47" i="4"/>
  <c r="AM15" i="5"/>
  <c r="AS15" i="5"/>
  <c r="N16" i="5"/>
  <c r="O16" i="5" s="1"/>
  <c r="Q17" i="5"/>
  <c r="W17" i="5"/>
  <c r="X17" i="5" s="1"/>
  <c r="AK17" i="5"/>
  <c r="AL17" i="5" s="1"/>
  <c r="AQ17" i="5"/>
  <c r="P19" i="5"/>
  <c r="AJ19" i="5"/>
  <c r="AT19" i="5"/>
  <c r="AU19" i="5" s="1"/>
  <c r="AM20" i="5"/>
  <c r="AS20" i="5"/>
  <c r="N21" i="5"/>
  <c r="O21" i="5" s="1"/>
  <c r="Q23" i="5"/>
  <c r="W23" i="5"/>
  <c r="X23" i="5" s="1"/>
  <c r="AK23" i="5"/>
  <c r="AL23" i="5" s="1"/>
  <c r="AQ23" i="5"/>
  <c r="P24" i="5"/>
  <c r="AJ24" i="5"/>
  <c r="AT24" i="5"/>
  <c r="AU24" i="5" s="1"/>
  <c r="AM25" i="5"/>
  <c r="AS25" i="5"/>
  <c r="N27" i="5"/>
  <c r="O27" i="5" s="1"/>
  <c r="Y27" i="5" s="1"/>
  <c r="C27" i="5" s="1"/>
  <c r="Q28" i="5"/>
  <c r="W28" i="5"/>
  <c r="X28" i="5" s="1"/>
  <c r="AK28" i="5"/>
  <c r="AL28" i="5" s="1"/>
  <c r="AQ28" i="5"/>
  <c r="AV28" i="5" s="1"/>
  <c r="D28" i="5" s="1"/>
  <c r="P29" i="5"/>
  <c r="AJ29" i="5"/>
  <c r="AT29" i="5"/>
  <c r="AU29" i="5" s="1"/>
  <c r="AS33" i="5"/>
  <c r="N34" i="5"/>
  <c r="O34" i="5" s="1"/>
  <c r="Q35" i="5"/>
  <c r="AQ35" i="5"/>
  <c r="AT38" i="5"/>
  <c r="AU38" i="5" s="1"/>
  <c r="W38" i="5"/>
  <c r="X38" i="5" s="1"/>
  <c r="AQ38" i="5"/>
  <c r="AT41" i="5"/>
  <c r="AU41" i="5" s="1"/>
  <c r="AK46" i="5"/>
  <c r="AL46" i="5" s="1"/>
  <c r="AS46" i="5"/>
  <c r="P47" i="5"/>
  <c r="AT63" i="5"/>
  <c r="AU63" i="5" s="1"/>
  <c r="AN64" i="5"/>
  <c r="AN67" i="5"/>
  <c r="AT68" i="5"/>
  <c r="AU68" i="5" s="1"/>
  <c r="AN69" i="5"/>
  <c r="AT71" i="5"/>
  <c r="AU71" i="5" s="1"/>
  <c r="Q71" i="5"/>
  <c r="W71" i="5"/>
  <c r="X71" i="5" s="1"/>
  <c r="AQ71" i="5"/>
  <c r="Q73" i="5"/>
  <c r="W73" i="5"/>
  <c r="X73" i="5" s="1"/>
  <c r="AQ73" i="5"/>
  <c r="AM76" i="5"/>
  <c r="AK77" i="5"/>
  <c r="AL77" i="5" s="1"/>
  <c r="W77" i="5"/>
  <c r="X77" i="5" s="1"/>
  <c r="Q81" i="5"/>
  <c r="AT83" i="5"/>
  <c r="AU83" i="5" s="1"/>
  <c r="AK86" i="5"/>
  <c r="AL86" i="5" s="1"/>
  <c r="P87" i="5"/>
  <c r="AJ87" i="5"/>
  <c r="N93" i="5"/>
  <c r="O93" i="5" s="1"/>
  <c r="AK93" i="5"/>
  <c r="AL93" i="5" s="1"/>
  <c r="W93" i="5"/>
  <c r="X93" i="5" s="1"/>
  <c r="AW111" i="5"/>
  <c r="BA112" i="5"/>
  <c r="AV112" i="5"/>
  <c r="Y112" i="5"/>
  <c r="M112" i="5"/>
  <c r="T112" i="5" s="1"/>
  <c r="AU112" i="5"/>
  <c r="X112" i="5"/>
  <c r="L112" i="5"/>
  <c r="S112" i="5" s="1"/>
  <c r="AX112" i="5"/>
  <c r="AB112" i="5"/>
  <c r="W112" i="5"/>
  <c r="AQ116" i="5"/>
  <c r="O117" i="5"/>
  <c r="R117" i="5" s="1"/>
  <c r="N117" i="5"/>
  <c r="B117" i="5"/>
  <c r="A118" i="5"/>
  <c r="AU121" i="5"/>
  <c r="X121" i="5"/>
  <c r="L121" i="5"/>
  <c r="S121" i="5" s="1"/>
  <c r="AX121" i="5"/>
  <c r="AB121" i="5"/>
  <c r="W121" i="5"/>
  <c r="AW121" i="5"/>
  <c r="V121" i="5"/>
  <c r="Y121" i="5"/>
  <c r="AV121" i="5"/>
  <c r="A124" i="5"/>
  <c r="O123" i="5"/>
  <c r="R123" i="5" s="1"/>
  <c r="N123" i="5"/>
  <c r="AO127" i="5"/>
  <c r="Z132" i="5"/>
  <c r="AD132" i="5"/>
  <c r="Q132" i="5"/>
  <c r="AY132" i="5"/>
  <c r="AY164" i="5"/>
  <c r="AQ95" i="5"/>
  <c r="AQ90" i="5"/>
  <c r="AQ85" i="5"/>
  <c r="AQ94" i="5"/>
  <c r="AQ89" i="5"/>
  <c r="AQ83" i="5"/>
  <c r="AQ93" i="5"/>
  <c r="AQ87" i="5"/>
  <c r="AQ82" i="5"/>
  <c r="V136" i="5"/>
  <c r="V116" i="5"/>
  <c r="Y28" i="6"/>
  <c r="Y25" i="6"/>
  <c r="Y23" i="6"/>
  <c r="Y20" i="6"/>
  <c r="Y15" i="6"/>
  <c r="AD17" i="4"/>
  <c r="AF17" i="4" s="1"/>
  <c r="AN20" i="4"/>
  <c r="AN23" i="4"/>
  <c r="AN25" i="4"/>
  <c r="AD28" i="4"/>
  <c r="AF28" i="4" s="1"/>
  <c r="AN28" i="4"/>
  <c r="AD35" i="4"/>
  <c r="AN41" i="4"/>
  <c r="AN43" i="4"/>
  <c r="AN46" i="4"/>
  <c r="AS19" i="5"/>
  <c r="AK21" i="5"/>
  <c r="AL21" i="5" s="1"/>
  <c r="AS24" i="5"/>
  <c r="AK27" i="5"/>
  <c r="AL27" i="5" s="1"/>
  <c r="AS29" i="5"/>
  <c r="W34" i="5"/>
  <c r="X34" i="5" s="1"/>
  <c r="AK37" i="5"/>
  <c r="AL37" i="5" s="1"/>
  <c r="W37" i="5"/>
  <c r="X37" i="5" s="1"/>
  <c r="W43" i="5"/>
  <c r="X43" i="5" s="1"/>
  <c r="AT64" i="5"/>
  <c r="AU64" i="5" s="1"/>
  <c r="AQ65" i="5"/>
  <c r="AT69" i="5"/>
  <c r="AU69" i="5" s="1"/>
  <c r="AK72" i="5"/>
  <c r="AL72" i="5" s="1"/>
  <c r="W72" i="5"/>
  <c r="X72" i="5" s="1"/>
  <c r="AK75" i="5"/>
  <c r="AL75" i="5" s="1"/>
  <c r="W75" i="5"/>
  <c r="X75" i="5" s="1"/>
  <c r="AJ46" i="5"/>
  <c r="AJ41" i="5"/>
  <c r="AJ35" i="5"/>
  <c r="AJ43" i="5"/>
  <c r="AJ38" i="5"/>
  <c r="AJ73" i="5"/>
  <c r="AJ68" i="5"/>
  <c r="AJ63" i="5"/>
  <c r="AJ76" i="5"/>
  <c r="AJ71" i="5"/>
  <c r="AJ65" i="5"/>
  <c r="J74" i="3"/>
  <c r="AN91" i="5"/>
  <c r="AN86" i="5"/>
  <c r="AN81" i="5"/>
  <c r="AN95" i="5"/>
  <c r="AN90" i="5"/>
  <c r="AN85" i="5"/>
  <c r="AN94" i="5"/>
  <c r="AN89" i="5"/>
  <c r="AN83" i="5"/>
  <c r="W94" i="5"/>
  <c r="X94" i="5" s="1"/>
  <c r="W89" i="5"/>
  <c r="X89" i="5" s="1"/>
  <c r="W83" i="5"/>
  <c r="X83" i="5" s="1"/>
  <c r="AO182" i="5"/>
  <c r="AO181" i="5"/>
  <c r="AO180" i="5"/>
  <c r="AO179" i="5"/>
  <c r="AO157" i="5"/>
  <c r="AO156" i="5"/>
  <c r="AO155" i="5"/>
  <c r="AO154" i="5"/>
  <c r="AO177" i="5"/>
  <c r="AO175" i="5"/>
  <c r="AO174" i="5"/>
  <c r="AO162" i="5"/>
  <c r="AO161" i="5"/>
  <c r="AO160" i="5"/>
  <c r="AO159" i="5"/>
  <c r="AO176" i="5"/>
  <c r="AO167" i="5"/>
  <c r="AO166" i="5"/>
  <c r="AO165" i="5"/>
  <c r="AO164" i="5"/>
  <c r="AO172" i="5"/>
  <c r="AO171" i="5"/>
  <c r="AO170" i="5"/>
  <c r="AO169" i="5"/>
  <c r="AQ169" i="5"/>
  <c r="AQ159" i="5"/>
  <c r="AU126" i="5"/>
  <c r="AU111" i="5"/>
  <c r="AH224" i="5"/>
  <c r="AH222" i="5"/>
  <c r="AH218" i="5"/>
  <c r="AH219" i="5"/>
  <c r="AH216" i="5"/>
  <c r="AH212" i="5"/>
  <c r="AH208" i="5"/>
  <c r="AH204" i="5"/>
  <c r="AH196" i="5"/>
  <c r="AH217" i="5"/>
  <c r="AH213" i="5"/>
  <c r="AH209" i="5"/>
  <c r="AH201" i="5"/>
  <c r="AH197" i="5"/>
  <c r="AH223" i="5"/>
  <c r="AH221" i="5"/>
  <c r="AH214" i="5"/>
  <c r="AH206" i="5"/>
  <c r="AH202" i="5"/>
  <c r="AH198" i="5"/>
  <c r="AH211" i="5"/>
  <c r="AH207" i="5"/>
  <c r="AH203" i="5"/>
  <c r="AH199" i="5"/>
  <c r="R240" i="5"/>
  <c r="R254" i="5"/>
  <c r="S259" i="5"/>
  <c r="S249" i="5"/>
  <c r="S239" i="5"/>
  <c r="AT259" i="5"/>
  <c r="AU259" i="5" s="1"/>
  <c r="AT239" i="5"/>
  <c r="AU239" i="5" s="1"/>
  <c r="AT264" i="5"/>
  <c r="AT249" i="5"/>
  <c r="AU249" i="5" s="1"/>
  <c r="AD47" i="6"/>
  <c r="AD45" i="6"/>
  <c r="AD42" i="6"/>
  <c r="AD39" i="6"/>
  <c r="AD37" i="6"/>
  <c r="AD34" i="6"/>
  <c r="AD46" i="6"/>
  <c r="AD43" i="6"/>
  <c r="AD41" i="6"/>
  <c r="AD38" i="6"/>
  <c r="AD35" i="6"/>
  <c r="AD33" i="6"/>
  <c r="AH29" i="6"/>
  <c r="AH27" i="6"/>
  <c r="AH24" i="6"/>
  <c r="AH21" i="6"/>
  <c r="AH19" i="6"/>
  <c r="AH16" i="6"/>
  <c r="AH28" i="6"/>
  <c r="AH25" i="6"/>
  <c r="AH23" i="6"/>
  <c r="AH20" i="6"/>
  <c r="AH17" i="6"/>
  <c r="AH15" i="6"/>
  <c r="X28" i="6"/>
  <c r="X25" i="6"/>
  <c r="X23" i="6"/>
  <c r="X20" i="6"/>
  <c r="X29" i="6"/>
  <c r="X27" i="6"/>
  <c r="X24" i="6"/>
  <c r="X21" i="6"/>
  <c r="X19" i="6"/>
  <c r="X15" i="6"/>
  <c r="X16" i="6"/>
  <c r="X17" i="6"/>
  <c r="I185" i="3"/>
  <c r="AP27" i="6"/>
  <c r="AP24" i="6"/>
  <c r="AP21" i="6"/>
  <c r="AP19" i="6"/>
  <c r="AP16" i="6"/>
  <c r="AQ16" i="6" s="1"/>
  <c r="BB56" i="7"/>
  <c r="O16" i="4"/>
  <c r="Y16" i="4"/>
  <c r="AD16" i="4"/>
  <c r="AH16" i="4"/>
  <c r="O19" i="4"/>
  <c r="Y19" i="4"/>
  <c r="AD19" i="4"/>
  <c r="AH19" i="4"/>
  <c r="O21" i="4"/>
  <c r="Y21" i="4"/>
  <c r="AD21" i="4"/>
  <c r="AH21" i="4"/>
  <c r="O24" i="4"/>
  <c r="Y24" i="4"/>
  <c r="AD24" i="4"/>
  <c r="AH24" i="4"/>
  <c r="O27" i="4"/>
  <c r="Y27" i="4"/>
  <c r="AD27" i="4"/>
  <c r="AH27" i="4"/>
  <c r="O29" i="4"/>
  <c r="Y29" i="4"/>
  <c r="AD29" i="4"/>
  <c r="O34" i="4"/>
  <c r="Y34" i="4"/>
  <c r="AD34" i="4"/>
  <c r="AH34" i="4"/>
  <c r="O37" i="4"/>
  <c r="Y37" i="4"/>
  <c r="AD37" i="4"/>
  <c r="AH37" i="4"/>
  <c r="O39" i="4"/>
  <c r="Y39" i="4"/>
  <c r="AD39" i="4"/>
  <c r="AH39" i="4"/>
  <c r="O42" i="4"/>
  <c r="Y42" i="4"/>
  <c r="AD42" i="4"/>
  <c r="AH42" i="4"/>
  <c r="O45" i="4"/>
  <c r="Y45" i="4"/>
  <c r="AD45" i="4"/>
  <c r="AH45" i="4"/>
  <c r="O47" i="4"/>
  <c r="Y47" i="4"/>
  <c r="AD47" i="4"/>
  <c r="P15" i="5"/>
  <c r="AJ15" i="5"/>
  <c r="AM16" i="5"/>
  <c r="AS16" i="5"/>
  <c r="Q19" i="5"/>
  <c r="W19" i="5"/>
  <c r="X19" i="5" s="1"/>
  <c r="AQ19" i="5"/>
  <c r="AV19" i="5" s="1"/>
  <c r="D19" i="5" s="1"/>
  <c r="P20" i="5"/>
  <c r="AJ20" i="5"/>
  <c r="AM21" i="5"/>
  <c r="AS21" i="5"/>
  <c r="Q24" i="5"/>
  <c r="W24" i="5"/>
  <c r="X24" i="5" s="1"/>
  <c r="AQ24" i="5"/>
  <c r="P25" i="5"/>
  <c r="Y25" i="5" s="1"/>
  <c r="C25" i="5" s="1"/>
  <c r="AJ25" i="5"/>
  <c r="AM27" i="5"/>
  <c r="AS27" i="5"/>
  <c r="Q29" i="5"/>
  <c r="W29" i="5"/>
  <c r="X29" i="5" s="1"/>
  <c r="AQ29" i="5"/>
  <c r="P33" i="5"/>
  <c r="AJ33" i="5"/>
  <c r="AS34" i="5"/>
  <c r="AT35" i="5"/>
  <c r="AU35" i="5" s="1"/>
  <c r="N35" i="5"/>
  <c r="O35" i="5" s="1"/>
  <c r="N37" i="5"/>
  <c r="O37" i="5" s="1"/>
  <c r="N39" i="5"/>
  <c r="O39" i="5" s="1"/>
  <c r="AK41" i="5"/>
  <c r="AL41" i="5" s="1"/>
  <c r="AS41" i="5"/>
  <c r="P42" i="5"/>
  <c r="AK43" i="5"/>
  <c r="AL43" i="5" s="1"/>
  <c r="AS43" i="5"/>
  <c r="AK47" i="5"/>
  <c r="AL47" i="5" s="1"/>
  <c r="W47" i="5"/>
  <c r="X47" i="5" s="1"/>
  <c r="AJ47" i="5"/>
  <c r="AT47" i="5"/>
  <c r="AU47" i="5" s="1"/>
  <c r="AK63" i="5"/>
  <c r="AL63" i="5" s="1"/>
  <c r="P64" i="5"/>
  <c r="AK65" i="5"/>
  <c r="AL65" i="5" s="1"/>
  <c r="P67" i="5"/>
  <c r="AK68" i="5"/>
  <c r="AL68" i="5" s="1"/>
  <c r="N72" i="5"/>
  <c r="O72" i="5" s="1"/>
  <c r="AN72" i="5"/>
  <c r="AT73" i="5"/>
  <c r="AU73" i="5" s="1"/>
  <c r="N75" i="5"/>
  <c r="O75" i="5" s="1"/>
  <c r="AN75" i="5"/>
  <c r="AT76" i="5"/>
  <c r="AU76" i="5" s="1"/>
  <c r="AT77" i="5"/>
  <c r="AU77" i="5" s="1"/>
  <c r="AK81" i="5"/>
  <c r="AL81" i="5" s="1"/>
  <c r="P82" i="5"/>
  <c r="AK85" i="5"/>
  <c r="AL85" i="5" s="1"/>
  <c r="AT86" i="5"/>
  <c r="AU86" i="5" s="1"/>
  <c r="AQ86" i="5"/>
  <c r="AN87" i="5"/>
  <c r="Q91" i="5"/>
  <c r="W91" i="5"/>
  <c r="X91" i="5" s="1"/>
  <c r="AK95" i="5"/>
  <c r="AL95" i="5" s="1"/>
  <c r="AO112" i="5"/>
  <c r="AU116" i="5"/>
  <c r="BA121" i="5"/>
  <c r="AU122" i="5"/>
  <c r="X122" i="5"/>
  <c r="L122" i="5"/>
  <c r="S122" i="5" s="1"/>
  <c r="AX122" i="5"/>
  <c r="AB122" i="5"/>
  <c r="W122" i="5"/>
  <c r="AW122" i="5"/>
  <c r="V122" i="5"/>
  <c r="BA122" i="5"/>
  <c r="AD126" i="5"/>
  <c r="Q126" i="5"/>
  <c r="AY126" i="5"/>
  <c r="BC126" i="5"/>
  <c r="AP126" i="5"/>
  <c r="V126" i="5"/>
  <c r="AO126" i="5"/>
  <c r="V127" i="5"/>
  <c r="AO128" i="5"/>
  <c r="BC132" i="5"/>
  <c r="AQ136" i="5"/>
  <c r="O137" i="5"/>
  <c r="R137" i="5" s="1"/>
  <c r="N137" i="5"/>
  <c r="B137" i="5"/>
  <c r="A138" i="5"/>
  <c r="BA170" i="5"/>
  <c r="AV170" i="5"/>
  <c r="Y170" i="5"/>
  <c r="M170" i="5"/>
  <c r="T170" i="5" s="1"/>
  <c r="AU170" i="5"/>
  <c r="X170" i="5"/>
  <c r="L170" i="5"/>
  <c r="AX170" i="5"/>
  <c r="AB170" i="5"/>
  <c r="W170" i="5"/>
  <c r="AW170" i="5"/>
  <c r="V170" i="5"/>
  <c r="AQ174" i="5"/>
  <c r="AM249" i="5"/>
  <c r="AM259" i="5"/>
  <c r="AM239" i="5"/>
  <c r="R28" i="6"/>
  <c r="R25" i="6"/>
  <c r="R23" i="6"/>
  <c r="R20" i="6"/>
  <c r="R29" i="6"/>
  <c r="R27" i="6"/>
  <c r="R24" i="6"/>
  <c r="R21" i="6"/>
  <c r="R15" i="6"/>
  <c r="R16" i="6"/>
  <c r="R19" i="6"/>
  <c r="R17" i="6"/>
  <c r="AR112" i="7"/>
  <c r="AR110" i="7"/>
  <c r="AR107" i="7"/>
  <c r="AR105" i="7"/>
  <c r="AR111" i="7"/>
  <c r="AR109" i="7"/>
  <c r="AR106" i="7"/>
  <c r="AR104" i="7"/>
  <c r="AR101" i="7"/>
  <c r="AR99" i="7"/>
  <c r="AR96" i="7"/>
  <c r="AR94" i="7"/>
  <c r="AR91" i="7"/>
  <c r="AR89" i="7"/>
  <c r="AR100" i="7"/>
  <c r="AR95" i="7"/>
  <c r="AR90" i="7"/>
  <c r="AR74" i="7"/>
  <c r="AR73" i="7"/>
  <c r="AR71" i="7"/>
  <c r="AR68" i="7"/>
  <c r="AR66" i="7"/>
  <c r="AR63" i="7"/>
  <c r="AR61" i="7"/>
  <c r="AR102" i="7"/>
  <c r="AR97" i="7"/>
  <c r="AR92" i="7"/>
  <c r="AR72" i="7"/>
  <c r="AR69" i="7"/>
  <c r="AR57" i="7"/>
  <c r="AR64" i="7"/>
  <c r="AR58" i="7"/>
  <c r="AR52" i="7"/>
  <c r="AR51" i="7"/>
  <c r="AR67" i="7"/>
  <c r="AR59" i="7"/>
  <c r="AR53" i="7"/>
  <c r="AR62" i="7"/>
  <c r="AR56" i="7"/>
  <c r="AR54" i="7"/>
  <c r="AN17" i="4"/>
  <c r="AD25" i="4"/>
  <c r="AN35" i="4"/>
  <c r="P46" i="5"/>
  <c r="P41" i="5"/>
  <c r="P35" i="5"/>
  <c r="P43" i="5"/>
  <c r="Y43" i="5" s="1"/>
  <c r="C43" i="5" s="1"/>
  <c r="P38" i="5"/>
  <c r="Y38" i="5" s="1"/>
  <c r="C38" i="5" s="1"/>
  <c r="Q45" i="5"/>
  <c r="Q39" i="5"/>
  <c r="Q47" i="5"/>
  <c r="Q42" i="5"/>
  <c r="Y42" i="5" s="1"/>
  <c r="C42" i="5" s="1"/>
  <c r="Q37" i="5"/>
  <c r="AQ45" i="5"/>
  <c r="AQ39" i="5"/>
  <c r="AQ47" i="5"/>
  <c r="AQ42" i="5"/>
  <c r="AQ37" i="5"/>
  <c r="AJ91" i="5"/>
  <c r="AJ86" i="5"/>
  <c r="AJ81" i="5"/>
  <c r="AJ95" i="5"/>
  <c r="AJ90" i="5"/>
  <c r="AJ85" i="5"/>
  <c r="AJ94" i="5"/>
  <c r="AJ89" i="5"/>
  <c r="AJ83" i="5"/>
  <c r="P73" i="5"/>
  <c r="P68" i="5"/>
  <c r="P63" i="5"/>
  <c r="P76" i="5"/>
  <c r="Y76" i="5" s="1"/>
  <c r="C76" i="5" s="1"/>
  <c r="P71" i="5"/>
  <c r="Y71" i="5" s="1"/>
  <c r="C71" i="5" s="1"/>
  <c r="P65" i="5"/>
  <c r="Q77" i="5"/>
  <c r="Q72" i="5"/>
  <c r="Q67" i="5"/>
  <c r="Q75" i="5"/>
  <c r="Q69" i="5"/>
  <c r="Y69" i="5" s="1"/>
  <c r="C69" i="5" s="1"/>
  <c r="Q64" i="5"/>
  <c r="AQ77" i="5"/>
  <c r="AQ72" i="5"/>
  <c r="AQ67" i="5"/>
  <c r="AQ75" i="5"/>
  <c r="AQ69" i="5"/>
  <c r="AQ64" i="5"/>
  <c r="AU169" i="5"/>
  <c r="AU159" i="5"/>
  <c r="AY179" i="5"/>
  <c r="AY159" i="5"/>
  <c r="AH266" i="5"/>
  <c r="AH267" i="5"/>
  <c r="AH259" i="5"/>
  <c r="AH255" i="5"/>
  <c r="AH251" i="5"/>
  <c r="AH247" i="5"/>
  <c r="AH239" i="5"/>
  <c r="AH260" i="5"/>
  <c r="AH256" i="5"/>
  <c r="AH265" i="5"/>
  <c r="AH264" i="5"/>
  <c r="AH261" i="5"/>
  <c r="AH257" i="5"/>
  <c r="AH249" i="5"/>
  <c r="AH245" i="5"/>
  <c r="AH241" i="5"/>
  <c r="AH252" i="5"/>
  <c r="AH250" i="5"/>
  <c r="AH262" i="5"/>
  <c r="AH246" i="5"/>
  <c r="AH244" i="5"/>
  <c r="AH254" i="5"/>
  <c r="AH242" i="5"/>
  <c r="AH240" i="5"/>
  <c r="AL216" i="5"/>
  <c r="AL201" i="5"/>
  <c r="AM206" i="5"/>
  <c r="AM216" i="5"/>
  <c r="AM196" i="5"/>
  <c r="Z206" i="5"/>
  <c r="Z216" i="5"/>
  <c r="Z196" i="5"/>
  <c r="AH47" i="6"/>
  <c r="AH45" i="6"/>
  <c r="AH42" i="6"/>
  <c r="AH39" i="6"/>
  <c r="AH37" i="6"/>
  <c r="AH34" i="6"/>
  <c r="AH46" i="6"/>
  <c r="AH43" i="6"/>
  <c r="AH41" i="6"/>
  <c r="AH38" i="6"/>
  <c r="AH35" i="6"/>
  <c r="AH33" i="6"/>
  <c r="X46" i="6"/>
  <c r="X43" i="6"/>
  <c r="X41" i="6"/>
  <c r="X38" i="6"/>
  <c r="X35" i="6"/>
  <c r="X33" i="6"/>
  <c r="X47" i="6"/>
  <c r="X45" i="6"/>
  <c r="X42" i="6"/>
  <c r="X39" i="6"/>
  <c r="X37" i="6"/>
  <c r="X34" i="6"/>
  <c r="N15" i="4"/>
  <c r="P15" i="4" s="1"/>
  <c r="AA15" i="4" s="1"/>
  <c r="X15" i="4"/>
  <c r="Z15" i="4" s="1"/>
  <c r="AC15" i="4"/>
  <c r="AE16" i="4"/>
  <c r="AK16" i="4"/>
  <c r="N17" i="4"/>
  <c r="P17" i="4" s="1"/>
  <c r="AC17" i="4"/>
  <c r="AE19" i="4"/>
  <c r="AK19" i="4"/>
  <c r="N20" i="4"/>
  <c r="P20" i="4" s="1"/>
  <c r="X20" i="4"/>
  <c r="Z20" i="4" s="1"/>
  <c r="AC20" i="4"/>
  <c r="AE21" i="4"/>
  <c r="AK21" i="4"/>
  <c r="N23" i="4"/>
  <c r="P23" i="4" s="1"/>
  <c r="AC23" i="4"/>
  <c r="AE24" i="4"/>
  <c r="AK24" i="4"/>
  <c r="N25" i="4"/>
  <c r="P25" i="4" s="1"/>
  <c r="AC25" i="4"/>
  <c r="AM25" i="4"/>
  <c r="AE27" i="4"/>
  <c r="AK27" i="4"/>
  <c r="N28" i="4"/>
  <c r="P28" i="4" s="1"/>
  <c r="AA28" i="4" s="1"/>
  <c r="AE29" i="4"/>
  <c r="N33" i="4"/>
  <c r="P33" i="4" s="1"/>
  <c r="X33" i="4"/>
  <c r="AC33" i="4"/>
  <c r="AG33" i="4"/>
  <c r="AM33" i="4"/>
  <c r="AE34" i="4"/>
  <c r="AK34" i="4"/>
  <c r="N35" i="4"/>
  <c r="P35" i="4" s="1"/>
  <c r="AC35" i="4"/>
  <c r="AG35" i="4"/>
  <c r="AM35" i="4"/>
  <c r="AE37" i="4"/>
  <c r="AK37" i="4"/>
  <c r="N38" i="4"/>
  <c r="P38" i="4" s="1"/>
  <c r="AC38" i="4"/>
  <c r="AG38" i="4"/>
  <c r="AM38" i="4"/>
  <c r="AE39" i="4"/>
  <c r="AK39" i="4"/>
  <c r="N41" i="4"/>
  <c r="P41" i="4" s="1"/>
  <c r="AA41" i="4" s="1"/>
  <c r="X41" i="4"/>
  <c r="Z41" i="4" s="1"/>
  <c r="AC41" i="4"/>
  <c r="AG41" i="4"/>
  <c r="AM41" i="4"/>
  <c r="AE42" i="4"/>
  <c r="AK42" i="4"/>
  <c r="N43" i="4"/>
  <c r="P43" i="4" s="1"/>
  <c r="X43" i="4"/>
  <c r="Z43" i="4" s="1"/>
  <c r="AC43" i="4"/>
  <c r="AG43" i="4"/>
  <c r="AM43" i="4"/>
  <c r="AE45" i="4"/>
  <c r="AK45" i="4"/>
  <c r="N46" i="4"/>
  <c r="P46" i="4" s="1"/>
  <c r="X46" i="4"/>
  <c r="Z46" i="4" s="1"/>
  <c r="AE47" i="4"/>
  <c r="Q15" i="5"/>
  <c r="W15" i="5"/>
  <c r="X15" i="5" s="1"/>
  <c r="AK15" i="5"/>
  <c r="AL15" i="5" s="1"/>
  <c r="AQ15" i="5"/>
  <c r="P16" i="5"/>
  <c r="Y16" i="5" s="1"/>
  <c r="C16" i="5" s="1"/>
  <c r="AJ16" i="5"/>
  <c r="AM17" i="5"/>
  <c r="AS17" i="5"/>
  <c r="Q20" i="5"/>
  <c r="W20" i="5"/>
  <c r="X20" i="5" s="1"/>
  <c r="AK20" i="5"/>
  <c r="AL20" i="5" s="1"/>
  <c r="AQ20" i="5"/>
  <c r="AV20" i="5" s="1"/>
  <c r="D20" i="5" s="1"/>
  <c r="P21" i="5"/>
  <c r="AJ21" i="5"/>
  <c r="AM23" i="5"/>
  <c r="AS23" i="5"/>
  <c r="AM28" i="5"/>
  <c r="Q33" i="5"/>
  <c r="W33" i="5"/>
  <c r="X33" i="5" s="1"/>
  <c r="AK33" i="5"/>
  <c r="AL33" i="5" s="1"/>
  <c r="AQ33" i="5"/>
  <c r="P34" i="5"/>
  <c r="Y34" i="5" s="1"/>
  <c r="C34" i="5" s="1"/>
  <c r="AJ34" i="5"/>
  <c r="AK35" i="5"/>
  <c r="AL35" i="5" s="1"/>
  <c r="AS35" i="5"/>
  <c r="P37" i="5"/>
  <c r="AK38" i="5"/>
  <c r="AL38" i="5" s="1"/>
  <c r="AS38" i="5"/>
  <c r="P39" i="5"/>
  <c r="Y39" i="5" s="1"/>
  <c r="C39" i="5" s="1"/>
  <c r="AK42" i="5"/>
  <c r="AL42" i="5" s="1"/>
  <c r="W42" i="5"/>
  <c r="X42" i="5" s="1"/>
  <c r="AJ42" i="5"/>
  <c r="AT42" i="5"/>
  <c r="AU42" i="5" s="1"/>
  <c r="AK45" i="5"/>
  <c r="AL45" i="5" s="1"/>
  <c r="W45" i="5"/>
  <c r="X45" i="5" s="1"/>
  <c r="Y45" i="5" s="1"/>
  <c r="C45" i="5" s="1"/>
  <c r="AJ45" i="5"/>
  <c r="AT45" i="5"/>
  <c r="AU45" i="5" s="1"/>
  <c r="Q46" i="5"/>
  <c r="AQ46" i="5"/>
  <c r="AM63" i="5"/>
  <c r="AK64" i="5"/>
  <c r="AL64" i="5" s="1"/>
  <c r="W64" i="5"/>
  <c r="X64" i="5" s="1"/>
  <c r="AJ64" i="5"/>
  <c r="AM65" i="5"/>
  <c r="AK67" i="5"/>
  <c r="AL67" i="5" s="1"/>
  <c r="W67" i="5"/>
  <c r="X67" i="5" s="1"/>
  <c r="AJ67" i="5"/>
  <c r="AM68" i="5"/>
  <c r="AK69" i="5"/>
  <c r="AL69" i="5" s="1"/>
  <c r="W69" i="5"/>
  <c r="X69" i="5" s="1"/>
  <c r="AJ69" i="5"/>
  <c r="AK71" i="5"/>
  <c r="AL71" i="5" s="1"/>
  <c r="P72" i="5"/>
  <c r="Y72" i="5" s="1"/>
  <c r="C72" i="5" s="1"/>
  <c r="AK73" i="5"/>
  <c r="AL73" i="5" s="1"/>
  <c r="P75" i="5"/>
  <c r="AN77" i="5"/>
  <c r="AT81" i="5"/>
  <c r="AU81" i="5" s="1"/>
  <c r="AQ81" i="5"/>
  <c r="AN82" i="5"/>
  <c r="N87" i="5"/>
  <c r="O87" i="5" s="1"/>
  <c r="AK87" i="5"/>
  <c r="AL87" i="5" s="1"/>
  <c r="W87" i="5"/>
  <c r="X87" i="5" s="1"/>
  <c r="AK91" i="5"/>
  <c r="AL91" i="5" s="1"/>
  <c r="AJ93" i="5"/>
  <c r="AT93" i="5"/>
  <c r="AU93" i="5" s="1"/>
  <c r="AD111" i="5"/>
  <c r="Q111" i="5"/>
  <c r="AY111" i="5"/>
  <c r="BB111" i="5" s="1"/>
  <c r="BC111" i="5"/>
  <c r="AP111" i="5"/>
  <c r="V111" i="5"/>
  <c r="AO111" i="5"/>
  <c r="V112" i="5"/>
  <c r="AO113" i="5"/>
  <c r="AC114" i="5"/>
  <c r="AF116" i="5"/>
  <c r="BE116" i="5"/>
  <c r="BG116" i="5" s="1"/>
  <c r="AR116" i="5"/>
  <c r="AY116" i="5"/>
  <c r="M121" i="5"/>
  <c r="T121" i="5" s="1"/>
  <c r="AO129" i="5"/>
  <c r="AP132" i="5"/>
  <c r="AU136" i="5"/>
  <c r="Z155" i="5"/>
  <c r="AD155" i="5"/>
  <c r="Q155" i="5"/>
  <c r="AY155" i="5"/>
  <c r="BC155" i="5"/>
  <c r="AP155" i="5"/>
  <c r="A167" i="5"/>
  <c r="O166" i="5"/>
  <c r="R166" i="5" s="1"/>
  <c r="N166" i="5"/>
  <c r="B166" i="5"/>
  <c r="AU174" i="5"/>
  <c r="P91" i="5"/>
  <c r="P86" i="5"/>
  <c r="P81" i="5"/>
  <c r="P95" i="5"/>
  <c r="P90" i="5"/>
  <c r="P85" i="5"/>
  <c r="Y85" i="5" s="1"/>
  <c r="C85" i="5" s="1"/>
  <c r="P94" i="5"/>
  <c r="Y94" i="5" s="1"/>
  <c r="C94" i="5" s="1"/>
  <c r="P89" i="5"/>
  <c r="P83" i="5"/>
  <c r="Y83" i="5" s="1"/>
  <c r="C83" i="5" s="1"/>
  <c r="AP179" i="5"/>
  <c r="AP164" i="5"/>
  <c r="AP154" i="5"/>
  <c r="AW136" i="5"/>
  <c r="AW116" i="5"/>
  <c r="Z265" i="5"/>
  <c r="Z239" i="5"/>
  <c r="Z259" i="5"/>
  <c r="Z249" i="5"/>
  <c r="AL28" i="6"/>
  <c r="AL25" i="6"/>
  <c r="AL23" i="6"/>
  <c r="AL20" i="6"/>
  <c r="AL17" i="6"/>
  <c r="AL15" i="6"/>
  <c r="AL29" i="6"/>
  <c r="AL16" i="6"/>
  <c r="AL27" i="6"/>
  <c r="AL24" i="6"/>
  <c r="AL21" i="6"/>
  <c r="AL19" i="6"/>
  <c r="Z29" i="6"/>
  <c r="Z28" i="6"/>
  <c r="Z25" i="6"/>
  <c r="Z23" i="6"/>
  <c r="Z20" i="6"/>
  <c r="Z17" i="6"/>
  <c r="Z15" i="6"/>
  <c r="AD15" i="4"/>
  <c r="AM19" i="5"/>
  <c r="AT37" i="5"/>
  <c r="AU37" i="5" s="1"/>
  <c r="Q41" i="5"/>
  <c r="Q43" i="5"/>
  <c r="AQ63" i="5"/>
  <c r="Q65" i="5"/>
  <c r="Y65" i="5" s="1"/>
  <c r="C65" i="5" s="1"/>
  <c r="AQ68" i="5"/>
  <c r="P77" i="5"/>
  <c r="Y77" i="5" s="1"/>
  <c r="C77" i="5" s="1"/>
  <c r="N82" i="5"/>
  <c r="O82" i="5" s="1"/>
  <c r="AK82" i="5"/>
  <c r="AL82" i="5" s="1"/>
  <c r="W82" i="5"/>
  <c r="X82" i="5" s="1"/>
  <c r="AT91" i="5"/>
  <c r="AU91" i="5" s="1"/>
  <c r="AQ91" i="5"/>
  <c r="BC112" i="5"/>
  <c r="AW112" i="5"/>
  <c r="AW114" i="5"/>
  <c r="AE114" i="5"/>
  <c r="BD114" i="5"/>
  <c r="AQ114" i="5"/>
  <c r="W114" i="5"/>
  <c r="AP114" i="5"/>
  <c r="AY121" i="5"/>
  <c r="M122" i="5"/>
  <c r="T122" i="5" s="1"/>
  <c r="B123" i="5"/>
  <c r="Z126" i="5"/>
  <c r="AW126" i="5"/>
  <c r="BA127" i="5"/>
  <c r="AV127" i="5"/>
  <c r="Y127" i="5"/>
  <c r="M127" i="5"/>
  <c r="T127" i="5" s="1"/>
  <c r="AU127" i="5"/>
  <c r="X127" i="5"/>
  <c r="L127" i="5"/>
  <c r="S127" i="5" s="1"/>
  <c r="AX127" i="5"/>
  <c r="AB127" i="5"/>
  <c r="W127" i="5"/>
  <c r="AW131" i="5"/>
  <c r="AE131" i="5"/>
  <c r="BD131" i="5"/>
  <c r="AQ131" i="5"/>
  <c r="W131" i="5"/>
  <c r="AP131" i="5"/>
  <c r="AR136" i="5"/>
  <c r="AW154" i="5"/>
  <c r="AW155" i="5"/>
  <c r="AE160" i="5"/>
  <c r="BD160" i="5"/>
  <c r="AQ160" i="5"/>
  <c r="AU164" i="5"/>
  <c r="A161" i="5"/>
  <c r="M164" i="5"/>
  <c r="T164" i="5" s="1"/>
  <c r="Y164" i="5"/>
  <c r="AV164" i="5"/>
  <c r="BA164" i="5"/>
  <c r="Z169" i="5"/>
  <c r="AF174" i="5"/>
  <c r="BE174" i="5"/>
  <c r="AR174" i="5"/>
  <c r="BC175" i="5"/>
  <c r="AP175" i="5"/>
  <c r="AD175" i="5"/>
  <c r="Q175" i="5"/>
  <c r="A182" i="5"/>
  <c r="O181" i="5"/>
  <c r="R181" i="5" s="1"/>
  <c r="N181" i="5"/>
  <c r="B181" i="5"/>
  <c r="AW197" i="5"/>
  <c r="AC197" i="5"/>
  <c r="A214" i="5"/>
  <c r="M213" i="5"/>
  <c r="L213" i="5"/>
  <c r="B213" i="5"/>
  <c r="L218" i="5"/>
  <c r="B218" i="5"/>
  <c r="A219" i="5"/>
  <c r="M218" i="5"/>
  <c r="N41" i="5"/>
  <c r="O41" i="5" s="1"/>
  <c r="N46" i="5"/>
  <c r="O46" i="5" s="1"/>
  <c r="N63" i="5"/>
  <c r="O63" i="5" s="1"/>
  <c r="AT65" i="5"/>
  <c r="AU65" i="5" s="1"/>
  <c r="N68" i="5"/>
  <c r="O68" i="5" s="1"/>
  <c r="N73" i="5"/>
  <c r="O73" i="5" s="1"/>
  <c r="N81" i="5"/>
  <c r="O81" i="5" s="1"/>
  <c r="N86" i="5"/>
  <c r="O86" i="5" s="1"/>
  <c r="AT89" i="5"/>
  <c r="AU89" i="5" s="1"/>
  <c r="N91" i="5"/>
  <c r="O91" i="5" s="1"/>
  <c r="AT94" i="5"/>
  <c r="AU94" i="5" s="1"/>
  <c r="W111" i="5"/>
  <c r="AB111" i="5"/>
  <c r="AC111" i="5" s="1"/>
  <c r="AX111" i="5"/>
  <c r="O112" i="5"/>
  <c r="R112" i="5" s="1"/>
  <c r="L114" i="5"/>
  <c r="S114" i="5" s="1"/>
  <c r="X114" i="5"/>
  <c r="AU114" i="5"/>
  <c r="AY114" i="5"/>
  <c r="M116" i="5"/>
  <c r="T116" i="5" s="1"/>
  <c r="Q116" i="5"/>
  <c r="Y116" i="5"/>
  <c r="AD116" i="5"/>
  <c r="AV116" i="5"/>
  <c r="BA116" i="5"/>
  <c r="Z121" i="5"/>
  <c r="AE121" i="5"/>
  <c r="N122" i="5"/>
  <c r="AE122" i="5"/>
  <c r="W126" i="5"/>
  <c r="AB126" i="5"/>
  <c r="AX126" i="5"/>
  <c r="O127" i="5"/>
  <c r="R127" i="5" s="1"/>
  <c r="L131" i="5"/>
  <c r="S131" i="5" s="1"/>
  <c r="X131" i="5"/>
  <c r="AU131" i="5"/>
  <c r="AY131" i="5"/>
  <c r="A133" i="5"/>
  <c r="M136" i="5"/>
  <c r="T136" i="5" s="1"/>
  <c r="Q136" i="5"/>
  <c r="Y136" i="5"/>
  <c r="AD136" i="5"/>
  <c r="AV136" i="5"/>
  <c r="BA136" i="5"/>
  <c r="BB136" i="5" s="1"/>
  <c r="L154" i="5"/>
  <c r="X154" i="5"/>
  <c r="AQ154" i="5"/>
  <c r="AU154" i="5"/>
  <c r="AY154" i="5"/>
  <c r="BD154" i="5"/>
  <c r="L155" i="5"/>
  <c r="X155" i="5"/>
  <c r="AQ155" i="5"/>
  <c r="AU155" i="5"/>
  <c r="BD155" i="5"/>
  <c r="A156" i="5"/>
  <c r="M159" i="5"/>
  <c r="T159" i="5" s="1"/>
  <c r="Q159" i="5"/>
  <c r="Y159" i="5"/>
  <c r="AD159" i="5"/>
  <c r="AR159" i="5"/>
  <c r="AV159" i="5"/>
  <c r="BA159" i="5"/>
  <c r="BE159" i="5"/>
  <c r="B160" i="5"/>
  <c r="V164" i="5"/>
  <c r="Z164" i="5"/>
  <c r="AE164" i="5"/>
  <c r="AW164" i="5"/>
  <c r="N165" i="5"/>
  <c r="AW165" i="5"/>
  <c r="W169" i="5"/>
  <c r="AB169" i="5"/>
  <c r="AP169" i="5"/>
  <c r="AX169" i="5"/>
  <c r="BC169" i="5"/>
  <c r="O170" i="5"/>
  <c r="R170" i="5" s="1"/>
  <c r="BC174" i="5"/>
  <c r="AP174" i="5"/>
  <c r="AD174" i="5"/>
  <c r="Q174" i="5"/>
  <c r="X174" i="5"/>
  <c r="BD174" i="5"/>
  <c r="AT201" i="5"/>
  <c r="AR202" i="5"/>
  <c r="X202" i="5"/>
  <c r="AV202" i="5"/>
  <c r="AB202" i="5"/>
  <c r="AP206" i="5"/>
  <c r="AP216" i="5"/>
  <c r="AT85" i="5"/>
  <c r="AU85" i="5" s="1"/>
  <c r="AT90" i="5"/>
  <c r="AU90" i="5" s="1"/>
  <c r="AT95" i="5"/>
  <c r="AU95" i="5" s="1"/>
  <c r="A113" i="5"/>
  <c r="M114" i="5"/>
  <c r="T114" i="5" s="1"/>
  <c r="Y114" i="5"/>
  <c r="AV114" i="5"/>
  <c r="BA114" i="5"/>
  <c r="Z116" i="5"/>
  <c r="A128" i="5"/>
  <c r="M131" i="5"/>
  <c r="T131" i="5" s="1"/>
  <c r="Y131" i="5"/>
  <c r="AV131" i="5"/>
  <c r="BA131" i="5"/>
  <c r="Y132" i="5"/>
  <c r="Z136" i="5"/>
  <c r="M154" i="5"/>
  <c r="T154" i="5" s="1"/>
  <c r="Y154" i="5"/>
  <c r="AV154" i="5"/>
  <c r="BA154" i="5"/>
  <c r="M155" i="5"/>
  <c r="T155" i="5" s="1"/>
  <c r="Y155" i="5"/>
  <c r="AV155" i="5"/>
  <c r="BA155" i="5"/>
  <c r="Z159" i="5"/>
  <c r="N160" i="5"/>
  <c r="W164" i="5"/>
  <c r="AB164" i="5"/>
  <c r="AX164" i="5"/>
  <c r="AX165" i="5"/>
  <c r="AY169" i="5"/>
  <c r="A171" i="5"/>
  <c r="AX174" i="5"/>
  <c r="AB174" i="5"/>
  <c r="AC174" i="5" s="1"/>
  <c r="BA174" i="5"/>
  <c r="AV174" i="5"/>
  <c r="Y174" i="5"/>
  <c r="M174" i="5"/>
  <c r="T174" i="5" s="1"/>
  <c r="AW174" i="5"/>
  <c r="Z175" i="5"/>
  <c r="AC179" i="5"/>
  <c r="AL196" i="5"/>
  <c r="AI201" i="5"/>
  <c r="AX239" i="5"/>
  <c r="W85" i="5"/>
  <c r="X85" i="5" s="1"/>
  <c r="W90" i="5"/>
  <c r="X90" i="5" s="1"/>
  <c r="W95" i="5"/>
  <c r="X95" i="5" s="1"/>
  <c r="M111" i="5"/>
  <c r="T111" i="5" s="1"/>
  <c r="Y111" i="5"/>
  <c r="AV111" i="5"/>
  <c r="V114" i="5"/>
  <c r="W116" i="5"/>
  <c r="AB116" i="5"/>
  <c r="AP116" i="5"/>
  <c r="AQ121" i="5"/>
  <c r="AQ122" i="5"/>
  <c r="M126" i="5"/>
  <c r="T126" i="5" s="1"/>
  <c r="Y126" i="5"/>
  <c r="AV126" i="5"/>
  <c r="V131" i="5"/>
  <c r="W136" i="5"/>
  <c r="AB136" i="5"/>
  <c r="AP136" i="5"/>
  <c r="V154" i="5"/>
  <c r="V155" i="5"/>
  <c r="W159" i="5"/>
  <c r="AB159" i="5"/>
  <c r="AP159" i="5"/>
  <c r="L164" i="5"/>
  <c r="X164" i="5"/>
  <c r="AQ164" i="5"/>
  <c r="M169" i="5"/>
  <c r="T169" i="5" s="1"/>
  <c r="Q169" i="5"/>
  <c r="Y169" i="5"/>
  <c r="AV169" i="5"/>
  <c r="V174" i="5"/>
  <c r="AY174" i="5"/>
  <c r="O175" i="5"/>
  <c r="R175" i="5" s="1"/>
  <c r="B175" i="5"/>
  <c r="AY175" i="5"/>
  <c r="A176" i="5"/>
  <c r="AU179" i="5"/>
  <c r="BD179" i="5"/>
  <c r="AQ179" i="5"/>
  <c r="AE179" i="5"/>
  <c r="AJ196" i="5"/>
  <c r="AI249" i="5"/>
  <c r="AX259" i="5"/>
  <c r="AY259" i="5" s="1"/>
  <c r="M179" i="5"/>
  <c r="T179" i="5" s="1"/>
  <c r="Y179" i="5"/>
  <c r="AV179" i="5"/>
  <c r="BA179" i="5"/>
  <c r="O196" i="5"/>
  <c r="AD196" i="5"/>
  <c r="AI196" i="5"/>
  <c r="AX196" i="5"/>
  <c r="V201" i="5"/>
  <c r="AP201" i="5"/>
  <c r="M202" i="5"/>
  <c r="AI202" i="5" s="1"/>
  <c r="R207" i="5"/>
  <c r="R211" i="5"/>
  <c r="X211" i="5"/>
  <c r="AL211" i="5"/>
  <c r="AR211" i="5"/>
  <c r="O216" i="5"/>
  <c r="AI216" i="5"/>
  <c r="V217" i="5"/>
  <c r="AW239" i="5"/>
  <c r="AC239" i="5"/>
  <c r="AD239" i="5"/>
  <c r="AT244" i="5"/>
  <c r="AM244" i="5"/>
  <c r="Z244" i="5"/>
  <c r="AA244" i="5" s="1"/>
  <c r="S244" i="5"/>
  <c r="K244" i="5"/>
  <c r="AQ244" i="5"/>
  <c r="W244" i="5"/>
  <c r="AI244" i="5"/>
  <c r="O244" i="5"/>
  <c r="AV244" i="5"/>
  <c r="AB244" i="5"/>
  <c r="R244" i="5"/>
  <c r="A256" i="5"/>
  <c r="M255" i="5"/>
  <c r="L255" i="5"/>
  <c r="B255" i="5"/>
  <c r="AL259" i="5"/>
  <c r="AR264" i="5"/>
  <c r="O264" i="5"/>
  <c r="AI264" i="5"/>
  <c r="X264" i="5"/>
  <c r="AV264" i="5"/>
  <c r="AB264" i="5"/>
  <c r="AO15" i="6"/>
  <c r="AF16" i="6"/>
  <c r="V179" i="5"/>
  <c r="AW179" i="5"/>
  <c r="N180" i="5"/>
  <c r="P196" i="5"/>
  <c r="V196" i="5"/>
  <c r="AP196" i="5"/>
  <c r="AB197" i="5"/>
  <c r="W201" i="5"/>
  <c r="AB201" i="5"/>
  <c r="AQ201" i="5"/>
  <c r="AV201" i="5"/>
  <c r="A203" i="5"/>
  <c r="R206" i="5"/>
  <c r="X206" i="5"/>
  <c r="AC206" i="5"/>
  <c r="AL206" i="5"/>
  <c r="K211" i="5"/>
  <c r="O211" i="5"/>
  <c r="S211" i="5"/>
  <c r="Z211" i="5"/>
  <c r="AI211" i="5"/>
  <c r="AM211" i="5"/>
  <c r="AT211" i="5"/>
  <c r="B212" i="5"/>
  <c r="L212" i="5"/>
  <c r="V216" i="5"/>
  <c r="M217" i="5"/>
  <c r="AI217" i="5" s="1"/>
  <c r="AB217" i="5"/>
  <c r="AR217" i="5"/>
  <c r="X221" i="5"/>
  <c r="L222" i="5"/>
  <c r="B222" i="5"/>
  <c r="A223" i="5"/>
  <c r="V244" i="5"/>
  <c r="O249" i="5"/>
  <c r="AC250" i="5"/>
  <c r="V207" i="5"/>
  <c r="V211" i="5"/>
  <c r="AP211" i="5"/>
  <c r="AW222" i="5"/>
  <c r="AC222" i="5"/>
  <c r="AJ239" i="5"/>
  <c r="P239" i="5"/>
  <c r="AC240" i="5"/>
  <c r="L245" i="5"/>
  <c r="B245" i="5"/>
  <c r="A246" i="5"/>
  <c r="AM250" i="5"/>
  <c r="AV250" i="5"/>
  <c r="AB250" i="5"/>
  <c r="AI250" i="5"/>
  <c r="O250" i="5"/>
  <c r="V250" i="5"/>
  <c r="AJ259" i="5"/>
  <c r="P259" i="5"/>
  <c r="AW260" i="5"/>
  <c r="AC260" i="5"/>
  <c r="Z264" i="5"/>
  <c r="S264" i="5"/>
  <c r="K264" i="5"/>
  <c r="AQ264" i="5"/>
  <c r="R264" i="5"/>
  <c r="AM264" i="5"/>
  <c r="W264" i="5"/>
  <c r="AO17" i="6"/>
  <c r="L179" i="5"/>
  <c r="X179" i="5"/>
  <c r="AC196" i="5"/>
  <c r="K201" i="5"/>
  <c r="O201" i="5"/>
  <c r="S201" i="5"/>
  <c r="Z201" i="5"/>
  <c r="AA201" i="5" s="1"/>
  <c r="AM201" i="5"/>
  <c r="B202" i="5"/>
  <c r="V206" i="5"/>
  <c r="W211" i="5"/>
  <c r="AB211" i="5"/>
  <c r="AC216" i="5"/>
  <c r="S217" i="5"/>
  <c r="AT221" i="5"/>
  <c r="AU221" i="5" s="1"/>
  <c r="AM221" i="5"/>
  <c r="Z221" i="5"/>
  <c r="S221" i="5"/>
  <c r="K221" i="5"/>
  <c r="AQ221" i="5"/>
  <c r="W221" i="5"/>
  <c r="AI221" i="5"/>
  <c r="O221" i="5"/>
  <c r="AV221" i="5"/>
  <c r="AB221" i="5"/>
  <c r="R221" i="5"/>
  <c r="AL221" i="5"/>
  <c r="AT240" i="5"/>
  <c r="AM240" i="5"/>
  <c r="Z240" i="5"/>
  <c r="S240" i="5"/>
  <c r="K240" i="5"/>
  <c r="AQ240" i="5"/>
  <c r="W240" i="5"/>
  <c r="AI240" i="5"/>
  <c r="O240" i="5"/>
  <c r="AV240" i="5"/>
  <c r="AB240" i="5"/>
  <c r="V240" i="5"/>
  <c r="M245" i="5"/>
  <c r="AW249" i="5"/>
  <c r="AC249" i="5"/>
  <c r="X250" i="5"/>
  <c r="AR250" i="5"/>
  <c r="AD259" i="5"/>
  <c r="AT260" i="5"/>
  <c r="AM260" i="5"/>
  <c r="Z260" i="5"/>
  <c r="S260" i="5"/>
  <c r="K260" i="5"/>
  <c r="R260" i="5"/>
  <c r="AQ260" i="5"/>
  <c r="W260" i="5"/>
  <c r="AP17" i="6"/>
  <c r="AO19" i="6"/>
  <c r="AO21" i="6"/>
  <c r="AO24" i="6"/>
  <c r="AO27" i="6"/>
  <c r="AQ27" i="6" s="1"/>
  <c r="AO34" i="6"/>
  <c r="AP35" i="6"/>
  <c r="AO39" i="6"/>
  <c r="AP41" i="6"/>
  <c r="AO43" i="6"/>
  <c r="AO45" i="6"/>
  <c r="B94" i="7"/>
  <c r="BK56" i="7"/>
  <c r="BG56" i="7"/>
  <c r="BC56" i="7"/>
  <c r="AN56" i="7"/>
  <c r="AF56" i="7"/>
  <c r="Z56" i="7"/>
  <c r="N56" i="7"/>
  <c r="AL56" i="7"/>
  <c r="AD56" i="7"/>
  <c r="AX56" i="7"/>
  <c r="AM56" i="7"/>
  <c r="AE56" i="7"/>
  <c r="BL56" i="7"/>
  <c r="BD56" i="7"/>
  <c r="O56" i="7"/>
  <c r="BJ56" i="7"/>
  <c r="AI56" i="7"/>
  <c r="AL57" i="7"/>
  <c r="AD57" i="7"/>
  <c r="BK57" i="7"/>
  <c r="BG57" i="7"/>
  <c r="BC57" i="7"/>
  <c r="AN57" i="7"/>
  <c r="AF57" i="7"/>
  <c r="Z57" i="7"/>
  <c r="N57" i="7"/>
  <c r="B95" i="7"/>
  <c r="BJ57" i="7"/>
  <c r="AI57" i="7"/>
  <c r="AX57" i="7"/>
  <c r="AM57" i="7"/>
  <c r="AE57" i="7"/>
  <c r="BL57" i="7"/>
  <c r="BD57" i="7"/>
  <c r="B99" i="7"/>
  <c r="BK61" i="7"/>
  <c r="BG61" i="7"/>
  <c r="BC61" i="7"/>
  <c r="AN61" i="7"/>
  <c r="AF61" i="7"/>
  <c r="Z61" i="7"/>
  <c r="N61" i="7"/>
  <c r="BJ61" i="7"/>
  <c r="AM61" i="7"/>
  <c r="AL61" i="7"/>
  <c r="AD61" i="7"/>
  <c r="AE61" i="7"/>
  <c r="BD61" i="7"/>
  <c r="O61" i="7"/>
  <c r="AX61" i="7"/>
  <c r="AI61" i="7"/>
  <c r="BL61" i="7"/>
  <c r="AL62" i="7"/>
  <c r="AD62" i="7"/>
  <c r="BL62" i="7"/>
  <c r="BD62" i="7"/>
  <c r="AX62" i="7"/>
  <c r="O62" i="7"/>
  <c r="BK62" i="7"/>
  <c r="BG62" i="7"/>
  <c r="BC62" i="7"/>
  <c r="AN62" i="7"/>
  <c r="AF62" i="7"/>
  <c r="Z62" i="7"/>
  <c r="N62" i="7"/>
  <c r="B100" i="7"/>
  <c r="AM62" i="7"/>
  <c r="AI62" i="7"/>
  <c r="AE62" i="7"/>
  <c r="BJ62" i="7"/>
  <c r="AT61" i="7"/>
  <c r="V239" i="5"/>
  <c r="R249" i="5"/>
  <c r="X249" i="5"/>
  <c r="K254" i="5"/>
  <c r="O254" i="5"/>
  <c r="S254" i="5"/>
  <c r="Z254" i="5"/>
  <c r="AA254" i="5" s="1"/>
  <c r="AI254" i="5"/>
  <c r="AM254" i="5"/>
  <c r="AT254" i="5"/>
  <c r="V259" i="5"/>
  <c r="A266" i="5"/>
  <c r="O15" i="6"/>
  <c r="Q15" i="6" s="1"/>
  <c r="Y16" i="6"/>
  <c r="O16" i="6"/>
  <c r="Q16" i="6" s="1"/>
  <c r="AE16" i="6"/>
  <c r="Y17" i="6"/>
  <c r="AE17" i="6"/>
  <c r="Z19" i="6"/>
  <c r="P19" i="6"/>
  <c r="AO20" i="6"/>
  <c r="Z21" i="6"/>
  <c r="P21" i="6"/>
  <c r="AO23" i="6"/>
  <c r="Z24" i="6"/>
  <c r="P24" i="6"/>
  <c r="AO25" i="6"/>
  <c r="Z27" i="6"/>
  <c r="P27" i="6"/>
  <c r="AO28" i="6"/>
  <c r="AO33" i="6"/>
  <c r="AP34" i="6"/>
  <c r="AO38" i="6"/>
  <c r="AP39" i="6"/>
  <c r="AP43" i="6"/>
  <c r="Z45" i="6"/>
  <c r="AO47" i="6"/>
  <c r="B89" i="7"/>
  <c r="BK51" i="7"/>
  <c r="BG51" i="7"/>
  <c r="BC51" i="7"/>
  <c r="AN51" i="7"/>
  <c r="AF51" i="7"/>
  <c r="Z51" i="7"/>
  <c r="AL51" i="7"/>
  <c r="AD51" i="7"/>
  <c r="N51" i="7"/>
  <c r="BL51" i="7"/>
  <c r="BD51" i="7"/>
  <c r="BJ51" i="7"/>
  <c r="AI51" i="7"/>
  <c r="AX51" i="7"/>
  <c r="O51" i="7"/>
  <c r="AM51" i="7"/>
  <c r="AE51" i="7"/>
  <c r="V254" i="5"/>
  <c r="Z16" i="6"/>
  <c r="AP20" i="6"/>
  <c r="AP23" i="6"/>
  <c r="AP25" i="6"/>
  <c r="AP28" i="6"/>
  <c r="AO29" i="6"/>
  <c r="AP33" i="6"/>
  <c r="AO37" i="6"/>
  <c r="AP38" i="6"/>
  <c r="AO42" i="6"/>
  <c r="AO46" i="6"/>
  <c r="Z47" i="6"/>
  <c r="R239" i="5"/>
  <c r="X239" i="5"/>
  <c r="V249" i="5"/>
  <c r="W254" i="5"/>
  <c r="AB254" i="5"/>
  <c r="R259" i="5"/>
  <c r="X259" i="5"/>
  <c r="AC259" i="5"/>
  <c r="AP15" i="6"/>
  <c r="AP29" i="6"/>
  <c r="AO35" i="6"/>
  <c r="AP37" i="6"/>
  <c r="AO41" i="6"/>
  <c r="Z42" i="6"/>
  <c r="AP46" i="6"/>
  <c r="BL66" i="7"/>
  <c r="AF29" i="6"/>
  <c r="O33" i="6"/>
  <c r="Q33" i="6" s="1"/>
  <c r="Y33" i="6"/>
  <c r="AF34" i="6"/>
  <c r="O35" i="6"/>
  <c r="Q35" i="6" s="1"/>
  <c r="Y35" i="6"/>
  <c r="AF37" i="6"/>
  <c r="O38" i="6"/>
  <c r="Q38" i="6" s="1"/>
  <c r="Y38" i="6"/>
  <c r="AF39" i="6"/>
  <c r="O41" i="6"/>
  <c r="Q41" i="6" s="1"/>
  <c r="Y41" i="6"/>
  <c r="AF42" i="6"/>
  <c r="AP42" i="6"/>
  <c r="AF45" i="6"/>
  <c r="AP45" i="6"/>
  <c r="AF47" i="6"/>
  <c r="AP47" i="6"/>
  <c r="C58" i="7"/>
  <c r="C96" i="7" s="1"/>
  <c r="D20" i="7"/>
  <c r="D58" i="7" s="1"/>
  <c r="D96" i="7" s="1"/>
  <c r="D29" i="7"/>
  <c r="D67" i="7" s="1"/>
  <c r="D105" i="7" s="1"/>
  <c r="C67" i="7"/>
  <c r="C105" i="7" s="1"/>
  <c r="B30" i="7"/>
  <c r="B68" i="7" s="1"/>
  <c r="A68" i="7"/>
  <c r="A110" i="7"/>
  <c r="BI72" i="7"/>
  <c r="AK72" i="7"/>
  <c r="S72" i="7"/>
  <c r="R72" i="7"/>
  <c r="B111" i="7"/>
  <c r="BK73" i="7"/>
  <c r="BG73" i="7"/>
  <c r="BC73" i="7"/>
  <c r="AN73" i="7"/>
  <c r="AF73" i="7"/>
  <c r="Z73" i="7"/>
  <c r="N73" i="7"/>
  <c r="BJ73" i="7"/>
  <c r="BB73" i="7"/>
  <c r="AM73" i="7"/>
  <c r="AI73" i="7"/>
  <c r="AE73" i="7"/>
  <c r="AL73" i="7"/>
  <c r="AD73" i="7"/>
  <c r="BL73" i="7"/>
  <c r="BD73" i="7"/>
  <c r="AX73" i="7"/>
  <c r="O73" i="7"/>
  <c r="V56" i="7"/>
  <c r="AH56" i="7"/>
  <c r="AE20" i="6"/>
  <c r="AE23" i="6"/>
  <c r="AE25" i="6"/>
  <c r="AE28" i="6"/>
  <c r="AE33" i="6"/>
  <c r="AE35" i="6"/>
  <c r="AE38" i="6"/>
  <c r="AE41" i="6"/>
  <c r="Z43" i="6"/>
  <c r="AE43" i="6"/>
  <c r="P46" i="6"/>
  <c r="Q46" i="6" s="1"/>
  <c r="Z46" i="6"/>
  <c r="AE46" i="6"/>
  <c r="A90" i="7"/>
  <c r="BI52" i="7"/>
  <c r="R52" i="7"/>
  <c r="C59" i="7"/>
  <c r="C97" i="7" s="1"/>
  <c r="D21" i="7"/>
  <c r="D59" i="7" s="1"/>
  <c r="D97" i="7" s="1"/>
  <c r="C68" i="7"/>
  <c r="C106" i="7" s="1"/>
  <c r="D30" i="7"/>
  <c r="D68" i="7" s="1"/>
  <c r="D106" i="7" s="1"/>
  <c r="A69" i="7"/>
  <c r="B31" i="7"/>
  <c r="B69" i="7" s="1"/>
  <c r="B110" i="7"/>
  <c r="AL72" i="7"/>
  <c r="AD72" i="7"/>
  <c r="BL72" i="7"/>
  <c r="BD72" i="7"/>
  <c r="AX72" i="7"/>
  <c r="O72" i="7"/>
  <c r="BK72" i="7"/>
  <c r="BG72" i="7"/>
  <c r="BC72" i="7"/>
  <c r="AN72" i="7"/>
  <c r="AF72" i="7"/>
  <c r="Z72" i="7"/>
  <c r="N72" i="7"/>
  <c r="BJ72" i="7"/>
  <c r="AM72" i="7"/>
  <c r="AI72" i="7"/>
  <c r="AE72" i="7"/>
  <c r="AT56" i="7"/>
  <c r="V61" i="7"/>
  <c r="BF61" i="7"/>
  <c r="AH61" i="7"/>
  <c r="AF15" i="6"/>
  <c r="AG15" i="6" s="1"/>
  <c r="AF17" i="6"/>
  <c r="O19" i="6"/>
  <c r="Y19" i="6"/>
  <c r="AF20" i="6"/>
  <c r="O21" i="6"/>
  <c r="Y21" i="6"/>
  <c r="AF23" i="6"/>
  <c r="O24" i="6"/>
  <c r="Y24" i="6"/>
  <c r="AF25" i="6"/>
  <c r="O27" i="6"/>
  <c r="Y27" i="6"/>
  <c r="AF28" i="6"/>
  <c r="O29" i="6"/>
  <c r="Q29" i="6" s="1"/>
  <c r="Y29" i="6"/>
  <c r="AF33" i="6"/>
  <c r="O34" i="6"/>
  <c r="Q34" i="6" s="1"/>
  <c r="Y34" i="6"/>
  <c r="AA34" i="6" s="1"/>
  <c r="AF35" i="6"/>
  <c r="O37" i="6"/>
  <c r="Q37" i="6" s="1"/>
  <c r="Y37" i="6"/>
  <c r="AF38" i="6"/>
  <c r="O39" i="6"/>
  <c r="Q39" i="6" s="1"/>
  <c r="Y39" i="6"/>
  <c r="AF41" i="6"/>
  <c r="O42" i="6"/>
  <c r="Y42" i="6"/>
  <c r="AF43" i="6"/>
  <c r="O45" i="6"/>
  <c r="Y45" i="6"/>
  <c r="AF46" i="6"/>
  <c r="O47" i="6"/>
  <c r="Y47" i="6"/>
  <c r="B14" i="7"/>
  <c r="B52" i="7" s="1"/>
  <c r="A15" i="7"/>
  <c r="D19" i="7"/>
  <c r="D57" i="7" s="1"/>
  <c r="D95" i="7" s="1"/>
  <c r="BK66" i="7"/>
  <c r="BG66" i="7"/>
  <c r="BC66" i="7"/>
  <c r="AN66" i="7"/>
  <c r="AF66" i="7"/>
  <c r="Z66" i="7"/>
  <c r="B104" i="7"/>
  <c r="BJ66" i="7"/>
  <c r="AM66" i="7"/>
  <c r="AI66" i="7"/>
  <c r="AE66" i="7"/>
  <c r="AL66" i="7"/>
  <c r="AD66" i="7"/>
  <c r="D31" i="7"/>
  <c r="D69" i="7" s="1"/>
  <c r="D107" i="7" s="1"/>
  <c r="C69" i="7"/>
  <c r="C107" i="7" s="1"/>
  <c r="B109" i="7"/>
  <c r="BK71" i="7"/>
  <c r="BG71" i="7"/>
  <c r="BC71" i="7"/>
  <c r="AN71" i="7"/>
  <c r="AF71" i="7"/>
  <c r="Z71" i="7"/>
  <c r="N71" i="7"/>
  <c r="BJ71" i="7"/>
  <c r="AM71" i="7"/>
  <c r="AI71" i="7"/>
  <c r="AE71" i="7"/>
  <c r="AL71" i="7"/>
  <c r="AD71" i="7"/>
  <c r="BL71" i="7"/>
  <c r="BD71" i="7"/>
  <c r="AX71" i="7"/>
  <c r="O71" i="7"/>
  <c r="B36" i="7"/>
  <c r="B74" i="7" s="1"/>
  <c r="V51" i="7"/>
  <c r="AH51" i="7"/>
  <c r="S52" i="7"/>
  <c r="BF56" i="7"/>
  <c r="V66" i="7"/>
  <c r="BF66" i="7"/>
  <c r="AH66" i="7"/>
  <c r="AX66" i="7"/>
  <c r="AE19" i="6"/>
  <c r="AE21" i="6"/>
  <c r="AG21" i="6" s="1"/>
  <c r="AE24" i="6"/>
  <c r="AE27" i="6"/>
  <c r="AE29" i="6"/>
  <c r="AG29" i="6" s="1"/>
  <c r="AE34" i="6"/>
  <c r="AE37" i="6"/>
  <c r="AE39" i="6"/>
  <c r="P42" i="6"/>
  <c r="AE42" i="6"/>
  <c r="P45" i="6"/>
  <c r="AE45" i="6"/>
  <c r="P47" i="6"/>
  <c r="AE47" i="6"/>
  <c r="D16" i="7"/>
  <c r="D54" i="7" s="1"/>
  <c r="D92" i="7" s="1"/>
  <c r="A95" i="7"/>
  <c r="BI57" i="7"/>
  <c r="R57" i="7"/>
  <c r="A20" i="7"/>
  <c r="A100" i="7"/>
  <c r="BI62" i="7"/>
  <c r="AK62" i="7"/>
  <c r="S62" i="7"/>
  <c r="R62" i="7"/>
  <c r="C66" i="7"/>
  <c r="C104" i="7" s="1"/>
  <c r="D28" i="7"/>
  <c r="D66" i="7" s="1"/>
  <c r="D104" i="7" s="1"/>
  <c r="A67" i="7"/>
  <c r="B29" i="7"/>
  <c r="B67" i="7" s="1"/>
  <c r="A112" i="7"/>
  <c r="BI74" i="7"/>
  <c r="AK74" i="7"/>
  <c r="S74" i="7"/>
  <c r="R74" i="7"/>
  <c r="AT51" i="7"/>
  <c r="AK52" i="7"/>
  <c r="S57" i="7"/>
  <c r="BD66" i="7"/>
  <c r="AT71" i="7"/>
  <c r="S89" i="7"/>
  <c r="V94" i="7"/>
  <c r="BF94" i="7"/>
  <c r="AH94" i="7"/>
  <c r="V99" i="7"/>
  <c r="BF99" i="7"/>
  <c r="AH99" i="7"/>
  <c r="BI51" i="7"/>
  <c r="R94" i="7"/>
  <c r="BI94" i="7"/>
  <c r="BI56" i="7"/>
  <c r="R99" i="7"/>
  <c r="BI99" i="7"/>
  <c r="BI61" i="7"/>
  <c r="AK104" i="7"/>
  <c r="S104" i="7"/>
  <c r="R104" i="7"/>
  <c r="BI104" i="7"/>
  <c r="BI66" i="7"/>
  <c r="AK109" i="7"/>
  <c r="S109" i="7"/>
  <c r="R109" i="7"/>
  <c r="BI109" i="7"/>
  <c r="AH71" i="7"/>
  <c r="BI71" i="7"/>
  <c r="A73" i="7"/>
  <c r="AK94" i="7"/>
  <c r="AK99" i="7"/>
  <c r="BF71" i="7"/>
  <c r="A25" i="7"/>
  <c r="R89" i="7"/>
  <c r="BI89" i="7"/>
  <c r="R51" i="7"/>
  <c r="R56" i="7"/>
  <c r="R61" i="7"/>
  <c r="R66" i="7"/>
  <c r="R71" i="7"/>
  <c r="AT94" i="7"/>
  <c r="AT99" i="7"/>
  <c r="A90" i="8"/>
  <c r="R52" i="8"/>
  <c r="BI52" i="8"/>
  <c r="AK52" i="8"/>
  <c r="S52" i="8"/>
  <c r="B89" i="8"/>
  <c r="BL51" i="8"/>
  <c r="BD51" i="8"/>
  <c r="AX51" i="8"/>
  <c r="BK51" i="8"/>
  <c r="BG51" i="8"/>
  <c r="BC51" i="8"/>
  <c r="AN51" i="8"/>
  <c r="AF51" i="8"/>
  <c r="Z51" i="8"/>
  <c r="BJ51" i="8"/>
  <c r="BB51" i="8"/>
  <c r="AM51" i="8"/>
  <c r="AI51" i="8"/>
  <c r="AE51" i="8"/>
  <c r="O51" i="8"/>
  <c r="AL51" i="8"/>
  <c r="AD51" i="8"/>
  <c r="N51" i="8"/>
  <c r="B91" i="8"/>
  <c r="AL53" i="8"/>
  <c r="AD53" i="8"/>
  <c r="BL53" i="8"/>
  <c r="BD53" i="8"/>
  <c r="AX53" i="8"/>
  <c r="BK53" i="8"/>
  <c r="BG53" i="8"/>
  <c r="BC53" i="8"/>
  <c r="AN53" i="8"/>
  <c r="AF53" i="8"/>
  <c r="Z53" i="8"/>
  <c r="N53" i="8"/>
  <c r="BJ53" i="8"/>
  <c r="BB53" i="8"/>
  <c r="AM53" i="8"/>
  <c r="AI53" i="8"/>
  <c r="AE53" i="8"/>
  <c r="A95" i="8"/>
  <c r="R57" i="8"/>
  <c r="BI57" i="8"/>
  <c r="AK57" i="8"/>
  <c r="S57" i="8"/>
  <c r="B100" i="8"/>
  <c r="AL62" i="8"/>
  <c r="AD62" i="8"/>
  <c r="BJ62" i="8"/>
  <c r="BD62" i="8"/>
  <c r="AF62" i="8"/>
  <c r="BC62" i="8"/>
  <c r="AE62" i="8"/>
  <c r="BL62" i="8"/>
  <c r="BG62" i="8"/>
  <c r="BB62" i="8"/>
  <c r="AN62" i="8"/>
  <c r="AI62" i="8"/>
  <c r="N62" i="8"/>
  <c r="BK62" i="8"/>
  <c r="AX62" i="8"/>
  <c r="AM62" i="8"/>
  <c r="Z62" i="8"/>
  <c r="A106" i="8"/>
  <c r="R68" i="8"/>
  <c r="BI68" i="8"/>
  <c r="S68" i="8"/>
  <c r="AK68" i="8"/>
  <c r="B109" i="8"/>
  <c r="AL71" i="8"/>
  <c r="AD71" i="8"/>
  <c r="BJ71" i="8"/>
  <c r="BD71" i="8"/>
  <c r="AF71" i="8"/>
  <c r="BC71" i="8"/>
  <c r="AE71" i="8"/>
  <c r="O71" i="8"/>
  <c r="BL71" i="8"/>
  <c r="BG71" i="8"/>
  <c r="BB71" i="8"/>
  <c r="AN71" i="8"/>
  <c r="AI71" i="8"/>
  <c r="AJ71" i="8" s="1"/>
  <c r="N71" i="8"/>
  <c r="BK71" i="8"/>
  <c r="AX71" i="8"/>
  <c r="AM71" i="8"/>
  <c r="Z71" i="8"/>
  <c r="BI51" i="8"/>
  <c r="O52" i="8"/>
  <c r="A16" i="8"/>
  <c r="D18" i="8"/>
  <c r="D56" i="8" s="1"/>
  <c r="D94" i="8" s="1"/>
  <c r="B19" i="8"/>
  <c r="B57" i="8" s="1"/>
  <c r="D20" i="8"/>
  <c r="D58" i="8" s="1"/>
  <c r="D96" i="8" s="1"/>
  <c r="A101" i="8"/>
  <c r="R63" i="8"/>
  <c r="BI63" i="8"/>
  <c r="AK63" i="8"/>
  <c r="S63" i="8"/>
  <c r="B104" i="8"/>
  <c r="BK66" i="8"/>
  <c r="BG66" i="8"/>
  <c r="BC66" i="8"/>
  <c r="AN66" i="8"/>
  <c r="AF66" i="8"/>
  <c r="Z66" i="8"/>
  <c r="N66" i="8"/>
  <c r="BD66" i="8"/>
  <c r="AE66" i="8"/>
  <c r="BB66" i="8"/>
  <c r="AI66" i="8"/>
  <c r="AD66" i="8"/>
  <c r="BL66" i="8"/>
  <c r="AM66" i="8"/>
  <c r="BJ66" i="8"/>
  <c r="AX66" i="8"/>
  <c r="AL66" i="8"/>
  <c r="O66" i="8"/>
  <c r="D29" i="8"/>
  <c r="D67" i="8" s="1"/>
  <c r="D105" i="8" s="1"/>
  <c r="B30" i="8"/>
  <c r="B68" i="8" s="1"/>
  <c r="D31" i="8"/>
  <c r="D69" i="8" s="1"/>
  <c r="D107" i="8" s="1"/>
  <c r="A110" i="8"/>
  <c r="R72" i="8"/>
  <c r="BI72" i="8"/>
  <c r="AK72" i="8"/>
  <c r="S72" i="8"/>
  <c r="D15" i="8"/>
  <c r="D53" i="8" s="1"/>
  <c r="D91" i="8" s="1"/>
  <c r="A20" i="8"/>
  <c r="B99" i="8"/>
  <c r="BK61" i="8"/>
  <c r="BG61" i="8"/>
  <c r="BC61" i="8"/>
  <c r="BL61" i="8"/>
  <c r="AL61" i="8"/>
  <c r="AD61" i="8"/>
  <c r="BJ61" i="8"/>
  <c r="AX61" i="8"/>
  <c r="O61" i="8"/>
  <c r="BD61" i="8"/>
  <c r="AN61" i="8"/>
  <c r="AF61" i="8"/>
  <c r="Z61" i="8"/>
  <c r="N61" i="8"/>
  <c r="BB61" i="8"/>
  <c r="AM61" i="8"/>
  <c r="AI61" i="8"/>
  <c r="AE61" i="8"/>
  <c r="D24" i="8"/>
  <c r="D62" i="8" s="1"/>
  <c r="D100" i="8" s="1"/>
  <c r="B25" i="8"/>
  <c r="B63" i="8" s="1"/>
  <c r="D26" i="8"/>
  <c r="D64" i="8" s="1"/>
  <c r="D102" i="8" s="1"/>
  <c r="A105" i="8"/>
  <c r="BI67" i="8"/>
  <c r="R67" i="8"/>
  <c r="AK67" i="8"/>
  <c r="S67" i="8"/>
  <c r="A31" i="8"/>
  <c r="D33" i="8"/>
  <c r="D71" i="8" s="1"/>
  <c r="D109" i="8" s="1"/>
  <c r="B34" i="8"/>
  <c r="B72" i="8" s="1"/>
  <c r="D35" i="8"/>
  <c r="D73" i="8" s="1"/>
  <c r="D111" i="8" s="1"/>
  <c r="BI89" i="8"/>
  <c r="R89" i="8"/>
  <c r="AK89" i="8"/>
  <c r="S89" i="8"/>
  <c r="R51" i="8"/>
  <c r="B90" i="8"/>
  <c r="BK52" i="8"/>
  <c r="BG52" i="8"/>
  <c r="BC52" i="8"/>
  <c r="AN52" i="8"/>
  <c r="AF52" i="8"/>
  <c r="Z52" i="8"/>
  <c r="N52" i="8"/>
  <c r="BJ52" i="8"/>
  <c r="BB52" i="8"/>
  <c r="AM52" i="8"/>
  <c r="AI52" i="8"/>
  <c r="AE52" i="8"/>
  <c r="AL52" i="8"/>
  <c r="BL52" i="8"/>
  <c r="BD52" i="8"/>
  <c r="AX52" i="8"/>
  <c r="A91" i="8"/>
  <c r="BI53" i="8"/>
  <c r="AK53" i="8"/>
  <c r="S53" i="8"/>
  <c r="R53" i="8"/>
  <c r="B94" i="8"/>
  <c r="AL56" i="8"/>
  <c r="AD56" i="8"/>
  <c r="BL56" i="8"/>
  <c r="BD56" i="8"/>
  <c r="AX56" i="8"/>
  <c r="O56" i="8"/>
  <c r="BK56" i="8"/>
  <c r="BG56" i="8"/>
  <c r="BC56" i="8"/>
  <c r="AN56" i="8"/>
  <c r="AF56" i="8"/>
  <c r="Z56" i="8"/>
  <c r="N56" i="8"/>
  <c r="BJ56" i="8"/>
  <c r="BB56" i="8"/>
  <c r="AM56" i="8"/>
  <c r="AI56" i="8"/>
  <c r="AE56" i="8"/>
  <c r="A100" i="8"/>
  <c r="BI62" i="8"/>
  <c r="AK62" i="8"/>
  <c r="S62" i="8"/>
  <c r="R62" i="8"/>
  <c r="A26" i="8"/>
  <c r="B105" i="8"/>
  <c r="AL67" i="8"/>
  <c r="AD67" i="8"/>
  <c r="BL67" i="8"/>
  <c r="BG67" i="8"/>
  <c r="BB67" i="8"/>
  <c r="AN67" i="8"/>
  <c r="AI67" i="8"/>
  <c r="N67" i="8"/>
  <c r="BK67" i="8"/>
  <c r="AX67" i="8"/>
  <c r="AM67" i="8"/>
  <c r="Z67" i="8"/>
  <c r="BJ67" i="8"/>
  <c r="BD67" i="8"/>
  <c r="AF67" i="8"/>
  <c r="BC67" i="8"/>
  <c r="AE67" i="8"/>
  <c r="A35" i="8"/>
  <c r="S51" i="8"/>
  <c r="AK51" i="8"/>
  <c r="U56" i="8"/>
  <c r="A104" i="8"/>
  <c r="R66" i="8"/>
  <c r="AS56" i="8"/>
  <c r="AS61" i="8"/>
  <c r="BI61" i="8"/>
  <c r="S56" i="8"/>
  <c r="AG56" i="8"/>
  <c r="AK56" i="8"/>
  <c r="S61" i="8"/>
  <c r="AG61" i="8"/>
  <c r="AK61" i="8"/>
  <c r="BI94" i="8"/>
  <c r="AK94" i="8"/>
  <c r="S94" i="8"/>
  <c r="R94" i="8"/>
  <c r="BI56" i="8"/>
  <c r="AK99" i="8"/>
  <c r="S99" i="8"/>
  <c r="R99" i="8"/>
  <c r="BI99" i="8"/>
  <c r="S66" i="8"/>
  <c r="AK66" i="8"/>
  <c r="BI66" i="8"/>
  <c r="BF71" i="8"/>
  <c r="AK109" i="8"/>
  <c r="S109" i="8"/>
  <c r="R109" i="8"/>
  <c r="BI109" i="8"/>
  <c r="V71" i="8"/>
  <c r="AT71" i="8"/>
  <c r="BI71" i="8"/>
  <c r="Y64" i="5" l="1"/>
  <c r="C64" i="5" s="1"/>
  <c r="Y89" i="5"/>
  <c r="C89" i="5" s="1"/>
  <c r="AV24" i="5"/>
  <c r="D24" i="5" s="1"/>
  <c r="AV17" i="5"/>
  <c r="D17" i="5" s="1"/>
  <c r="I17" i="5" s="1"/>
  <c r="AV25" i="5"/>
  <c r="D25" i="5" s="1"/>
  <c r="AU240" i="5"/>
  <c r="AB19" i="6"/>
  <c r="AB43" i="6"/>
  <c r="AB28" i="6"/>
  <c r="AB34" i="6"/>
  <c r="AG37" i="6"/>
  <c r="AR37" i="6" s="1"/>
  <c r="AG24" i="6"/>
  <c r="AA41" i="6"/>
  <c r="AB41" i="6"/>
  <c r="BG159" i="5"/>
  <c r="Y90" i="5"/>
  <c r="C90" i="5" s="1"/>
  <c r="H90" i="5" s="1"/>
  <c r="Y93" i="5"/>
  <c r="C93" i="5" s="1"/>
  <c r="Y87" i="5"/>
  <c r="C87" i="5" s="1"/>
  <c r="AV27" i="5"/>
  <c r="D27" i="5" s="1"/>
  <c r="Y15" i="5"/>
  <c r="C15" i="5" s="1"/>
  <c r="AV76" i="5"/>
  <c r="D76" i="5" s="1"/>
  <c r="Y95" i="5"/>
  <c r="C95" i="5" s="1"/>
  <c r="Y75" i="5"/>
  <c r="C75" i="5" s="1"/>
  <c r="Y67" i="5"/>
  <c r="C67" i="5" s="1"/>
  <c r="Y35" i="5"/>
  <c r="C35" i="5" s="1"/>
  <c r="H35" i="5" s="1"/>
  <c r="Y37" i="5"/>
  <c r="C37" i="5" s="1"/>
  <c r="Y41" i="5"/>
  <c r="C41" i="5" s="1"/>
  <c r="H41" i="5" s="1"/>
  <c r="Y33" i="5"/>
  <c r="C33" i="5" s="1"/>
  <c r="H33" i="5" s="1"/>
  <c r="Y47" i="5"/>
  <c r="C47" i="5" s="1"/>
  <c r="H47" i="5" s="1"/>
  <c r="Y20" i="5"/>
  <c r="C20" i="5" s="1"/>
  <c r="Y24" i="5"/>
  <c r="C24" i="5" s="1"/>
  <c r="H24" i="5" s="1"/>
  <c r="Y23" i="5"/>
  <c r="C23" i="5" s="1"/>
  <c r="H23" i="5" s="1"/>
  <c r="Y29" i="5"/>
  <c r="C29" i="5" s="1"/>
  <c r="H29" i="5" s="1"/>
  <c r="Y17" i="5"/>
  <c r="C17" i="5" s="1"/>
  <c r="Y28" i="5"/>
  <c r="C28" i="5" s="1"/>
  <c r="H28" i="5" s="1"/>
  <c r="AV67" i="5"/>
  <c r="D67" i="5" s="1"/>
  <c r="AV64" i="5"/>
  <c r="D64" i="5" s="1"/>
  <c r="AV73" i="5"/>
  <c r="D73" i="5" s="1"/>
  <c r="AV69" i="5"/>
  <c r="D69" i="5" s="1"/>
  <c r="Y81" i="5"/>
  <c r="C81" i="5" s="1"/>
  <c r="H81" i="5" s="1"/>
  <c r="Y86" i="5"/>
  <c r="C86" i="5" s="1"/>
  <c r="H86" i="5" s="1"/>
  <c r="Y82" i="5"/>
  <c r="C82" i="5" s="1"/>
  <c r="Y91" i="5"/>
  <c r="C91" i="5" s="1"/>
  <c r="H91" i="5" s="1"/>
  <c r="Y63" i="5"/>
  <c r="C63" i="5" s="1"/>
  <c r="Y68" i="5"/>
  <c r="C68" i="5" s="1"/>
  <c r="Y73" i="5"/>
  <c r="C73" i="5" s="1"/>
  <c r="H73" i="5" s="1"/>
  <c r="AV15" i="5"/>
  <c r="D15" i="5" s="1"/>
  <c r="Y46" i="5"/>
  <c r="C46" i="5" s="1"/>
  <c r="H46" i="5" s="1"/>
  <c r="Y19" i="5"/>
  <c r="C19" i="5" s="1"/>
  <c r="H19" i="5" s="1"/>
  <c r="Y21" i="5"/>
  <c r="C21" i="5" s="1"/>
  <c r="AR38" i="6"/>
  <c r="AP35" i="4"/>
  <c r="AP17" i="4"/>
  <c r="AQ17" i="4" s="1"/>
  <c r="D17" i="4" s="1"/>
  <c r="AA43" i="4"/>
  <c r="AA46" i="4"/>
  <c r="C46" i="4" s="1"/>
  <c r="AA38" i="4"/>
  <c r="C38" i="4" s="1"/>
  <c r="AA20" i="4"/>
  <c r="AL249" i="5"/>
  <c r="AL244" i="5"/>
  <c r="AV39" i="5"/>
  <c r="D39" i="5" s="1"/>
  <c r="AR41" i="6"/>
  <c r="AL239" i="5"/>
  <c r="AL254" i="5"/>
  <c r="AR33" i="6"/>
  <c r="AL260" i="5"/>
  <c r="AV72" i="5"/>
  <c r="D72" i="5" s="1"/>
  <c r="I72" i="5" s="1"/>
  <c r="AV63" i="5"/>
  <c r="D63" i="5" s="1"/>
  <c r="AV75" i="5"/>
  <c r="D75" i="5" s="1"/>
  <c r="I75" i="5" s="1"/>
  <c r="AV21" i="5"/>
  <c r="D21" i="5" s="1"/>
  <c r="AV16" i="5"/>
  <c r="D16" i="5" s="1"/>
  <c r="AV68" i="5"/>
  <c r="D68" i="5" s="1"/>
  <c r="AR21" i="6"/>
  <c r="AV71" i="5"/>
  <c r="D71" i="5" s="1"/>
  <c r="AR25" i="6"/>
  <c r="AV77" i="5"/>
  <c r="D77" i="5" s="1"/>
  <c r="I77" i="5" s="1"/>
  <c r="AV29" i="5"/>
  <c r="D29" i="5" s="1"/>
  <c r="AV65" i="5"/>
  <c r="D65" i="5" s="1"/>
  <c r="AV23" i="5"/>
  <c r="D23" i="5" s="1"/>
  <c r="I23" i="5" s="1"/>
  <c r="AQ35" i="4"/>
  <c r="BB71" i="7"/>
  <c r="BB62" i="7"/>
  <c r="BB66" i="7"/>
  <c r="BB61" i="7"/>
  <c r="BB57" i="7"/>
  <c r="BB51" i="7"/>
  <c r="BB72" i="7"/>
  <c r="AA33" i="6"/>
  <c r="AB33" i="6" s="1"/>
  <c r="C33" i="6" s="1"/>
  <c r="H33" i="6" s="1"/>
  <c r="AG27" i="6"/>
  <c r="AR27" i="6" s="1"/>
  <c r="D27" i="6" s="1"/>
  <c r="AN213" i="5"/>
  <c r="AO213" i="5"/>
  <c r="AN222" i="5"/>
  <c r="AO222" i="5"/>
  <c r="AN212" i="5"/>
  <c r="AO212" i="5"/>
  <c r="H69" i="5"/>
  <c r="AN202" i="5"/>
  <c r="AO202" i="5"/>
  <c r="AO207" i="5"/>
  <c r="AN207" i="5"/>
  <c r="AO217" i="5"/>
  <c r="AN217" i="5"/>
  <c r="AN197" i="5"/>
  <c r="AO197" i="5"/>
  <c r="AN218" i="5"/>
  <c r="AO218" i="5"/>
  <c r="AO208" i="5"/>
  <c r="AN208" i="5"/>
  <c r="AA216" i="5"/>
  <c r="AE155" i="5"/>
  <c r="AQ207" i="5"/>
  <c r="U207" i="5"/>
  <c r="T207" i="5"/>
  <c r="AQ217" i="5"/>
  <c r="U217" i="5"/>
  <c r="T217" i="5"/>
  <c r="U218" i="5"/>
  <c r="T218" i="5"/>
  <c r="V197" i="5"/>
  <c r="U197" i="5"/>
  <c r="T197" i="5"/>
  <c r="U208" i="5"/>
  <c r="T208" i="5"/>
  <c r="U213" i="5"/>
  <c r="T213" i="5"/>
  <c r="U222" i="5"/>
  <c r="T222" i="5"/>
  <c r="U212" i="5"/>
  <c r="T212" i="5"/>
  <c r="U202" i="5"/>
  <c r="T202" i="5"/>
  <c r="Z217" i="5"/>
  <c r="AP207" i="5"/>
  <c r="M241" i="5"/>
  <c r="AP217" i="5"/>
  <c r="AL207" i="5"/>
  <c r="AP112" i="5"/>
  <c r="K217" i="5"/>
  <c r="AV260" i="5"/>
  <c r="A242" i="5"/>
  <c r="AY112" i="5"/>
  <c r="AU254" i="5"/>
  <c r="AT207" i="5"/>
  <c r="B241" i="5"/>
  <c r="W241" i="5" s="1"/>
  <c r="AR169" i="5"/>
  <c r="Q112" i="5"/>
  <c r="AM207" i="5"/>
  <c r="AD112" i="5"/>
  <c r="AT217" i="5"/>
  <c r="Z207" i="5"/>
  <c r="AA207" i="5" s="1"/>
  <c r="W207" i="5"/>
  <c r="S207" i="5"/>
  <c r="BE169" i="5"/>
  <c r="AM217" i="5"/>
  <c r="W217" i="5"/>
  <c r="K207" i="5"/>
  <c r="AL217" i="5"/>
  <c r="AI197" i="5"/>
  <c r="O197" i="5"/>
  <c r="AC121" i="5"/>
  <c r="AQ180" i="5"/>
  <c r="Z250" i="5"/>
  <c r="AA250" i="5" s="1"/>
  <c r="X207" i="5"/>
  <c r="AT250" i="5"/>
  <c r="AU250" i="5" s="1"/>
  <c r="O207" i="5"/>
  <c r="AE180" i="5"/>
  <c r="W250" i="5"/>
  <c r="AR265" i="5"/>
  <c r="AQ250" i="5"/>
  <c r="AB207" i="5"/>
  <c r="R250" i="5"/>
  <c r="K250" i="5"/>
  <c r="AX250" i="5" s="1"/>
  <c r="AY250" i="5" s="1"/>
  <c r="AR207" i="5"/>
  <c r="AL250" i="5"/>
  <c r="AU201" i="5"/>
  <c r="AI207" i="5"/>
  <c r="BB169" i="5"/>
  <c r="BI160" i="5"/>
  <c r="BH160" i="5"/>
  <c r="AV180" i="5"/>
  <c r="BI180" i="5"/>
  <c r="BH180" i="5"/>
  <c r="BI166" i="5"/>
  <c r="BH166" i="5"/>
  <c r="AR111" i="5"/>
  <c r="AB198" i="5"/>
  <c r="BI155" i="5"/>
  <c r="BH155" i="5"/>
  <c r="BI175" i="5"/>
  <c r="BH175" i="5"/>
  <c r="BH181" i="5"/>
  <c r="BI181" i="5"/>
  <c r="Y180" i="5"/>
  <c r="BB126" i="5"/>
  <c r="AB155" i="5"/>
  <c r="AC155" i="5" s="1"/>
  <c r="BI165" i="5"/>
  <c r="BH165" i="5"/>
  <c r="M198" i="5"/>
  <c r="AC198" i="5" s="1"/>
  <c r="M180" i="5"/>
  <c r="T180" i="5" s="1"/>
  <c r="AV198" i="5"/>
  <c r="B198" i="5"/>
  <c r="X198" i="5"/>
  <c r="AU244" i="5"/>
  <c r="W180" i="5"/>
  <c r="M261" i="5"/>
  <c r="O261" i="5" s="1"/>
  <c r="AW180" i="5"/>
  <c r="AF126" i="5"/>
  <c r="BE126" i="5"/>
  <c r="X261" i="5"/>
  <c r="A262" i="5"/>
  <c r="M262" i="5" s="1"/>
  <c r="AR261" i="5"/>
  <c r="X180" i="5"/>
  <c r="A199" i="5"/>
  <c r="V180" i="5"/>
  <c r="BA180" i="5"/>
  <c r="AR126" i="5"/>
  <c r="AU180" i="5"/>
  <c r="B261" i="5"/>
  <c r="V261" i="5" s="1"/>
  <c r="L180" i="5"/>
  <c r="AF180" i="5" s="1"/>
  <c r="AF111" i="5"/>
  <c r="AH111" i="5" s="1"/>
  <c r="BE111" i="5"/>
  <c r="BG111" i="5" s="1"/>
  <c r="AB260" i="5"/>
  <c r="AD216" i="5"/>
  <c r="AE216" i="5" s="1"/>
  <c r="Q170" i="5"/>
  <c r="X260" i="5"/>
  <c r="AA260" i="5" s="1"/>
  <c r="BE136" i="5"/>
  <c r="BG136" i="5" s="1"/>
  <c r="AI166" i="5"/>
  <c r="AJ166" i="5"/>
  <c r="AA196" i="5"/>
  <c r="AR260" i="5"/>
  <c r="AF136" i="5"/>
  <c r="AH136" i="5" s="1"/>
  <c r="M165" i="5"/>
  <c r="T165" i="5" s="1"/>
  <c r="AI165" i="5"/>
  <c r="AJ165" i="5"/>
  <c r="O260" i="5"/>
  <c r="AI175" i="5"/>
  <c r="AJ175" i="5"/>
  <c r="AJ216" i="5"/>
  <c r="AI160" i="5"/>
  <c r="AJ160" i="5"/>
  <c r="Z170" i="5"/>
  <c r="AC170" i="5" s="1"/>
  <c r="AT197" i="5"/>
  <c r="BC170" i="5"/>
  <c r="AI180" i="5"/>
  <c r="AJ180" i="5"/>
  <c r="P216" i="5"/>
  <c r="AY170" i="5"/>
  <c r="AP170" i="5"/>
  <c r="AI181" i="5"/>
  <c r="AJ181" i="5"/>
  <c r="AX155" i="5"/>
  <c r="AI155" i="5"/>
  <c r="AJ155" i="5"/>
  <c r="AB165" i="5"/>
  <c r="AE165" i="5"/>
  <c r="AX249" i="5"/>
  <c r="AY249" i="5" s="1"/>
  <c r="P206" i="5"/>
  <c r="Q206" i="5" s="1"/>
  <c r="W165" i="5"/>
  <c r="V165" i="5"/>
  <c r="BA165" i="5"/>
  <c r="Z127" i="5"/>
  <c r="AC127" i="5" s="1"/>
  <c r="AE249" i="5"/>
  <c r="AY216" i="5"/>
  <c r="AQ165" i="5"/>
  <c r="AV165" i="5"/>
  <c r="AU165" i="5"/>
  <c r="AP127" i="5"/>
  <c r="P249" i="5"/>
  <c r="Q249" i="5" s="1"/>
  <c r="X165" i="5"/>
  <c r="Y165" i="5"/>
  <c r="BC127" i="5"/>
  <c r="AQ132" i="5"/>
  <c r="AJ249" i="5"/>
  <c r="AK249" i="5" s="1"/>
  <c r="L165" i="5"/>
  <c r="S165" i="5" s="1"/>
  <c r="AY127" i="5"/>
  <c r="BB127" i="5" s="1"/>
  <c r="H76" i="5"/>
  <c r="BD132" i="5"/>
  <c r="BD165" i="5"/>
  <c r="Q127" i="5"/>
  <c r="AE132" i="5"/>
  <c r="AV261" i="5"/>
  <c r="W197" i="5"/>
  <c r="AW251" i="5"/>
  <c r="AV132" i="5"/>
  <c r="S155" i="5"/>
  <c r="L132" i="5"/>
  <c r="S132" i="5" s="1"/>
  <c r="R197" i="5"/>
  <c r="S169" i="5"/>
  <c r="U169" i="5" s="1"/>
  <c r="V265" i="5"/>
  <c r="AM197" i="5"/>
  <c r="L208" i="5"/>
  <c r="AB208" i="5" s="1"/>
  <c r="M132" i="5"/>
  <c r="T132" i="5" s="1"/>
  <c r="K265" i="5"/>
  <c r="AX265" i="5" s="1"/>
  <c r="W265" i="5"/>
  <c r="Z197" i="5"/>
  <c r="W132" i="5"/>
  <c r="AQ265" i="5"/>
  <c r="B251" i="5"/>
  <c r="R251" i="5" s="1"/>
  <c r="AC212" i="5"/>
  <c r="S197" i="5"/>
  <c r="S179" i="5"/>
  <c r="R265" i="5"/>
  <c r="AF159" i="5"/>
  <c r="AH159" i="5" s="1"/>
  <c r="S159" i="5"/>
  <c r="U159" i="5" s="1"/>
  <c r="L251" i="5"/>
  <c r="AR251" i="5" s="1"/>
  <c r="AA206" i="5"/>
  <c r="S164" i="5"/>
  <c r="AL197" i="5"/>
  <c r="AW132" i="5"/>
  <c r="AB180" i="5"/>
  <c r="AX180" i="5"/>
  <c r="S265" i="5"/>
  <c r="A252" i="5"/>
  <c r="M252" i="5" s="1"/>
  <c r="K197" i="5"/>
  <c r="AX197" i="5" s="1"/>
  <c r="AY197" i="5" s="1"/>
  <c r="AQ197" i="5"/>
  <c r="AP197" i="5"/>
  <c r="V132" i="5"/>
  <c r="S154" i="5"/>
  <c r="AU132" i="5"/>
  <c r="AT265" i="5"/>
  <c r="AU265" i="5" s="1"/>
  <c r="BA132" i="5"/>
  <c r="BB132" i="5" s="1"/>
  <c r="S170" i="5"/>
  <c r="AB265" i="5"/>
  <c r="AY196" i="5"/>
  <c r="AU216" i="5"/>
  <c r="X197" i="5"/>
  <c r="AR197" i="5"/>
  <c r="AV265" i="5"/>
  <c r="BI123" i="5"/>
  <c r="AJ123" i="5"/>
  <c r="BH123" i="5"/>
  <c r="AI123" i="5"/>
  <c r="BH117" i="5"/>
  <c r="AI117" i="5"/>
  <c r="BI117" i="5"/>
  <c r="AJ117" i="5"/>
  <c r="H27" i="5"/>
  <c r="H17" i="5"/>
  <c r="BD180" i="5"/>
  <c r="AJ206" i="5"/>
  <c r="AK206" i="5" s="1"/>
  <c r="AZ206" i="5" s="1"/>
  <c r="D206" i="5" s="1"/>
  <c r="H15" i="5"/>
  <c r="H93" i="5"/>
  <c r="I28" i="5"/>
  <c r="H94" i="5"/>
  <c r="AA240" i="5"/>
  <c r="H20" i="5"/>
  <c r="H21" i="5"/>
  <c r="O265" i="5"/>
  <c r="AX206" i="5"/>
  <c r="AY206" i="5" s="1"/>
  <c r="H64" i="5"/>
  <c r="BH132" i="5"/>
  <c r="AI132" i="5"/>
  <c r="BI132" i="5"/>
  <c r="AJ132" i="5"/>
  <c r="AX132" i="5"/>
  <c r="AB132" i="5"/>
  <c r="AC132" i="5" s="1"/>
  <c r="AI265" i="5"/>
  <c r="BH137" i="5"/>
  <c r="AI137" i="5"/>
  <c r="BI137" i="5"/>
  <c r="AJ137" i="5"/>
  <c r="A209" i="5"/>
  <c r="M208" i="5"/>
  <c r="AV217" i="5"/>
  <c r="X217" i="5"/>
  <c r="AA217" i="5" s="1"/>
  <c r="H42" i="5"/>
  <c r="H75" i="5"/>
  <c r="H85" i="5"/>
  <c r="H87" i="5"/>
  <c r="H65" i="5"/>
  <c r="H45" i="5"/>
  <c r="BB170" i="5"/>
  <c r="H39" i="5"/>
  <c r="H43" i="5"/>
  <c r="H72" i="5"/>
  <c r="H37" i="5"/>
  <c r="H89" i="5"/>
  <c r="H34" i="5"/>
  <c r="Q239" i="5"/>
  <c r="Q259" i="5"/>
  <c r="AP43" i="4"/>
  <c r="AQ43" i="4" s="1"/>
  <c r="D43" i="4" s="1"/>
  <c r="AP23" i="4"/>
  <c r="AP45" i="4"/>
  <c r="AP46" i="4"/>
  <c r="AQ46" i="4" s="1"/>
  <c r="D46" i="4" s="1"/>
  <c r="AP25" i="4"/>
  <c r="AP28" i="4"/>
  <c r="AQ28" i="4" s="1"/>
  <c r="D28" i="4" s="1"/>
  <c r="I28" i="4" s="1"/>
  <c r="AP16" i="4"/>
  <c r="AA259" i="5"/>
  <c r="Z33" i="4"/>
  <c r="AA33" i="4" s="1"/>
  <c r="C33" i="4" s="1"/>
  <c r="C28" i="4"/>
  <c r="H28" i="4" s="1"/>
  <c r="AP41" i="4"/>
  <c r="AQ41" i="4" s="1"/>
  <c r="AP27" i="4"/>
  <c r="AP24" i="4"/>
  <c r="AQ19" i="6"/>
  <c r="AP34" i="4"/>
  <c r="AQ34" i="4" s="1"/>
  <c r="AF15" i="4"/>
  <c r="BG126" i="5"/>
  <c r="AP20" i="4"/>
  <c r="AA21" i="6"/>
  <c r="AK216" i="5"/>
  <c r="AZ216" i="5" s="1"/>
  <c r="AP33" i="4"/>
  <c r="AP47" i="4"/>
  <c r="Z25" i="4"/>
  <c r="AA25" i="4" s="1"/>
  <c r="C25" i="4" s="1"/>
  <c r="Z35" i="4"/>
  <c r="AP42" i="4"/>
  <c r="AP15" i="4"/>
  <c r="AP37" i="4"/>
  <c r="AP39" i="4"/>
  <c r="Z23" i="4"/>
  <c r="Z17" i="4"/>
  <c r="AA17" i="4" s="1"/>
  <c r="BB174" i="5"/>
  <c r="AL265" i="5"/>
  <c r="AP38" i="4"/>
  <c r="BB112" i="5"/>
  <c r="AL240" i="5"/>
  <c r="AC112" i="5"/>
  <c r="H38" i="5"/>
  <c r="AA249" i="5"/>
  <c r="AE196" i="5"/>
  <c r="AF25" i="4"/>
  <c r="AG16" i="6"/>
  <c r="BG169" i="5"/>
  <c r="AU264" i="5"/>
  <c r="AH174" i="5"/>
  <c r="AA37" i="6"/>
  <c r="AA35" i="6"/>
  <c r="AO56" i="7"/>
  <c r="H71" i="5"/>
  <c r="AG19" i="6"/>
  <c r="AR19" i="6" s="1"/>
  <c r="D19" i="6" s="1"/>
  <c r="Q24" i="6"/>
  <c r="AB24" i="6" s="1"/>
  <c r="AQ21" i="6"/>
  <c r="AY239" i="5"/>
  <c r="AA19" i="6"/>
  <c r="AA17" i="6"/>
  <c r="AA39" i="6"/>
  <c r="AB39" i="6" s="1"/>
  <c r="AA38" i="6"/>
  <c r="AE259" i="5"/>
  <c r="AQ24" i="6"/>
  <c r="AR24" i="6" s="1"/>
  <c r="H77" i="5"/>
  <c r="AO66" i="8"/>
  <c r="BH71" i="8"/>
  <c r="BM61" i="8"/>
  <c r="AG47" i="6"/>
  <c r="AR47" i="6" s="1"/>
  <c r="AG42" i="6"/>
  <c r="AR42" i="6" s="1"/>
  <c r="Q21" i="6"/>
  <c r="AQ35" i="6"/>
  <c r="AR35" i="6" s="1"/>
  <c r="AO61" i="7"/>
  <c r="AO53" i="8"/>
  <c r="AA265" i="5"/>
  <c r="C41" i="6"/>
  <c r="H41" i="6" s="1"/>
  <c r="AE239" i="5"/>
  <c r="Z24" i="4"/>
  <c r="AF33" i="4"/>
  <c r="AQ39" i="6"/>
  <c r="AE206" i="5"/>
  <c r="AO56" i="8"/>
  <c r="BM51" i="8"/>
  <c r="AA45" i="6"/>
  <c r="AG25" i="6"/>
  <c r="AQ23" i="6"/>
  <c r="C43" i="4"/>
  <c r="C41" i="4"/>
  <c r="C15" i="4"/>
  <c r="H15" i="4" s="1"/>
  <c r="AO71" i="8"/>
  <c r="AG38" i="6"/>
  <c r="AO61" i="8"/>
  <c r="BM53" i="8"/>
  <c r="AO62" i="7"/>
  <c r="AG34" i="6"/>
  <c r="AR34" i="6" s="1"/>
  <c r="AA47" i="6"/>
  <c r="Q45" i="6"/>
  <c r="C34" i="6"/>
  <c r="H34" i="6" s="1"/>
  <c r="AA24" i="6"/>
  <c r="AA239" i="5"/>
  <c r="AQ29" i="6"/>
  <c r="AR29" i="6" s="1"/>
  <c r="D29" i="6" s="1"/>
  <c r="AQ45" i="6"/>
  <c r="Q216" i="5"/>
  <c r="AK196" i="5"/>
  <c r="AZ196" i="5" s="1"/>
  <c r="AC116" i="5"/>
  <c r="AC164" i="5"/>
  <c r="BB114" i="5"/>
  <c r="BB116" i="5"/>
  <c r="C20" i="4"/>
  <c r="AA25" i="6"/>
  <c r="AB25" i="6" s="1"/>
  <c r="BM71" i="7"/>
  <c r="AO71" i="7"/>
  <c r="AO57" i="7"/>
  <c r="AU217" i="5"/>
  <c r="AO67" i="8"/>
  <c r="X61" i="8"/>
  <c r="AV61" i="8"/>
  <c r="A58" i="8"/>
  <c r="B20" i="8"/>
  <c r="B58" i="8" s="1"/>
  <c r="A21" i="8"/>
  <c r="AS72" i="8"/>
  <c r="BE72" i="8"/>
  <c r="AG72" i="8"/>
  <c r="U72" i="8"/>
  <c r="B95" i="8"/>
  <c r="BK57" i="8"/>
  <c r="BG57" i="8"/>
  <c r="BC57" i="8"/>
  <c r="AN57" i="8"/>
  <c r="AF57" i="8"/>
  <c r="Z57" i="8"/>
  <c r="N57" i="8"/>
  <c r="BJ57" i="8"/>
  <c r="BB57" i="8"/>
  <c r="AM57" i="8"/>
  <c r="AI57" i="8"/>
  <c r="AE57" i="8"/>
  <c r="AL57" i="8"/>
  <c r="AD57" i="8"/>
  <c r="BL57" i="8"/>
  <c r="BD57" i="8"/>
  <c r="AX57" i="8"/>
  <c r="O57" i="8"/>
  <c r="AH57" i="7"/>
  <c r="V57" i="7"/>
  <c r="BF57" i="7"/>
  <c r="AT57" i="7"/>
  <c r="BE57" i="7"/>
  <c r="AS57" i="7"/>
  <c r="AG57" i="7"/>
  <c r="U57" i="7"/>
  <c r="BJ110" i="7"/>
  <c r="BB110" i="7"/>
  <c r="AM110" i="7"/>
  <c r="AI110" i="7"/>
  <c r="AE110" i="7"/>
  <c r="AL110" i="7"/>
  <c r="AD110" i="7"/>
  <c r="BL110" i="7"/>
  <c r="BD110" i="7"/>
  <c r="AX110" i="7"/>
  <c r="O110" i="7"/>
  <c r="BK110" i="7"/>
  <c r="BG110" i="7"/>
  <c r="BC110" i="7"/>
  <c r="AN110" i="7"/>
  <c r="AF110" i="7"/>
  <c r="Z110" i="7"/>
  <c r="N110" i="7"/>
  <c r="BM72" i="7"/>
  <c r="AQ47" i="6"/>
  <c r="A267" i="5"/>
  <c r="B266" i="5"/>
  <c r="M266" i="5"/>
  <c r="L266" i="5"/>
  <c r="AJ254" i="5"/>
  <c r="AK254" i="5" s="1"/>
  <c r="P254" i="5"/>
  <c r="Q254" i="5" s="1"/>
  <c r="AF254" i="5" s="1"/>
  <c r="AX254" i="5"/>
  <c r="AY254" i="5" s="1"/>
  <c r="AD254" i="5"/>
  <c r="AE254" i="5" s="1"/>
  <c r="AL100" i="7"/>
  <c r="AD100" i="7"/>
  <c r="BL100" i="7"/>
  <c r="BD100" i="7"/>
  <c r="AX100" i="7"/>
  <c r="O100" i="7"/>
  <c r="BK100" i="7"/>
  <c r="BG100" i="7"/>
  <c r="BC100" i="7"/>
  <c r="AN100" i="7"/>
  <c r="AF100" i="7"/>
  <c r="Z100" i="7"/>
  <c r="N100" i="7"/>
  <c r="BJ100" i="7"/>
  <c r="AM100" i="7"/>
  <c r="BB100" i="7"/>
  <c r="AI100" i="7"/>
  <c r="AE100" i="7"/>
  <c r="X62" i="7"/>
  <c r="AV62" i="7"/>
  <c r="BK99" i="7"/>
  <c r="BG99" i="7"/>
  <c r="BC99" i="7"/>
  <c r="AN99" i="7"/>
  <c r="AF99" i="7"/>
  <c r="Z99" i="7"/>
  <c r="N99" i="7"/>
  <c r="BJ99" i="7"/>
  <c r="BB99" i="7"/>
  <c r="AM99" i="7"/>
  <c r="AI99" i="7"/>
  <c r="AE99" i="7"/>
  <c r="AL99" i="7"/>
  <c r="AD99" i="7"/>
  <c r="BL99" i="7"/>
  <c r="BD99" i="7"/>
  <c r="O99" i="7"/>
  <c r="AX99" i="7"/>
  <c r="AU57" i="7"/>
  <c r="W57" i="7"/>
  <c r="AX260" i="5"/>
  <c r="AD260" i="5"/>
  <c r="AE260" i="5" s="1"/>
  <c r="AJ260" i="5"/>
  <c r="AK260" i="5" s="1"/>
  <c r="P260" i="5"/>
  <c r="AP202" i="5"/>
  <c r="V202" i="5"/>
  <c r="AT202" i="5"/>
  <c r="AU202" i="5" s="1"/>
  <c r="AM202" i="5"/>
  <c r="Z202" i="5"/>
  <c r="AA202" i="5" s="1"/>
  <c r="S202" i="5"/>
  <c r="K202" i="5"/>
  <c r="AL202" i="5"/>
  <c r="R202" i="5"/>
  <c r="AQ202" i="5"/>
  <c r="W202" i="5"/>
  <c r="AJ264" i="5"/>
  <c r="AK264" i="5" s="1"/>
  <c r="AX264" i="5"/>
  <c r="AY264" i="5" s="1"/>
  <c r="AZ264" i="5" s="1"/>
  <c r="AD264" i="5"/>
  <c r="AE264" i="5" s="1"/>
  <c r="P264" i="5"/>
  <c r="Q264" i="5" s="1"/>
  <c r="M246" i="5"/>
  <c r="A247" i="5"/>
  <c r="L246" i="5"/>
  <c r="B246" i="5"/>
  <c r="AP222" i="5"/>
  <c r="V222" i="5"/>
  <c r="AL222" i="5"/>
  <c r="R222" i="5"/>
  <c r="AQ222" i="5"/>
  <c r="W222" i="5"/>
  <c r="AM222" i="5"/>
  <c r="S222" i="5"/>
  <c r="K222" i="5"/>
  <c r="AT222" i="5"/>
  <c r="Z222" i="5"/>
  <c r="AL208" i="5"/>
  <c r="R208" i="5"/>
  <c r="AQ208" i="5"/>
  <c r="W208" i="5"/>
  <c r="AP208" i="5"/>
  <c r="V208" i="5"/>
  <c r="AT208" i="5"/>
  <c r="AM208" i="5"/>
  <c r="Z208" i="5"/>
  <c r="S208" i="5"/>
  <c r="K208" i="5"/>
  <c r="M203" i="5"/>
  <c r="L203" i="5"/>
  <c r="B203" i="5"/>
  <c r="A204" i="5"/>
  <c r="AR255" i="5"/>
  <c r="X255" i="5"/>
  <c r="AV255" i="5"/>
  <c r="AB255" i="5"/>
  <c r="AI255" i="5"/>
  <c r="O255" i="5"/>
  <c r="M242" i="5"/>
  <c r="L242" i="5"/>
  <c r="B242" i="5"/>
  <c r="O176" i="5"/>
  <c r="R176" i="5" s="1"/>
  <c r="B176" i="5"/>
  <c r="A177" i="5"/>
  <c r="N176" i="5"/>
  <c r="AS169" i="5"/>
  <c r="BC160" i="5"/>
  <c r="AP160" i="5"/>
  <c r="Z160" i="5"/>
  <c r="AD160" i="5"/>
  <c r="Q160" i="5"/>
  <c r="AY160" i="5"/>
  <c r="AS114" i="5"/>
  <c r="BD170" i="5"/>
  <c r="AQ170" i="5"/>
  <c r="AE170" i="5"/>
  <c r="AY165" i="5"/>
  <c r="BC165" i="5"/>
  <c r="AP165" i="5"/>
  <c r="Z165" i="5"/>
  <c r="AC165" i="5" s="1"/>
  <c r="AD165" i="5"/>
  <c r="Q165" i="5"/>
  <c r="BE155" i="5"/>
  <c r="BG155" i="5" s="1"/>
  <c r="AR155" i="5"/>
  <c r="AF155" i="5"/>
  <c r="AH155" i="5" s="1"/>
  <c r="AS136" i="5"/>
  <c r="AT136" i="5" s="1"/>
  <c r="U136" i="5"/>
  <c r="BE132" i="5"/>
  <c r="BG132" i="5" s="1"/>
  <c r="BE131" i="5"/>
  <c r="BG131" i="5" s="1"/>
  <c r="AR131" i="5"/>
  <c r="AF131" i="5"/>
  <c r="AH131" i="5" s="1"/>
  <c r="AW218" i="5"/>
  <c r="AC218" i="5"/>
  <c r="L214" i="5"/>
  <c r="B214" i="5"/>
  <c r="M214" i="5"/>
  <c r="O182" i="5"/>
  <c r="R182" i="5" s="1"/>
  <c r="N182" i="5"/>
  <c r="B182" i="5"/>
  <c r="AS127" i="5"/>
  <c r="AS122" i="5"/>
  <c r="BD166" i="5"/>
  <c r="AQ166" i="5"/>
  <c r="AE166" i="5"/>
  <c r="BB179" i="5"/>
  <c r="BE170" i="5"/>
  <c r="AR170" i="5"/>
  <c r="AF170" i="5"/>
  <c r="O138" i="5"/>
  <c r="R138" i="5" s="1"/>
  <c r="N138" i="5"/>
  <c r="B138" i="5"/>
  <c r="A139" i="5"/>
  <c r="BD123" i="5"/>
  <c r="AQ123" i="5"/>
  <c r="AE123" i="5"/>
  <c r="O118" i="5"/>
  <c r="R118" i="5" s="1"/>
  <c r="N118" i="5"/>
  <c r="B118" i="5"/>
  <c r="A119" i="5"/>
  <c r="AS112" i="5"/>
  <c r="P29" i="4"/>
  <c r="P19" i="4"/>
  <c r="AG99" i="8"/>
  <c r="AS99" i="8"/>
  <c r="U99" i="8"/>
  <c r="BE99" i="8"/>
  <c r="AK95" i="8"/>
  <c r="S95" i="8"/>
  <c r="BI95" i="8"/>
  <c r="R95" i="8"/>
  <c r="V52" i="8"/>
  <c r="BF52" i="8"/>
  <c r="AH52" i="8"/>
  <c r="AT52" i="8"/>
  <c r="AS61" i="7"/>
  <c r="BE61" i="7"/>
  <c r="BH61" i="7" s="1"/>
  <c r="U61" i="7"/>
  <c r="AG61" i="7"/>
  <c r="AJ61" i="7" s="1"/>
  <c r="AS89" i="7"/>
  <c r="U89" i="7"/>
  <c r="BE89" i="7"/>
  <c r="AG89" i="7"/>
  <c r="AT109" i="7"/>
  <c r="V109" i="7"/>
  <c r="BF109" i="7"/>
  <c r="AH109" i="7"/>
  <c r="AG104" i="7"/>
  <c r="AS104" i="7"/>
  <c r="U104" i="7"/>
  <c r="BE104" i="7"/>
  <c r="V89" i="7"/>
  <c r="BF89" i="7"/>
  <c r="AH89" i="7"/>
  <c r="AT89" i="7"/>
  <c r="X72" i="7"/>
  <c r="AV72" i="7"/>
  <c r="BL111" i="7"/>
  <c r="BD111" i="7"/>
  <c r="AX111" i="7"/>
  <c r="O111" i="7"/>
  <c r="BK111" i="7"/>
  <c r="BG111" i="7"/>
  <c r="BC111" i="7"/>
  <c r="AN111" i="7"/>
  <c r="AF111" i="7"/>
  <c r="Z111" i="7"/>
  <c r="N111" i="7"/>
  <c r="BJ111" i="7"/>
  <c r="BB111" i="7"/>
  <c r="AM111" i="7"/>
  <c r="AI111" i="7"/>
  <c r="AE111" i="7"/>
  <c r="AL111" i="7"/>
  <c r="AD111" i="7"/>
  <c r="AG109" i="8"/>
  <c r="AS109" i="8"/>
  <c r="U109" i="8"/>
  <c r="BE109" i="8"/>
  <c r="V66" i="8"/>
  <c r="BF66" i="8"/>
  <c r="AT66" i="8"/>
  <c r="AH66" i="8"/>
  <c r="AS66" i="8"/>
  <c r="U66" i="8"/>
  <c r="BE66" i="8"/>
  <c r="AG66" i="8"/>
  <c r="O67" i="8"/>
  <c r="BJ105" i="8"/>
  <c r="BB105" i="8"/>
  <c r="AM105" i="8"/>
  <c r="AI105" i="8"/>
  <c r="AE105" i="8"/>
  <c r="AL105" i="8"/>
  <c r="AD105" i="8"/>
  <c r="BL105" i="8"/>
  <c r="BD105" i="8"/>
  <c r="AX105" i="8"/>
  <c r="O105" i="8"/>
  <c r="BG105" i="8"/>
  <c r="AN105" i="8"/>
  <c r="BC105" i="8"/>
  <c r="N105" i="8"/>
  <c r="AF105" i="8"/>
  <c r="Z105" i="8"/>
  <c r="BK105" i="8"/>
  <c r="BE67" i="8"/>
  <c r="AS67" i="8"/>
  <c r="AG67" i="8"/>
  <c r="U67" i="8"/>
  <c r="BI110" i="8"/>
  <c r="AK110" i="8"/>
  <c r="S110" i="8"/>
  <c r="R110" i="8"/>
  <c r="BL104" i="8"/>
  <c r="BD104" i="8"/>
  <c r="AX104" i="8"/>
  <c r="O104" i="8"/>
  <c r="BK104" i="8"/>
  <c r="BG104" i="8"/>
  <c r="BC104" i="8"/>
  <c r="AN104" i="8"/>
  <c r="AF104" i="8"/>
  <c r="Z104" i="8"/>
  <c r="N104" i="8"/>
  <c r="BJ104" i="8"/>
  <c r="BB104" i="8"/>
  <c r="AM104" i="8"/>
  <c r="AI104" i="8"/>
  <c r="AE104" i="8"/>
  <c r="AD104" i="8"/>
  <c r="AL104" i="8"/>
  <c r="AS63" i="8"/>
  <c r="BE63" i="8"/>
  <c r="AG63" i="8"/>
  <c r="U63" i="8"/>
  <c r="BL109" i="8"/>
  <c r="BD109" i="8"/>
  <c r="AX109" i="8"/>
  <c r="O109" i="8"/>
  <c r="BK109" i="8"/>
  <c r="BG109" i="8"/>
  <c r="BC109" i="8"/>
  <c r="AN109" i="8"/>
  <c r="AF109" i="8"/>
  <c r="Z109" i="8"/>
  <c r="N109" i="8"/>
  <c r="BJ109" i="8"/>
  <c r="BB109" i="8"/>
  <c r="AM109" i="8"/>
  <c r="AI109" i="8"/>
  <c r="AE109" i="8"/>
  <c r="AD109" i="8"/>
  <c r="AL109" i="8"/>
  <c r="AS68" i="8"/>
  <c r="BE68" i="8"/>
  <c r="AG68" i="8"/>
  <c r="U68" i="8"/>
  <c r="AL91" i="8"/>
  <c r="AD91" i="8"/>
  <c r="BL91" i="8"/>
  <c r="BD91" i="8"/>
  <c r="AX91" i="8"/>
  <c r="O91" i="8"/>
  <c r="BK91" i="8"/>
  <c r="BG91" i="8"/>
  <c r="BC91" i="8"/>
  <c r="AN91" i="8"/>
  <c r="AF91" i="8"/>
  <c r="Z91" i="8"/>
  <c r="N91" i="8"/>
  <c r="BJ91" i="8"/>
  <c r="AM91" i="8"/>
  <c r="BB91" i="8"/>
  <c r="AI91" i="8"/>
  <c r="AE91" i="8"/>
  <c r="AO52" i="8"/>
  <c r="A63" i="7"/>
  <c r="A26" i="7"/>
  <c r="B25" i="7"/>
  <c r="B63" i="7" s="1"/>
  <c r="AA27" i="6"/>
  <c r="AU72" i="7"/>
  <c r="W72" i="7"/>
  <c r="B107" i="7"/>
  <c r="AL69" i="7"/>
  <c r="AD69" i="7"/>
  <c r="BL69" i="7"/>
  <c r="BD69" i="7"/>
  <c r="AX69" i="7"/>
  <c r="O69" i="7"/>
  <c r="BK69" i="7"/>
  <c r="BG69" i="7"/>
  <c r="BC69" i="7"/>
  <c r="AN69" i="7"/>
  <c r="AF69" i="7"/>
  <c r="Z69" i="7"/>
  <c r="N69" i="7"/>
  <c r="BJ69" i="7"/>
  <c r="BB69" i="7"/>
  <c r="AM69" i="7"/>
  <c r="AI69" i="7"/>
  <c r="AE69" i="7"/>
  <c r="BI90" i="7"/>
  <c r="AK90" i="7"/>
  <c r="S90" i="7"/>
  <c r="R90" i="7"/>
  <c r="AG43" i="6"/>
  <c r="AR43" i="6" s="1"/>
  <c r="AG35" i="6"/>
  <c r="AG23" i="6"/>
  <c r="AU73" i="7"/>
  <c r="W73" i="7"/>
  <c r="BE72" i="7"/>
  <c r="AG72" i="7"/>
  <c r="AS72" i="7"/>
  <c r="U72" i="7"/>
  <c r="BI110" i="7"/>
  <c r="AK110" i="7"/>
  <c r="S110" i="7"/>
  <c r="R110" i="7"/>
  <c r="AQ41" i="6"/>
  <c r="AL261" i="5"/>
  <c r="AQ37" i="6"/>
  <c r="X51" i="7"/>
  <c r="AV51" i="7"/>
  <c r="AU51" i="7"/>
  <c r="W51" i="7"/>
  <c r="AQ33" i="6"/>
  <c r="AQ25" i="6"/>
  <c r="AU62" i="7"/>
  <c r="W62" i="7"/>
  <c r="AU61" i="7"/>
  <c r="W61" i="7"/>
  <c r="O57" i="7"/>
  <c r="X56" i="7"/>
  <c r="AV56" i="7"/>
  <c r="AQ43" i="6"/>
  <c r="O217" i="5"/>
  <c r="AX201" i="5"/>
  <c r="AY201" i="5" s="1"/>
  <c r="AD201" i="5"/>
  <c r="AE201" i="5" s="1"/>
  <c r="AJ201" i="5"/>
  <c r="AK201" i="5" s="1"/>
  <c r="P201" i="5"/>
  <c r="BE179" i="5"/>
  <c r="BG179" i="5" s="1"/>
  <c r="AR179" i="5"/>
  <c r="AF179" i="5"/>
  <c r="AH179" i="5" s="1"/>
  <c r="V245" i="5"/>
  <c r="AL245" i="5"/>
  <c r="R245" i="5"/>
  <c r="AM245" i="5"/>
  <c r="S245" i="5"/>
  <c r="K245" i="5"/>
  <c r="AT245" i="5"/>
  <c r="Z245" i="5"/>
  <c r="AQ245" i="5"/>
  <c r="W245" i="5"/>
  <c r="AW241" i="5"/>
  <c r="AC241" i="5"/>
  <c r="AR222" i="5"/>
  <c r="X222" i="5"/>
  <c r="AV222" i="5"/>
  <c r="AB222" i="5"/>
  <c r="AI222" i="5"/>
  <c r="O222" i="5"/>
  <c r="M199" i="5"/>
  <c r="L199" i="5"/>
  <c r="B199" i="5"/>
  <c r="AY180" i="5"/>
  <c r="BB180" i="5" s="1"/>
  <c r="BC180" i="5"/>
  <c r="AP180" i="5"/>
  <c r="Z180" i="5"/>
  <c r="AC180" i="5" s="1"/>
  <c r="AD180" i="5"/>
  <c r="Q180" i="5"/>
  <c r="AA264" i="5"/>
  <c r="AW255" i="5"/>
  <c r="AC255" i="5"/>
  <c r="AU211" i="5"/>
  <c r="AW202" i="5"/>
  <c r="AC202" i="5"/>
  <c r="U111" i="5"/>
  <c r="AS111" i="5"/>
  <c r="AT111" i="5" s="1"/>
  <c r="U174" i="5"/>
  <c r="AS174" i="5"/>
  <c r="AT174" i="5" s="1"/>
  <c r="AC159" i="5"/>
  <c r="AS155" i="5"/>
  <c r="AS154" i="5"/>
  <c r="B113" i="5"/>
  <c r="O113" i="5"/>
  <c r="R113" i="5" s="1"/>
  <c r="N113" i="5"/>
  <c r="BG174" i="5"/>
  <c r="N133" i="5"/>
  <c r="B133" i="5"/>
  <c r="A134" i="5"/>
  <c r="O133" i="5"/>
  <c r="R133" i="5" s="1"/>
  <c r="BB131" i="5"/>
  <c r="BD127" i="5"/>
  <c r="AQ127" i="5"/>
  <c r="AE127" i="5"/>
  <c r="AY122" i="5"/>
  <c r="BB122" i="5" s="1"/>
  <c r="BC122" i="5"/>
  <c r="AP122" i="5"/>
  <c r="Z122" i="5"/>
  <c r="AC122" i="5" s="1"/>
  <c r="Q122" i="5"/>
  <c r="AD122" i="5"/>
  <c r="M219" i="5"/>
  <c r="L219" i="5"/>
  <c r="B219" i="5"/>
  <c r="AT213" i="5"/>
  <c r="AM213" i="5"/>
  <c r="Z213" i="5"/>
  <c r="S213" i="5"/>
  <c r="K213" i="5"/>
  <c r="AL213" i="5"/>
  <c r="R213" i="5"/>
  <c r="AQ213" i="5"/>
  <c r="W213" i="5"/>
  <c r="AP213" i="5"/>
  <c r="V213" i="5"/>
  <c r="AU181" i="5"/>
  <c r="X181" i="5"/>
  <c r="L181" i="5"/>
  <c r="AX181" i="5"/>
  <c r="AB181" i="5"/>
  <c r="W181" i="5"/>
  <c r="AW181" i="5"/>
  <c r="V181" i="5"/>
  <c r="BA181" i="5"/>
  <c r="AV181" i="5"/>
  <c r="Y181" i="5"/>
  <c r="M181" i="5"/>
  <c r="T181" i="5" s="1"/>
  <c r="AC169" i="5"/>
  <c r="AS165" i="5"/>
  <c r="AS164" i="5"/>
  <c r="BE127" i="5"/>
  <c r="AR127" i="5"/>
  <c r="AF127" i="5"/>
  <c r="AC126" i="5"/>
  <c r="BB121" i="5"/>
  <c r="O167" i="5"/>
  <c r="R167" i="5" s="1"/>
  <c r="N167" i="5"/>
  <c r="B167" i="5"/>
  <c r="AX137" i="5"/>
  <c r="AB137" i="5"/>
  <c r="W137" i="5"/>
  <c r="AW137" i="5"/>
  <c r="V137" i="5"/>
  <c r="BA137" i="5"/>
  <c r="AV137" i="5"/>
  <c r="Y137" i="5"/>
  <c r="M137" i="5"/>
  <c r="T137" i="5" s="1"/>
  <c r="L137" i="5"/>
  <c r="S137" i="5" s="1"/>
  <c r="AU137" i="5"/>
  <c r="X137" i="5"/>
  <c r="AF122" i="5"/>
  <c r="AR122" i="5"/>
  <c r="BE122" i="5"/>
  <c r="AM93" i="5"/>
  <c r="AV93" i="5" s="1"/>
  <c r="D93" i="5" s="1"/>
  <c r="AM87" i="5"/>
  <c r="AV87" i="5" s="1"/>
  <c r="D87" i="5" s="1"/>
  <c r="AM82" i="5"/>
  <c r="AV82" i="5" s="1"/>
  <c r="D82" i="5" s="1"/>
  <c r="AM91" i="5"/>
  <c r="AV91" i="5" s="1"/>
  <c r="D91" i="5" s="1"/>
  <c r="AM86" i="5"/>
  <c r="AV86" i="5" s="1"/>
  <c r="D86" i="5" s="1"/>
  <c r="AM81" i="5"/>
  <c r="AV81" i="5" s="1"/>
  <c r="D81" i="5" s="1"/>
  <c r="AM95" i="5"/>
  <c r="AV95" i="5" s="1"/>
  <c r="D95" i="5" s="1"/>
  <c r="AM90" i="5"/>
  <c r="AV90" i="5" s="1"/>
  <c r="D90" i="5" s="1"/>
  <c r="AM85" i="5"/>
  <c r="AV85" i="5" s="1"/>
  <c r="D85" i="5" s="1"/>
  <c r="AM89" i="5"/>
  <c r="AV89" i="5" s="1"/>
  <c r="D89" i="5" s="1"/>
  <c r="AM94" i="5"/>
  <c r="AV94" i="5" s="1"/>
  <c r="D94" i="5" s="1"/>
  <c r="AM83" i="5"/>
  <c r="AV83" i="5" s="1"/>
  <c r="D83" i="5" s="1"/>
  <c r="AA15" i="6"/>
  <c r="AA28" i="6"/>
  <c r="BB164" i="5"/>
  <c r="O124" i="5"/>
  <c r="R124" i="5" s="1"/>
  <c r="N124" i="5"/>
  <c r="B124" i="5"/>
  <c r="AF121" i="5"/>
  <c r="AH121" i="5" s="1"/>
  <c r="BE121" i="5"/>
  <c r="BG121" i="5" s="1"/>
  <c r="AR121" i="5"/>
  <c r="AX117" i="5"/>
  <c r="AB117" i="5"/>
  <c r="W117" i="5"/>
  <c r="AW117" i="5"/>
  <c r="V117" i="5"/>
  <c r="BA117" i="5"/>
  <c r="AV117" i="5"/>
  <c r="Y117" i="5"/>
  <c r="M117" i="5"/>
  <c r="T117" i="5" s="1"/>
  <c r="L117" i="5"/>
  <c r="S117" i="5" s="1"/>
  <c r="AU117" i="5"/>
  <c r="X117" i="5"/>
  <c r="BE112" i="5"/>
  <c r="AR112" i="5"/>
  <c r="AF112" i="5"/>
  <c r="P47" i="4"/>
  <c r="AA47" i="4" s="1"/>
  <c r="P45" i="4"/>
  <c r="P42" i="4"/>
  <c r="P39" i="4"/>
  <c r="P37" i="4"/>
  <c r="AA37" i="4" s="1"/>
  <c r="P34" i="4"/>
  <c r="Z27" i="4"/>
  <c r="P21" i="4"/>
  <c r="Z16" i="4"/>
  <c r="AA43" i="6"/>
  <c r="AM47" i="5"/>
  <c r="AV47" i="5" s="1"/>
  <c r="D47" i="5" s="1"/>
  <c r="AM42" i="5"/>
  <c r="AV42" i="5" s="1"/>
  <c r="D42" i="5" s="1"/>
  <c r="AM37" i="5"/>
  <c r="AV37" i="5" s="1"/>
  <c r="D37" i="5" s="1"/>
  <c r="AM45" i="5"/>
  <c r="AV45" i="5" s="1"/>
  <c r="D45" i="5" s="1"/>
  <c r="AM39" i="5"/>
  <c r="AM35" i="5"/>
  <c r="AV35" i="5" s="1"/>
  <c r="D35" i="5" s="1"/>
  <c r="AM43" i="5"/>
  <c r="AV43" i="5" s="1"/>
  <c r="D43" i="5" s="1"/>
  <c r="AM41" i="5"/>
  <c r="AV41" i="5" s="1"/>
  <c r="D41" i="5" s="1"/>
  <c r="AM46" i="5"/>
  <c r="AV46" i="5" s="1"/>
  <c r="D46" i="5" s="1"/>
  <c r="AM34" i="5"/>
  <c r="AV34" i="5" s="1"/>
  <c r="D34" i="5" s="1"/>
  <c r="AM33" i="5"/>
  <c r="AV33" i="5" s="1"/>
  <c r="D33" i="5" s="1"/>
  <c r="AM38" i="5"/>
  <c r="AV38" i="5" s="1"/>
  <c r="D38" i="5" s="1"/>
  <c r="AF23" i="4"/>
  <c r="AQ23" i="4" s="1"/>
  <c r="BE94" i="8"/>
  <c r="AG94" i="8"/>
  <c r="AS94" i="8"/>
  <c r="U94" i="8"/>
  <c r="A73" i="8"/>
  <c r="A36" i="8"/>
  <c r="B35" i="8"/>
  <c r="B73" i="8" s="1"/>
  <c r="R90" i="8"/>
  <c r="BI90" i="8"/>
  <c r="AK90" i="8"/>
  <c r="S90" i="8"/>
  <c r="AV73" i="7"/>
  <c r="X73" i="7"/>
  <c r="AT99" i="8"/>
  <c r="V99" i="8"/>
  <c r="BF99" i="8"/>
  <c r="AH99" i="8"/>
  <c r="AH94" i="8"/>
  <c r="AT94" i="8"/>
  <c r="V94" i="8"/>
  <c r="BF94" i="8"/>
  <c r="AO62" i="8"/>
  <c r="AU56" i="8"/>
  <c r="W56" i="8"/>
  <c r="BE53" i="8"/>
  <c r="AG53" i="8"/>
  <c r="AS53" i="8"/>
  <c r="U53" i="8"/>
  <c r="BI91" i="8"/>
  <c r="AK91" i="8"/>
  <c r="S91" i="8"/>
  <c r="R91" i="8"/>
  <c r="BE89" i="8"/>
  <c r="AS89" i="8"/>
  <c r="U89" i="8"/>
  <c r="AG89" i="8"/>
  <c r="B101" i="8"/>
  <c r="BK63" i="8"/>
  <c r="BG63" i="8"/>
  <c r="BC63" i="8"/>
  <c r="AN63" i="8"/>
  <c r="AF63" i="8"/>
  <c r="Z63" i="8"/>
  <c r="N63" i="8"/>
  <c r="BJ63" i="8"/>
  <c r="AX63" i="8"/>
  <c r="AL63" i="8"/>
  <c r="O63" i="8"/>
  <c r="BD63" i="8"/>
  <c r="AE63" i="8"/>
  <c r="BB63" i="8"/>
  <c r="AI63" i="8"/>
  <c r="AD63" i="8"/>
  <c r="BL63" i="8"/>
  <c r="AM63" i="8"/>
  <c r="V72" i="8"/>
  <c r="BF72" i="8"/>
  <c r="AT72" i="8"/>
  <c r="AH72" i="8"/>
  <c r="AV66" i="8"/>
  <c r="X66" i="8"/>
  <c r="AU71" i="8"/>
  <c r="W71" i="8"/>
  <c r="O53" i="8"/>
  <c r="AS56" i="7"/>
  <c r="BE56" i="7"/>
  <c r="BH56" i="7" s="1"/>
  <c r="AG56" i="7"/>
  <c r="AJ56" i="7" s="1"/>
  <c r="U56" i="7"/>
  <c r="AT104" i="7"/>
  <c r="V104" i="7"/>
  <c r="BF104" i="7"/>
  <c r="AH104" i="7"/>
  <c r="AS99" i="7"/>
  <c r="U99" i="7"/>
  <c r="BE99" i="7"/>
  <c r="AG99" i="7"/>
  <c r="BM51" i="7"/>
  <c r="BE74" i="7"/>
  <c r="AS74" i="7"/>
  <c r="AG74" i="7"/>
  <c r="U74" i="7"/>
  <c r="BI112" i="7"/>
  <c r="AK112" i="7"/>
  <c r="S112" i="7"/>
  <c r="R112" i="7"/>
  <c r="BM62" i="7"/>
  <c r="BM57" i="7"/>
  <c r="AH52" i="7"/>
  <c r="V52" i="7"/>
  <c r="AT52" i="7"/>
  <c r="BF52" i="7"/>
  <c r="B112" i="7"/>
  <c r="BJ74" i="7"/>
  <c r="BB74" i="7"/>
  <c r="AL74" i="7"/>
  <c r="AD74" i="7"/>
  <c r="BL74" i="7"/>
  <c r="BD74" i="7"/>
  <c r="AX74" i="7"/>
  <c r="BC74" i="7"/>
  <c r="AF74" i="7"/>
  <c r="AE74" i="7"/>
  <c r="O74" i="7"/>
  <c r="BK74" i="7"/>
  <c r="AN74" i="7"/>
  <c r="AI74" i="7"/>
  <c r="N74" i="7"/>
  <c r="BG74" i="7"/>
  <c r="AM74" i="7"/>
  <c r="Z74" i="7"/>
  <c r="BL104" i="7"/>
  <c r="BD104" i="7"/>
  <c r="AX104" i="7"/>
  <c r="O104" i="7"/>
  <c r="BK104" i="7"/>
  <c r="BG104" i="7"/>
  <c r="BC104" i="7"/>
  <c r="AN104" i="7"/>
  <c r="AF104" i="7"/>
  <c r="Z104" i="7"/>
  <c r="N104" i="7"/>
  <c r="BJ104" i="7"/>
  <c r="BB104" i="7"/>
  <c r="AM104" i="7"/>
  <c r="AI104" i="7"/>
  <c r="AE104" i="7"/>
  <c r="AL104" i="7"/>
  <c r="AD104" i="7"/>
  <c r="Q47" i="6"/>
  <c r="AB47" i="6" s="1"/>
  <c r="AT109" i="8"/>
  <c r="V109" i="8"/>
  <c r="BF109" i="8"/>
  <c r="AH109" i="8"/>
  <c r="AH56" i="8"/>
  <c r="AJ56" i="8" s="1"/>
  <c r="AT56" i="8"/>
  <c r="V56" i="8"/>
  <c r="BF56" i="8"/>
  <c r="BH56" i="8" s="1"/>
  <c r="AK104" i="8"/>
  <c r="S104" i="8"/>
  <c r="R104" i="8"/>
  <c r="BI104" i="8"/>
  <c r="AO51" i="8"/>
  <c r="A64" i="8"/>
  <c r="B26" i="8"/>
  <c r="B64" i="8" s="1"/>
  <c r="BM62" i="8"/>
  <c r="AH53" i="8"/>
  <c r="AT53" i="8"/>
  <c r="V53" i="8"/>
  <c r="BF53" i="8"/>
  <c r="AG51" i="8"/>
  <c r="AS51" i="8"/>
  <c r="U51" i="8"/>
  <c r="BE51" i="8"/>
  <c r="A69" i="8"/>
  <c r="B31" i="8"/>
  <c r="B69" i="8" s="1"/>
  <c r="BM67" i="8"/>
  <c r="AU66" i="8"/>
  <c r="W66" i="8"/>
  <c r="V63" i="8"/>
  <c r="BF63" i="8"/>
  <c r="AT63" i="8"/>
  <c r="AH63" i="8"/>
  <c r="AK101" i="8"/>
  <c r="S101" i="8"/>
  <c r="R101" i="8"/>
  <c r="BI101" i="8"/>
  <c r="A54" i="8"/>
  <c r="B16" i="8"/>
  <c r="B54" i="8" s="1"/>
  <c r="AK106" i="8"/>
  <c r="S106" i="8"/>
  <c r="R106" i="8"/>
  <c r="BI106" i="8"/>
  <c r="O62" i="8"/>
  <c r="BM57" i="8"/>
  <c r="AU53" i="8"/>
  <c r="W53" i="8"/>
  <c r="W51" i="8"/>
  <c r="AU51" i="8"/>
  <c r="AV51" i="8"/>
  <c r="X51" i="8"/>
  <c r="BL89" i="8"/>
  <c r="BD89" i="8"/>
  <c r="BK89" i="8"/>
  <c r="BG89" i="8"/>
  <c r="BC89" i="8"/>
  <c r="AN89" i="8"/>
  <c r="AF89" i="8"/>
  <c r="Z89" i="8"/>
  <c r="BB89" i="8"/>
  <c r="AM89" i="8"/>
  <c r="O89" i="8"/>
  <c r="AX89" i="8"/>
  <c r="AL89" i="8"/>
  <c r="N89" i="8"/>
  <c r="BJ89" i="8"/>
  <c r="AE89" i="8"/>
  <c r="AI89" i="8"/>
  <c r="AD89" i="8"/>
  <c r="BM52" i="8"/>
  <c r="AS71" i="7"/>
  <c r="U71" i="7"/>
  <c r="BE71" i="7"/>
  <c r="BH71" i="7" s="1"/>
  <c r="AG71" i="7"/>
  <c r="AJ71" i="7" s="1"/>
  <c r="AS51" i="7"/>
  <c r="BE51" i="7"/>
  <c r="BH51" i="7" s="1"/>
  <c r="AG51" i="7"/>
  <c r="AJ51" i="7" s="1"/>
  <c r="U51" i="7"/>
  <c r="BM66" i="7"/>
  <c r="BM56" i="7"/>
  <c r="O66" i="7"/>
  <c r="BF74" i="7"/>
  <c r="AH74" i="7"/>
  <c r="AT74" i="7"/>
  <c r="V74" i="7"/>
  <c r="B105" i="7"/>
  <c r="AL67" i="7"/>
  <c r="AD67" i="7"/>
  <c r="BL67" i="7"/>
  <c r="BD67" i="7"/>
  <c r="AX67" i="7"/>
  <c r="O67" i="7"/>
  <c r="BK67" i="7"/>
  <c r="BG67" i="7"/>
  <c r="BC67" i="7"/>
  <c r="AN67" i="7"/>
  <c r="AF67" i="7"/>
  <c r="Z67" i="7"/>
  <c r="N67" i="7"/>
  <c r="BB67" i="7"/>
  <c r="AI67" i="7"/>
  <c r="AE67" i="7"/>
  <c r="BJ67" i="7"/>
  <c r="AM67" i="7"/>
  <c r="BE62" i="7"/>
  <c r="AG62" i="7"/>
  <c r="AS62" i="7"/>
  <c r="U62" i="7"/>
  <c r="BI100" i="7"/>
  <c r="AK100" i="7"/>
  <c r="S100" i="7"/>
  <c r="R100" i="7"/>
  <c r="BI95" i="7"/>
  <c r="AK95" i="7"/>
  <c r="S95" i="7"/>
  <c r="R95" i="7"/>
  <c r="AG45" i="6"/>
  <c r="AR45" i="6" s="1"/>
  <c r="AG39" i="6"/>
  <c r="AR39" i="6" s="1"/>
  <c r="AV71" i="7"/>
  <c r="X71" i="7"/>
  <c r="BL109" i="7"/>
  <c r="BD109" i="7"/>
  <c r="AX109" i="7"/>
  <c r="O109" i="7"/>
  <c r="BK109" i="7"/>
  <c r="BG109" i="7"/>
  <c r="BC109" i="7"/>
  <c r="AN109" i="7"/>
  <c r="AF109" i="7"/>
  <c r="Z109" i="7"/>
  <c r="N109" i="7"/>
  <c r="BJ109" i="7"/>
  <c r="BB109" i="7"/>
  <c r="AM109" i="7"/>
  <c r="AI109" i="7"/>
  <c r="AE109" i="7"/>
  <c r="AL109" i="7"/>
  <c r="AD109" i="7"/>
  <c r="AO66" i="7"/>
  <c r="N66" i="7"/>
  <c r="A53" i="7"/>
  <c r="B15" i="7"/>
  <c r="B53" i="7" s="1"/>
  <c r="A16" i="7"/>
  <c r="AA42" i="6"/>
  <c r="AA29" i="6"/>
  <c r="Q27" i="6"/>
  <c r="AB27" i="6" s="1"/>
  <c r="A107" i="7"/>
  <c r="BI69" i="7"/>
  <c r="AK69" i="7"/>
  <c r="S69" i="7"/>
  <c r="R69" i="7"/>
  <c r="AG46" i="6"/>
  <c r="AR46" i="6" s="1"/>
  <c r="AG33" i="6"/>
  <c r="AG20" i="6"/>
  <c r="AR20" i="6" s="1"/>
  <c r="AH72" i="7"/>
  <c r="AT72" i="7"/>
  <c r="V72" i="7"/>
  <c r="BF72" i="7"/>
  <c r="A106" i="7"/>
  <c r="R68" i="7"/>
  <c r="BI68" i="7"/>
  <c r="AK68" i="7"/>
  <c r="S68" i="7"/>
  <c r="AQ42" i="6"/>
  <c r="AQ38" i="6"/>
  <c r="AQ28" i="6"/>
  <c r="AG17" i="6"/>
  <c r="AR17" i="6" s="1"/>
  <c r="AA16" i="6"/>
  <c r="BK94" i="7"/>
  <c r="BG94" i="7"/>
  <c r="BC94" i="7"/>
  <c r="AN94" i="7"/>
  <c r="AF94" i="7"/>
  <c r="Z94" i="7"/>
  <c r="N94" i="7"/>
  <c r="BJ94" i="7"/>
  <c r="BB94" i="7"/>
  <c r="AM94" i="7"/>
  <c r="AI94" i="7"/>
  <c r="AE94" i="7"/>
  <c r="AL94" i="7"/>
  <c r="AD94" i="7"/>
  <c r="BL94" i="7"/>
  <c r="BD94" i="7"/>
  <c r="O94" i="7"/>
  <c r="AX94" i="7"/>
  <c r="AW245" i="5"/>
  <c r="AC245" i="5"/>
  <c r="AD217" i="5"/>
  <c r="AX217" i="5"/>
  <c r="AJ217" i="5"/>
  <c r="AK217" i="5" s="1"/>
  <c r="P217" i="5"/>
  <c r="AL198" i="5"/>
  <c r="AQ17" i="6"/>
  <c r="AR245" i="5"/>
  <c r="X245" i="5"/>
  <c r="AV245" i="5"/>
  <c r="AB245" i="5"/>
  <c r="AI245" i="5"/>
  <c r="O245" i="5"/>
  <c r="AU260" i="5"/>
  <c r="AA221" i="5"/>
  <c r="AR212" i="5"/>
  <c r="X212" i="5"/>
  <c r="AV212" i="5"/>
  <c r="AB212" i="5"/>
  <c r="AI212" i="5"/>
  <c r="O212" i="5"/>
  <c r="AJ211" i="5"/>
  <c r="AK211" i="5" s="1"/>
  <c r="AZ211" i="5" s="1"/>
  <c r="P211" i="5"/>
  <c r="AX211" i="5"/>
  <c r="AY211" i="5" s="1"/>
  <c r="AD211" i="5"/>
  <c r="AE211" i="5" s="1"/>
  <c r="AQ15" i="6"/>
  <c r="AR15" i="6" s="1"/>
  <c r="A257" i="5"/>
  <c r="M256" i="5"/>
  <c r="L256" i="5"/>
  <c r="B256" i="5"/>
  <c r="AX244" i="5"/>
  <c r="AY244" i="5" s="1"/>
  <c r="AD244" i="5"/>
  <c r="AE244" i="5" s="1"/>
  <c r="AJ244" i="5"/>
  <c r="AK244" i="5" s="1"/>
  <c r="P244" i="5"/>
  <c r="AR241" i="5"/>
  <c r="X241" i="5"/>
  <c r="AI241" i="5"/>
  <c r="O241" i="5"/>
  <c r="AV241" i="5"/>
  <c r="AB241" i="5"/>
  <c r="Q196" i="5"/>
  <c r="AS180" i="5"/>
  <c r="AS179" i="5"/>
  <c r="AX175" i="5"/>
  <c r="AB175" i="5"/>
  <c r="AC175" i="5" s="1"/>
  <c r="W175" i="5"/>
  <c r="BA175" i="5"/>
  <c r="BB175" i="5" s="1"/>
  <c r="AV175" i="5"/>
  <c r="Y175" i="5"/>
  <c r="M175" i="5"/>
  <c r="T175" i="5" s="1"/>
  <c r="L175" i="5"/>
  <c r="AW175" i="5"/>
  <c r="AU175" i="5"/>
  <c r="X175" i="5"/>
  <c r="V175" i="5"/>
  <c r="AF164" i="5"/>
  <c r="AH164" i="5" s="1"/>
  <c r="BE164" i="5"/>
  <c r="BG164" i="5" s="1"/>
  <c r="AR164" i="5"/>
  <c r="AC136" i="5"/>
  <c r="AS132" i="5"/>
  <c r="AS131" i="5"/>
  <c r="O202" i="5"/>
  <c r="AX160" i="5"/>
  <c r="AB160" i="5"/>
  <c r="W160" i="5"/>
  <c r="AW160" i="5"/>
  <c r="V160" i="5"/>
  <c r="BA160" i="5"/>
  <c r="AV160" i="5"/>
  <c r="Y160" i="5"/>
  <c r="M160" i="5"/>
  <c r="T160" i="5" s="1"/>
  <c r="AU160" i="5"/>
  <c r="X160" i="5"/>
  <c r="L160" i="5"/>
  <c r="AS159" i="5"/>
  <c r="AT159" i="5" s="1"/>
  <c r="BB154" i="5"/>
  <c r="BE154" i="5"/>
  <c r="BG154" i="5" s="1"/>
  <c r="AR154" i="5"/>
  <c r="AF154" i="5"/>
  <c r="AH154" i="5" s="1"/>
  <c r="AS116" i="5"/>
  <c r="AT116" i="5" s="1"/>
  <c r="U116" i="5"/>
  <c r="BE114" i="5"/>
  <c r="BG114" i="5" s="1"/>
  <c r="AR114" i="5"/>
  <c r="AF114" i="5"/>
  <c r="AH114" i="5" s="1"/>
  <c r="AP218" i="5"/>
  <c r="V218" i="5"/>
  <c r="AL218" i="5"/>
  <c r="R218" i="5"/>
  <c r="K218" i="5"/>
  <c r="AT218" i="5"/>
  <c r="Z218" i="5"/>
  <c r="AQ218" i="5"/>
  <c r="W218" i="5"/>
  <c r="AM218" i="5"/>
  <c r="S218" i="5"/>
  <c r="AI213" i="5"/>
  <c r="O213" i="5"/>
  <c r="AR213" i="5"/>
  <c r="X213" i="5"/>
  <c r="AV213" i="5"/>
  <c r="AB213" i="5"/>
  <c r="AY181" i="5"/>
  <c r="BC181" i="5"/>
  <c r="AP181" i="5"/>
  <c r="Z181" i="5"/>
  <c r="AD181" i="5"/>
  <c r="Q181" i="5"/>
  <c r="O161" i="5"/>
  <c r="R161" i="5" s="1"/>
  <c r="N161" i="5"/>
  <c r="B161" i="5"/>
  <c r="A162" i="5"/>
  <c r="AU166" i="5"/>
  <c r="X166" i="5"/>
  <c r="L166" i="5"/>
  <c r="AX166" i="5"/>
  <c r="AB166" i="5"/>
  <c r="W166" i="5"/>
  <c r="AW166" i="5"/>
  <c r="V166" i="5"/>
  <c r="BA166" i="5"/>
  <c r="AV166" i="5"/>
  <c r="Y166" i="5"/>
  <c r="M166" i="5"/>
  <c r="T166" i="5" s="1"/>
  <c r="BB155" i="5"/>
  <c r="BC137" i="5"/>
  <c r="AP137" i="5"/>
  <c r="Z137" i="5"/>
  <c r="AD137" i="5"/>
  <c r="Q137" i="5"/>
  <c r="AY137" i="5"/>
  <c r="AH126" i="5"/>
  <c r="AF29" i="4"/>
  <c r="AF27" i="4"/>
  <c r="AQ27" i="4" s="1"/>
  <c r="AF24" i="4"/>
  <c r="AF21" i="4"/>
  <c r="AQ21" i="4" s="1"/>
  <c r="AF19" i="4"/>
  <c r="AQ19" i="4" s="1"/>
  <c r="AF16" i="4"/>
  <c r="AF35" i="4"/>
  <c r="AA20" i="6"/>
  <c r="BC117" i="5"/>
  <c r="AP117" i="5"/>
  <c r="Z117" i="5"/>
  <c r="AD117" i="5"/>
  <c r="Q117" i="5"/>
  <c r="AY117" i="5"/>
  <c r="Z29" i="4"/>
  <c r="P24" i="4"/>
  <c r="Z19" i="4"/>
  <c r="AA46" i="6"/>
  <c r="AK259" i="5"/>
  <c r="AH62" i="8"/>
  <c r="AT62" i="8"/>
  <c r="V62" i="8"/>
  <c r="BF62" i="8"/>
  <c r="X56" i="8"/>
  <c r="AV56" i="8"/>
  <c r="AL94" i="8"/>
  <c r="AD94" i="8"/>
  <c r="BL94" i="8"/>
  <c r="BD94" i="8"/>
  <c r="AX94" i="8"/>
  <c r="O94" i="8"/>
  <c r="BK94" i="8"/>
  <c r="BG94" i="8"/>
  <c r="BC94" i="8"/>
  <c r="AN94" i="8"/>
  <c r="AF94" i="8"/>
  <c r="Z94" i="8"/>
  <c r="N94" i="8"/>
  <c r="BB94" i="8"/>
  <c r="AI94" i="8"/>
  <c r="AE94" i="8"/>
  <c r="BJ94" i="8"/>
  <c r="AM94" i="8"/>
  <c r="AU52" i="8"/>
  <c r="W52" i="8"/>
  <c r="B110" i="8"/>
  <c r="BK72" i="8"/>
  <c r="BG72" i="8"/>
  <c r="BC72" i="8"/>
  <c r="AN72" i="8"/>
  <c r="AF72" i="8"/>
  <c r="Z72" i="8"/>
  <c r="N72" i="8"/>
  <c r="BJ72" i="8"/>
  <c r="AX72" i="8"/>
  <c r="AL72" i="8"/>
  <c r="O72" i="8"/>
  <c r="BD72" i="8"/>
  <c r="AE72" i="8"/>
  <c r="BB72" i="8"/>
  <c r="AI72" i="8"/>
  <c r="AD72" i="8"/>
  <c r="BL72" i="8"/>
  <c r="AM72" i="8"/>
  <c r="X71" i="8"/>
  <c r="AV71" i="8"/>
  <c r="V57" i="8"/>
  <c r="BF57" i="8"/>
  <c r="AH57" i="8"/>
  <c r="AT57" i="8"/>
  <c r="AS94" i="7"/>
  <c r="U94" i="7"/>
  <c r="BE94" i="7"/>
  <c r="AG94" i="7"/>
  <c r="BM71" i="8"/>
  <c r="BM66" i="8"/>
  <c r="BM56" i="8"/>
  <c r="BF61" i="8"/>
  <c r="BH61" i="8" s="1"/>
  <c r="AH61" i="8"/>
  <c r="AJ61" i="8" s="1"/>
  <c r="AT61" i="8"/>
  <c r="V61" i="8"/>
  <c r="AT51" i="8"/>
  <c r="V51" i="8"/>
  <c r="BF51" i="8"/>
  <c r="AH51" i="8"/>
  <c r="AU67" i="8"/>
  <c r="W67" i="8"/>
  <c r="BE62" i="8"/>
  <c r="AS62" i="8"/>
  <c r="AG62" i="8"/>
  <c r="U62" i="8"/>
  <c r="BI100" i="8"/>
  <c r="AK100" i="8"/>
  <c r="S100" i="8"/>
  <c r="R100" i="8"/>
  <c r="BK90" i="8"/>
  <c r="BG90" i="8"/>
  <c r="BC90" i="8"/>
  <c r="AN90" i="8"/>
  <c r="AF90" i="8"/>
  <c r="Z90" i="8"/>
  <c r="N90" i="8"/>
  <c r="BJ90" i="8"/>
  <c r="BB90" i="8"/>
  <c r="AM90" i="8"/>
  <c r="AI90" i="8"/>
  <c r="AE90" i="8"/>
  <c r="AL90" i="8"/>
  <c r="AD90" i="8"/>
  <c r="BL90" i="8"/>
  <c r="BD90" i="8"/>
  <c r="O90" i="8"/>
  <c r="AX90" i="8"/>
  <c r="V89" i="8"/>
  <c r="AT89" i="8"/>
  <c r="AH89" i="8"/>
  <c r="BF89" i="8"/>
  <c r="AH67" i="8"/>
  <c r="AT67" i="8"/>
  <c r="V67" i="8"/>
  <c r="BF67" i="8"/>
  <c r="BI105" i="8"/>
  <c r="BM105" i="8" s="1"/>
  <c r="AK105" i="8"/>
  <c r="S105" i="8"/>
  <c r="R105" i="8"/>
  <c r="AU61" i="8"/>
  <c r="W61" i="8"/>
  <c r="BL99" i="8"/>
  <c r="BD99" i="8"/>
  <c r="AX99" i="8"/>
  <c r="O99" i="8"/>
  <c r="BK99" i="8"/>
  <c r="BG99" i="8"/>
  <c r="BC99" i="8"/>
  <c r="AN99" i="8"/>
  <c r="AF99" i="8"/>
  <c r="Z99" i="8"/>
  <c r="N99" i="8"/>
  <c r="BJ99" i="8"/>
  <c r="BB99" i="8"/>
  <c r="AM99" i="8"/>
  <c r="AI99" i="8"/>
  <c r="AE99" i="8"/>
  <c r="AD99" i="8"/>
  <c r="AL99" i="8"/>
  <c r="B106" i="8"/>
  <c r="BK68" i="8"/>
  <c r="BG68" i="8"/>
  <c r="BC68" i="8"/>
  <c r="AN68" i="8"/>
  <c r="AF68" i="8"/>
  <c r="Z68" i="8"/>
  <c r="N68" i="8"/>
  <c r="BJ68" i="8"/>
  <c r="BB68" i="8"/>
  <c r="AM68" i="8"/>
  <c r="AI68" i="8"/>
  <c r="AE68" i="8"/>
  <c r="AL68" i="8"/>
  <c r="AD68" i="8"/>
  <c r="BL68" i="8"/>
  <c r="BD68" i="8"/>
  <c r="AX68" i="8"/>
  <c r="O68" i="8"/>
  <c r="AV52" i="8"/>
  <c r="X52" i="8"/>
  <c r="V68" i="8"/>
  <c r="BF68" i="8"/>
  <c r="AH68" i="8"/>
  <c r="AT68" i="8"/>
  <c r="AU62" i="8"/>
  <c r="W62" i="8"/>
  <c r="BJ100" i="8"/>
  <c r="BB100" i="8"/>
  <c r="AL100" i="8"/>
  <c r="AD100" i="8"/>
  <c r="BL100" i="8"/>
  <c r="BD100" i="8"/>
  <c r="AX100" i="8"/>
  <c r="AN100" i="8"/>
  <c r="AF100" i="8"/>
  <c r="BK100" i="8"/>
  <c r="AM100" i="8"/>
  <c r="AE100" i="8"/>
  <c r="BG100" i="8"/>
  <c r="O100" i="8"/>
  <c r="BC100" i="8"/>
  <c r="N100" i="8"/>
  <c r="AI100" i="8"/>
  <c r="Z100" i="8"/>
  <c r="AS57" i="8"/>
  <c r="U57" i="8"/>
  <c r="BE57" i="8"/>
  <c r="AG57" i="8"/>
  <c r="AS52" i="8"/>
  <c r="U52" i="8"/>
  <c r="BE52" i="8"/>
  <c r="BH52" i="8" s="1"/>
  <c r="AG52" i="8"/>
  <c r="AS66" i="7"/>
  <c r="U66" i="7"/>
  <c r="BE66" i="7"/>
  <c r="BH66" i="7" s="1"/>
  <c r="AG66" i="7"/>
  <c r="AJ66" i="7" s="1"/>
  <c r="A111" i="7"/>
  <c r="R73" i="7"/>
  <c r="BI73" i="7"/>
  <c r="BM73" i="7" s="1"/>
  <c r="AK73" i="7"/>
  <c r="AO73" i="7" s="1"/>
  <c r="S73" i="7"/>
  <c r="AG109" i="7"/>
  <c r="AS109" i="7"/>
  <c r="U109" i="7"/>
  <c r="BE109" i="7"/>
  <c r="BM61" i="7"/>
  <c r="A105" i="7"/>
  <c r="BI67" i="7"/>
  <c r="AK67" i="7"/>
  <c r="S67" i="7"/>
  <c r="R67" i="7"/>
  <c r="AH62" i="7"/>
  <c r="AT62" i="7"/>
  <c r="V62" i="7"/>
  <c r="BF62" i="7"/>
  <c r="A58" i="7"/>
  <c r="B20" i="7"/>
  <c r="B58" i="7" s="1"/>
  <c r="A21" i="7"/>
  <c r="AU71" i="7"/>
  <c r="W71" i="7"/>
  <c r="AL52" i="7"/>
  <c r="AD52" i="7"/>
  <c r="BK52" i="7"/>
  <c r="BG52" i="7"/>
  <c r="BC52" i="7"/>
  <c r="AN52" i="7"/>
  <c r="AF52" i="7"/>
  <c r="Z52" i="7"/>
  <c r="N52" i="7"/>
  <c r="B90" i="7"/>
  <c r="BL52" i="7"/>
  <c r="BD52" i="7"/>
  <c r="O52" i="7"/>
  <c r="BJ52" i="7"/>
  <c r="BB52" i="7"/>
  <c r="AI52" i="7"/>
  <c r="AX52" i="7"/>
  <c r="AM52" i="7"/>
  <c r="AE52" i="7"/>
  <c r="Q42" i="6"/>
  <c r="AB42" i="6" s="1"/>
  <c r="Q19" i="6"/>
  <c r="BE52" i="7"/>
  <c r="AS52" i="7"/>
  <c r="AG52" i="7"/>
  <c r="U52" i="7"/>
  <c r="AG41" i="6"/>
  <c r="AG28" i="6"/>
  <c r="AR28" i="6" s="1"/>
  <c r="AO72" i="7"/>
  <c r="B106" i="7"/>
  <c r="BK68" i="7"/>
  <c r="BG68" i="7"/>
  <c r="BC68" i="7"/>
  <c r="AN68" i="7"/>
  <c r="AF68" i="7"/>
  <c r="Z68" i="7"/>
  <c r="N68" i="7"/>
  <c r="BJ68" i="7"/>
  <c r="BB68" i="7"/>
  <c r="AM68" i="7"/>
  <c r="AI68" i="7"/>
  <c r="AE68" i="7"/>
  <c r="AL68" i="7"/>
  <c r="AD68" i="7"/>
  <c r="BL68" i="7"/>
  <c r="BD68" i="7"/>
  <c r="O68" i="7"/>
  <c r="AX68" i="7"/>
  <c r="AQ46" i="6"/>
  <c r="AO51" i="7"/>
  <c r="BK89" i="7"/>
  <c r="BG89" i="7"/>
  <c r="BC89" i="7"/>
  <c r="AN89" i="7"/>
  <c r="AF89" i="7"/>
  <c r="Z89" i="7"/>
  <c r="BJ89" i="7"/>
  <c r="BB89" i="7"/>
  <c r="AM89" i="7"/>
  <c r="AI89" i="7"/>
  <c r="AE89" i="7"/>
  <c r="AL89" i="7"/>
  <c r="AD89" i="7"/>
  <c r="O89" i="7"/>
  <c r="BL89" i="7"/>
  <c r="N89" i="7"/>
  <c r="BD89" i="7"/>
  <c r="AX89" i="7"/>
  <c r="AQ20" i="6"/>
  <c r="AV61" i="7"/>
  <c r="X61" i="7"/>
  <c r="AL95" i="7"/>
  <c r="AD95" i="7"/>
  <c r="BL95" i="7"/>
  <c r="BD95" i="7"/>
  <c r="AX95" i="7"/>
  <c r="O95" i="7"/>
  <c r="BK95" i="7"/>
  <c r="BG95" i="7"/>
  <c r="BC95" i="7"/>
  <c r="AN95" i="7"/>
  <c r="AF95" i="7"/>
  <c r="Z95" i="7"/>
  <c r="N95" i="7"/>
  <c r="BJ95" i="7"/>
  <c r="AM95" i="7"/>
  <c r="BB95" i="7"/>
  <c r="AI95" i="7"/>
  <c r="AE95" i="7"/>
  <c r="AU56" i="7"/>
  <c r="W56" i="7"/>
  <c r="AQ34" i="6"/>
  <c r="AX240" i="5"/>
  <c r="AY240" i="5" s="1"/>
  <c r="AD240" i="5"/>
  <c r="AE240" i="5" s="1"/>
  <c r="AJ240" i="5"/>
  <c r="AK240" i="5" s="1"/>
  <c r="P240" i="5"/>
  <c r="AX221" i="5"/>
  <c r="AY221" i="5" s="1"/>
  <c r="AD221" i="5"/>
  <c r="AE221" i="5" s="1"/>
  <c r="AJ221" i="5"/>
  <c r="AK221" i="5" s="1"/>
  <c r="P221" i="5"/>
  <c r="M223" i="5"/>
  <c r="A224" i="5"/>
  <c r="L223" i="5"/>
  <c r="B223" i="5"/>
  <c r="AC217" i="5"/>
  <c r="AW217" i="5"/>
  <c r="AL212" i="5"/>
  <c r="R212" i="5"/>
  <c r="AQ212" i="5"/>
  <c r="W212" i="5"/>
  <c r="AP212" i="5"/>
  <c r="V212" i="5"/>
  <c r="AT212" i="5"/>
  <c r="AM212" i="5"/>
  <c r="Z212" i="5"/>
  <c r="S212" i="5"/>
  <c r="K212" i="5"/>
  <c r="AJ207" i="5"/>
  <c r="P207" i="5"/>
  <c r="AX207" i="5"/>
  <c r="AY207" i="5" s="1"/>
  <c r="AD207" i="5"/>
  <c r="AL255" i="5"/>
  <c r="R255" i="5"/>
  <c r="AQ255" i="5"/>
  <c r="W255" i="5"/>
  <c r="V255" i="5"/>
  <c r="AT255" i="5"/>
  <c r="Z255" i="5"/>
  <c r="K255" i="5"/>
  <c r="AM255" i="5"/>
  <c r="S255" i="5"/>
  <c r="AA211" i="5"/>
  <c r="AQ175" i="5"/>
  <c r="BD175" i="5"/>
  <c r="AE175" i="5"/>
  <c r="U126" i="5"/>
  <c r="AS126" i="5"/>
  <c r="AT126" i="5" s="1"/>
  <c r="B171" i="5"/>
  <c r="A172" i="5"/>
  <c r="O171" i="5"/>
  <c r="R171" i="5" s="1"/>
  <c r="N171" i="5"/>
  <c r="B128" i="5"/>
  <c r="A129" i="5"/>
  <c r="O128" i="5"/>
  <c r="R128" i="5" s="1"/>
  <c r="N128" i="5"/>
  <c r="AT169" i="5"/>
  <c r="N156" i="5"/>
  <c r="B156" i="5"/>
  <c r="A157" i="5"/>
  <c r="O156" i="5"/>
  <c r="R156" i="5" s="1"/>
  <c r="AH116" i="5"/>
  <c r="BD112" i="5"/>
  <c r="AQ112" i="5"/>
  <c r="AE112" i="5"/>
  <c r="AR218" i="5"/>
  <c r="X218" i="5"/>
  <c r="AV218" i="5"/>
  <c r="AB218" i="5"/>
  <c r="AI218" i="5"/>
  <c r="O218" i="5"/>
  <c r="AW213" i="5"/>
  <c r="AC213" i="5"/>
  <c r="BD181" i="5"/>
  <c r="AQ181" i="5"/>
  <c r="AE181" i="5"/>
  <c r="AU123" i="5"/>
  <c r="X123" i="5"/>
  <c r="L123" i="5"/>
  <c r="S123" i="5" s="1"/>
  <c r="AX123" i="5"/>
  <c r="AB123" i="5"/>
  <c r="W123" i="5"/>
  <c r="AW123" i="5"/>
  <c r="V123" i="5"/>
  <c r="BA123" i="5"/>
  <c r="AV123" i="5"/>
  <c r="Y123" i="5"/>
  <c r="M123" i="5"/>
  <c r="T123" i="5" s="1"/>
  <c r="AY166" i="5"/>
  <c r="BC166" i="5"/>
  <c r="AP166" i="5"/>
  <c r="Z166" i="5"/>
  <c r="AD166" i="5"/>
  <c r="Q166" i="5"/>
  <c r="AS121" i="5"/>
  <c r="BB159" i="5"/>
  <c r="AS170" i="5"/>
  <c r="AE137" i="5"/>
  <c r="AQ137" i="5"/>
  <c r="BD137" i="5"/>
  <c r="AF47" i="4"/>
  <c r="AQ47" i="4" s="1"/>
  <c r="AF45" i="4"/>
  <c r="AQ45" i="4" s="1"/>
  <c r="AF42" i="4"/>
  <c r="AF39" i="4"/>
  <c r="AQ39" i="4" s="1"/>
  <c r="AF37" i="4"/>
  <c r="AQ37" i="4" s="1"/>
  <c r="AF34" i="4"/>
  <c r="AA23" i="6"/>
  <c r="AY123" i="5"/>
  <c r="BC123" i="5"/>
  <c r="AP123" i="5"/>
  <c r="Z123" i="5"/>
  <c r="Q123" i="5"/>
  <c r="AD123" i="5"/>
  <c r="AE117" i="5"/>
  <c r="BD117" i="5"/>
  <c r="AQ117" i="5"/>
  <c r="Z47" i="4"/>
  <c r="Z45" i="4"/>
  <c r="Z42" i="4"/>
  <c r="Z39" i="4"/>
  <c r="Z37" i="4"/>
  <c r="Z34" i="4"/>
  <c r="P27" i="4"/>
  <c r="AA27" i="4" s="1"/>
  <c r="Z21" i="4"/>
  <c r="P16" i="4"/>
  <c r="AK239" i="5"/>
  <c r="AF38" i="4"/>
  <c r="AU207" i="5" l="1"/>
  <c r="AA197" i="5"/>
  <c r="AF264" i="5"/>
  <c r="C264" i="5" s="1"/>
  <c r="AF239" i="5"/>
  <c r="C239" i="5" s="1"/>
  <c r="AF249" i="5"/>
  <c r="AF259" i="5"/>
  <c r="AZ254" i="5"/>
  <c r="D254" i="5" s="1"/>
  <c r="AZ259" i="5"/>
  <c r="D259" i="5" s="1"/>
  <c r="I259" i="5" s="1"/>
  <c r="AK207" i="5"/>
  <c r="C17" i="6"/>
  <c r="H17" i="6" s="1"/>
  <c r="D34" i="6"/>
  <c r="E34" i="6" s="1"/>
  <c r="F34" i="6" s="1"/>
  <c r="C43" i="6"/>
  <c r="H43" i="6" s="1"/>
  <c r="C28" i="6"/>
  <c r="AB45" i="6"/>
  <c r="C45" i="6" s="1"/>
  <c r="H45" i="6" s="1"/>
  <c r="AB21" i="6"/>
  <c r="C21" i="6" s="1"/>
  <c r="AB17" i="6"/>
  <c r="AB29" i="6"/>
  <c r="C29" i="6" s="1"/>
  <c r="AB23" i="6"/>
  <c r="C23" i="6" s="1"/>
  <c r="AR16" i="6"/>
  <c r="D16" i="6" s="1"/>
  <c r="D41" i="6"/>
  <c r="C38" i="6"/>
  <c r="H38" i="6" s="1"/>
  <c r="AR23" i="6"/>
  <c r="D23" i="6" s="1"/>
  <c r="AB46" i="6"/>
  <c r="C46" i="6" s="1"/>
  <c r="H46" i="6" s="1"/>
  <c r="AB38" i="6"/>
  <c r="C20" i="6"/>
  <c r="D24" i="6"/>
  <c r="E24" i="6" s="1"/>
  <c r="F24" i="6" s="1"/>
  <c r="AB20" i="6"/>
  <c r="C25" i="6"/>
  <c r="H25" i="6" s="1"/>
  <c r="C39" i="6"/>
  <c r="H39" i="6" s="1"/>
  <c r="AB37" i="6"/>
  <c r="C37" i="6" s="1"/>
  <c r="AB35" i="6"/>
  <c r="C35" i="6" s="1"/>
  <c r="H35" i="6" s="1"/>
  <c r="AB16" i="6"/>
  <c r="C16" i="6" s="1"/>
  <c r="C53" i="6" s="1"/>
  <c r="AB15" i="6"/>
  <c r="C15" i="6" s="1"/>
  <c r="AZ240" i="5"/>
  <c r="D240" i="5" s="1"/>
  <c r="AZ239" i="5"/>
  <c r="AZ244" i="5"/>
  <c r="D244" i="5" s="1"/>
  <c r="AZ249" i="5"/>
  <c r="D249" i="5" s="1"/>
  <c r="AZ221" i="5"/>
  <c r="AF196" i="5"/>
  <c r="C196" i="5" s="1"/>
  <c r="AF216" i="5"/>
  <c r="AK174" i="5"/>
  <c r="C174" i="5" s="1"/>
  <c r="H174" i="5" s="1"/>
  <c r="D15" i="6"/>
  <c r="D45" i="6"/>
  <c r="D39" i="6"/>
  <c r="AQ24" i="4"/>
  <c r="D24" i="4" s="1"/>
  <c r="I24" i="4" s="1"/>
  <c r="AQ20" i="4"/>
  <c r="D20" i="4" s="1"/>
  <c r="AQ25" i="4"/>
  <c r="D25" i="4" s="1"/>
  <c r="D62" i="4" s="1"/>
  <c r="AQ15" i="4"/>
  <c r="D15" i="4" s="1"/>
  <c r="AA39" i="4"/>
  <c r="C39" i="4" s="1"/>
  <c r="AA42" i="4"/>
  <c r="AA35" i="4"/>
  <c r="C35" i="4" s="1"/>
  <c r="AA34" i="4"/>
  <c r="C34" i="4" s="1"/>
  <c r="AA45" i="4"/>
  <c r="C45" i="4" s="1"/>
  <c r="AA16" i="4"/>
  <c r="AA19" i="4"/>
  <c r="C19" i="4" s="1"/>
  <c r="C17" i="4"/>
  <c r="AA24" i="4"/>
  <c r="C24" i="4" s="1"/>
  <c r="AA21" i="4"/>
  <c r="C21" i="4" s="1"/>
  <c r="AA29" i="4"/>
  <c r="C29" i="4" s="1"/>
  <c r="AA23" i="4"/>
  <c r="C23" i="4" s="1"/>
  <c r="D37" i="6"/>
  <c r="E37" i="6" s="1"/>
  <c r="F37" i="6" s="1"/>
  <c r="D21" i="6"/>
  <c r="I21" i="6" s="1"/>
  <c r="AQ42" i="4"/>
  <c r="D42" i="4" s="1"/>
  <c r="D45" i="4"/>
  <c r="I45" i="4" s="1"/>
  <c r="D47" i="4"/>
  <c r="I47" i="4" s="1"/>
  <c r="D35" i="4"/>
  <c r="AQ33" i="4"/>
  <c r="D33" i="4" s="1"/>
  <c r="AQ38" i="4"/>
  <c r="D38" i="4" s="1"/>
  <c r="D19" i="4"/>
  <c r="I19" i="4" s="1"/>
  <c r="D21" i="4"/>
  <c r="AQ29" i="4"/>
  <c r="D29" i="4" s="1"/>
  <c r="AQ16" i="4"/>
  <c r="D16" i="4" s="1"/>
  <c r="I16" i="4" s="1"/>
  <c r="D41" i="4"/>
  <c r="E41" i="4" s="1"/>
  <c r="F41" i="4" s="1"/>
  <c r="AO89" i="8"/>
  <c r="BM52" i="7"/>
  <c r="D38" i="6"/>
  <c r="E38" i="6" s="1"/>
  <c r="F38" i="6" s="1"/>
  <c r="AZ201" i="5"/>
  <c r="D201" i="5" s="1"/>
  <c r="AZ207" i="5"/>
  <c r="D207" i="5" s="1"/>
  <c r="AI198" i="5"/>
  <c r="AJ197" i="5"/>
  <c r="AK197" i="5" s="1"/>
  <c r="BJ116" i="5"/>
  <c r="D116" i="5" s="1"/>
  <c r="I116" i="5" s="1"/>
  <c r="Z241" i="5"/>
  <c r="AA241" i="5" s="1"/>
  <c r="AQ251" i="5"/>
  <c r="P197" i="5"/>
  <c r="Q197" i="5" s="1"/>
  <c r="AQ241" i="5"/>
  <c r="AO199" i="5"/>
  <c r="AN199" i="5"/>
  <c r="W251" i="5"/>
  <c r="AL251" i="5"/>
  <c r="AW198" i="5"/>
  <c r="AD197" i="5"/>
  <c r="AE197" i="5" s="1"/>
  <c r="AT241" i="5"/>
  <c r="AU241" i="5" s="1"/>
  <c r="Z251" i="5"/>
  <c r="R241" i="5"/>
  <c r="AT251" i="5"/>
  <c r="AO203" i="5"/>
  <c r="AN203" i="5"/>
  <c r="AO219" i="5"/>
  <c r="AN219" i="5"/>
  <c r="K241" i="5"/>
  <c r="AX241" i="5" s="1"/>
  <c r="AY241" i="5" s="1"/>
  <c r="AL241" i="5"/>
  <c r="K251" i="5"/>
  <c r="AN223" i="5"/>
  <c r="AO223" i="5"/>
  <c r="S241" i="5"/>
  <c r="V241" i="5"/>
  <c r="V251" i="5"/>
  <c r="AO214" i="5"/>
  <c r="AN214" i="5"/>
  <c r="AV208" i="5"/>
  <c r="O198" i="5"/>
  <c r="AM241" i="5"/>
  <c r="S251" i="5"/>
  <c r="AO198" i="5"/>
  <c r="AN198" i="5"/>
  <c r="AM251" i="5"/>
  <c r="U223" i="5"/>
  <c r="T223" i="5"/>
  <c r="U219" i="5"/>
  <c r="T219" i="5"/>
  <c r="AF206" i="5"/>
  <c r="C206" i="5" s="1"/>
  <c r="T214" i="5"/>
  <c r="U214" i="5"/>
  <c r="AP198" i="5"/>
  <c r="U198" i="5"/>
  <c r="T198" i="5"/>
  <c r="U199" i="5"/>
  <c r="T199" i="5"/>
  <c r="U203" i="5"/>
  <c r="T203" i="5"/>
  <c r="AE207" i="5"/>
  <c r="K198" i="5"/>
  <c r="S198" i="5"/>
  <c r="D196" i="5"/>
  <c r="I196" i="5" s="1"/>
  <c r="Z198" i="5"/>
  <c r="AA198" i="5" s="1"/>
  <c r="AM198" i="5"/>
  <c r="P265" i="5"/>
  <c r="Q265" i="5" s="1"/>
  <c r="W198" i="5"/>
  <c r="AT198" i="5"/>
  <c r="AU198" i="5" s="1"/>
  <c r="AD265" i="5"/>
  <c r="AQ198" i="5"/>
  <c r="V198" i="5"/>
  <c r="AF132" i="5"/>
  <c r="AY260" i="5"/>
  <c r="AZ260" i="5" s="1"/>
  <c r="D260" i="5" s="1"/>
  <c r="AJ265" i="5"/>
  <c r="AK265" i="5" s="1"/>
  <c r="R198" i="5"/>
  <c r="AR132" i="5"/>
  <c r="AT132" i="5" s="1"/>
  <c r="BJ132" i="5" s="1"/>
  <c r="D132" i="5" s="1"/>
  <c r="P250" i="5"/>
  <c r="AJ250" i="5"/>
  <c r="AK250" i="5" s="1"/>
  <c r="AZ250" i="5" s="1"/>
  <c r="D250" i="5" s="1"/>
  <c r="AD250" i="5"/>
  <c r="AE250" i="5" s="1"/>
  <c r="AH132" i="5"/>
  <c r="BJ126" i="5"/>
  <c r="D126" i="5" s="1"/>
  <c r="I126" i="5" s="1"/>
  <c r="R261" i="5"/>
  <c r="K261" i="5"/>
  <c r="S261" i="5"/>
  <c r="Z261" i="5"/>
  <c r="AA261" i="5" s="1"/>
  <c r="B262" i="5"/>
  <c r="AM261" i="5"/>
  <c r="L262" i="5"/>
  <c r="AB262" i="5" s="1"/>
  <c r="W261" i="5"/>
  <c r="AT261" i="5"/>
  <c r="AU261" i="5" s="1"/>
  <c r="AQ261" i="5"/>
  <c r="BJ174" i="5"/>
  <c r="D174" i="5" s="1"/>
  <c r="BJ159" i="5"/>
  <c r="D159" i="5" s="1"/>
  <c r="I159" i="5" s="1"/>
  <c r="E27" i="5"/>
  <c r="F27" i="5" s="1"/>
  <c r="BJ169" i="5"/>
  <c r="D169" i="5" s="1"/>
  <c r="I169" i="5" s="1"/>
  <c r="BI156" i="5"/>
  <c r="BH156" i="5"/>
  <c r="BH182" i="5"/>
  <c r="BI182" i="5"/>
  <c r="S180" i="5"/>
  <c r="U180" i="5" s="1"/>
  <c r="BI171" i="5"/>
  <c r="BH171" i="5"/>
  <c r="AR180" i="5"/>
  <c r="AT180" i="5" s="1"/>
  <c r="BE180" i="5"/>
  <c r="D216" i="5"/>
  <c r="I216" i="5" s="1"/>
  <c r="BI161" i="5"/>
  <c r="BH161" i="5"/>
  <c r="BH167" i="5"/>
  <c r="BI167" i="5"/>
  <c r="BI176" i="5"/>
  <c r="BH176" i="5"/>
  <c r="AR165" i="5"/>
  <c r="BE165" i="5"/>
  <c r="BG165" i="5" s="1"/>
  <c r="BJ136" i="5"/>
  <c r="D136" i="5" s="1"/>
  <c r="I136" i="5" s="1"/>
  <c r="AI261" i="5"/>
  <c r="AW261" i="5"/>
  <c r="AC261" i="5"/>
  <c r="AF165" i="5"/>
  <c r="AH165" i="5" s="1"/>
  <c r="AK159" i="5"/>
  <c r="C159" i="5" s="1"/>
  <c r="H159" i="5" s="1"/>
  <c r="AY265" i="5"/>
  <c r="AZ265" i="5" s="1"/>
  <c r="AU197" i="5"/>
  <c r="AZ197" i="5" s="1"/>
  <c r="D197" i="5" s="1"/>
  <c r="AI182" i="5"/>
  <c r="AJ182" i="5"/>
  <c r="BB165" i="5"/>
  <c r="AK169" i="5"/>
  <c r="C169" i="5" s="1"/>
  <c r="H169" i="5" s="1"/>
  <c r="AI161" i="5"/>
  <c r="AJ161" i="5"/>
  <c r="AI167" i="5"/>
  <c r="AJ167" i="5"/>
  <c r="AI171" i="5"/>
  <c r="AJ171" i="5"/>
  <c r="AI156" i="5"/>
  <c r="AJ156" i="5"/>
  <c r="AI176" i="5"/>
  <c r="AJ176" i="5"/>
  <c r="X208" i="5"/>
  <c r="AA208" i="5" s="1"/>
  <c r="O251" i="5"/>
  <c r="AR208" i="5"/>
  <c r="AU208" i="5" s="1"/>
  <c r="AI251" i="5"/>
  <c r="AB251" i="5"/>
  <c r="AV251" i="5"/>
  <c r="O208" i="5"/>
  <c r="B252" i="5"/>
  <c r="X251" i="5"/>
  <c r="E76" i="5"/>
  <c r="F76" i="5" s="1"/>
  <c r="AE265" i="5"/>
  <c r="AF265" i="5" s="1"/>
  <c r="AI208" i="5"/>
  <c r="L252" i="5"/>
  <c r="AI252" i="5" s="1"/>
  <c r="AK136" i="5"/>
  <c r="C136" i="5" s="1"/>
  <c r="H136" i="5" s="1"/>
  <c r="S181" i="5"/>
  <c r="S166" i="5"/>
  <c r="U166" i="5" s="1"/>
  <c r="BJ111" i="5"/>
  <c r="D111" i="5" s="1"/>
  <c r="I111" i="5" s="1"/>
  <c r="S160" i="5"/>
  <c r="S175" i="5"/>
  <c r="BI118" i="5"/>
  <c r="AJ118" i="5"/>
  <c r="BH118" i="5"/>
  <c r="AI118" i="5"/>
  <c r="BI124" i="5"/>
  <c r="AJ124" i="5"/>
  <c r="BH124" i="5"/>
  <c r="AI124" i="5"/>
  <c r="AW208" i="5"/>
  <c r="AC208" i="5"/>
  <c r="BI138" i="5"/>
  <c r="AJ138" i="5"/>
  <c r="BH138" i="5"/>
  <c r="AI138" i="5"/>
  <c r="M209" i="5"/>
  <c r="L209" i="5"/>
  <c r="B209" i="5"/>
  <c r="BI128" i="5"/>
  <c r="AJ128" i="5"/>
  <c r="BH128" i="5"/>
  <c r="AI128" i="5"/>
  <c r="BI113" i="5"/>
  <c r="AJ113" i="5"/>
  <c r="BH113" i="5"/>
  <c r="AI113" i="5"/>
  <c r="AJ133" i="5"/>
  <c r="BI133" i="5"/>
  <c r="BH133" i="5"/>
  <c r="AI133" i="5"/>
  <c r="H67" i="5"/>
  <c r="H95" i="5"/>
  <c r="AK116" i="5"/>
  <c r="C116" i="5" s="1"/>
  <c r="H116" i="5" s="1"/>
  <c r="H68" i="5"/>
  <c r="H82" i="5"/>
  <c r="AK126" i="5"/>
  <c r="C126" i="5" s="1"/>
  <c r="H126" i="5" s="1"/>
  <c r="Q221" i="5"/>
  <c r="AF221" i="5" s="1"/>
  <c r="Q244" i="5"/>
  <c r="AF244" i="5" s="1"/>
  <c r="C244" i="5" s="1"/>
  <c r="H25" i="5"/>
  <c r="Q207" i="5"/>
  <c r="AF207" i="5" s="1"/>
  <c r="Q240" i="5"/>
  <c r="AF240" i="5" s="1"/>
  <c r="Q211" i="5"/>
  <c r="AF211" i="5" s="1"/>
  <c r="C211" i="5" s="1"/>
  <c r="AK111" i="5"/>
  <c r="C111" i="5" s="1"/>
  <c r="H111" i="5" s="1"/>
  <c r="H83" i="5"/>
  <c r="C249" i="5"/>
  <c r="Q250" i="5"/>
  <c r="Q201" i="5"/>
  <c r="AF201" i="5" s="1"/>
  <c r="C201" i="5" s="1"/>
  <c r="H63" i="5"/>
  <c r="Q260" i="5"/>
  <c r="H46" i="4"/>
  <c r="H43" i="4"/>
  <c r="H41" i="4"/>
  <c r="H38" i="4"/>
  <c r="H33" i="4"/>
  <c r="H25" i="4"/>
  <c r="H17" i="4"/>
  <c r="D34" i="4"/>
  <c r="D23" i="4"/>
  <c r="I23" i="4" s="1"/>
  <c r="D27" i="4"/>
  <c r="D37" i="4"/>
  <c r="I37" i="4" s="1"/>
  <c r="D39" i="4"/>
  <c r="I39" i="4" s="1"/>
  <c r="C216" i="5"/>
  <c r="C259" i="5"/>
  <c r="D35" i="6"/>
  <c r="D47" i="6"/>
  <c r="C24" i="6"/>
  <c r="H24" i="6" s="1"/>
  <c r="C47" i="6"/>
  <c r="H47" i="6" s="1"/>
  <c r="D46" i="6"/>
  <c r="I46" i="6" s="1"/>
  <c r="AT131" i="5"/>
  <c r="AH112" i="5"/>
  <c r="U155" i="5"/>
  <c r="E28" i="4"/>
  <c r="F28" i="4" s="1"/>
  <c r="D43" i="6"/>
  <c r="E77" i="5"/>
  <c r="F77" i="5" s="1"/>
  <c r="E46" i="4"/>
  <c r="F46" i="4" s="1"/>
  <c r="BG112" i="5"/>
  <c r="AT114" i="5"/>
  <c r="D33" i="6"/>
  <c r="E33" i="6" s="1"/>
  <c r="F33" i="6" s="1"/>
  <c r="I76" i="5"/>
  <c r="AT164" i="5"/>
  <c r="AT154" i="5"/>
  <c r="BJ154" i="5" s="1"/>
  <c r="D154" i="5" s="1"/>
  <c r="I27" i="5"/>
  <c r="AJ52" i="8"/>
  <c r="AJ99" i="7"/>
  <c r="D25" i="6"/>
  <c r="I25" i="6" s="1"/>
  <c r="D42" i="6"/>
  <c r="AO57" i="8"/>
  <c r="C19" i="6"/>
  <c r="H19" i="6" s="1"/>
  <c r="AU222" i="5"/>
  <c r="C62" i="4"/>
  <c r="BM100" i="7"/>
  <c r="E72" i="5"/>
  <c r="F72" i="5" s="1"/>
  <c r="U114" i="5"/>
  <c r="AU245" i="5"/>
  <c r="U170" i="5"/>
  <c r="AT112" i="5"/>
  <c r="AE217" i="5"/>
  <c r="BB117" i="5"/>
  <c r="BB137" i="5"/>
  <c r="AA213" i="5"/>
  <c r="U164" i="5"/>
  <c r="AO63" i="8"/>
  <c r="AO109" i="8"/>
  <c r="BG170" i="5"/>
  <c r="C65" i="4"/>
  <c r="AO105" i="8"/>
  <c r="U132" i="5"/>
  <c r="AA245" i="5"/>
  <c r="BM69" i="7"/>
  <c r="AO100" i="7"/>
  <c r="BH99" i="7"/>
  <c r="AJ52" i="7"/>
  <c r="BB181" i="5"/>
  <c r="AO104" i="8"/>
  <c r="BH109" i="7"/>
  <c r="AU251" i="5"/>
  <c r="C27" i="4"/>
  <c r="H27" i="4" s="1"/>
  <c r="AT170" i="5"/>
  <c r="U112" i="5"/>
  <c r="AJ57" i="8"/>
  <c r="Y56" i="8"/>
  <c r="AC181" i="5"/>
  <c r="C27" i="6"/>
  <c r="E27" i="6" s="1"/>
  <c r="F27" i="6" s="1"/>
  <c r="BM104" i="8"/>
  <c r="AT179" i="5"/>
  <c r="U154" i="5"/>
  <c r="AW51" i="7"/>
  <c r="BN51" i="7" s="1"/>
  <c r="BM91" i="8"/>
  <c r="BM99" i="7"/>
  <c r="C52" i="4"/>
  <c r="E28" i="5"/>
  <c r="F28" i="5" s="1"/>
  <c r="H20" i="4"/>
  <c r="BM104" i="7"/>
  <c r="C57" i="4"/>
  <c r="AJ109" i="7"/>
  <c r="AA222" i="5"/>
  <c r="AO110" i="7"/>
  <c r="BG127" i="5"/>
  <c r="E23" i="5"/>
  <c r="F23" i="5" s="1"/>
  <c r="AO99" i="7"/>
  <c r="BM94" i="7"/>
  <c r="AT127" i="5"/>
  <c r="AU218" i="5"/>
  <c r="AW52" i="8"/>
  <c r="AO68" i="8"/>
  <c r="AO99" i="8"/>
  <c r="BM109" i="7"/>
  <c r="BM63" i="8"/>
  <c r="C16" i="4"/>
  <c r="AY217" i="5"/>
  <c r="C42" i="6"/>
  <c r="H42" i="6" s="1"/>
  <c r="AO72" i="8"/>
  <c r="AC117" i="5"/>
  <c r="AO69" i="7"/>
  <c r="AO74" i="7"/>
  <c r="AH127" i="5"/>
  <c r="D65" i="4"/>
  <c r="BM94" i="8"/>
  <c r="D264" i="5"/>
  <c r="I46" i="4"/>
  <c r="D211" i="5"/>
  <c r="AO94" i="7"/>
  <c r="BM89" i="8"/>
  <c r="AT155" i="5"/>
  <c r="E17" i="5"/>
  <c r="F17" i="5" s="1"/>
  <c r="AW56" i="8"/>
  <c r="U121" i="5"/>
  <c r="BM89" i="7"/>
  <c r="BH52" i="7"/>
  <c r="AO52" i="7"/>
  <c r="BM67" i="7"/>
  <c r="BM68" i="8"/>
  <c r="BM99" i="8"/>
  <c r="BM72" i="8"/>
  <c r="D17" i="6"/>
  <c r="I17" i="6" s="1"/>
  <c r="D28" i="6"/>
  <c r="I28" i="6" s="1"/>
  <c r="D20" i="6"/>
  <c r="E20" i="6" s="1"/>
  <c r="F20" i="6" s="1"/>
  <c r="Y62" i="7"/>
  <c r="Y71" i="8"/>
  <c r="BH89" i="8"/>
  <c r="BH53" i="8"/>
  <c r="U179" i="5"/>
  <c r="AJ104" i="7"/>
  <c r="D221" i="5"/>
  <c r="AO94" i="8"/>
  <c r="AO109" i="7"/>
  <c r="AO104" i="7"/>
  <c r="BM74" i="7"/>
  <c r="AW71" i="8"/>
  <c r="AT121" i="5"/>
  <c r="U127" i="5"/>
  <c r="BM109" i="8"/>
  <c r="AA218" i="5"/>
  <c r="AO89" i="7"/>
  <c r="BM100" i="8"/>
  <c r="BH62" i="8"/>
  <c r="AW61" i="8"/>
  <c r="AT122" i="5"/>
  <c r="BH57" i="7"/>
  <c r="I38" i="6"/>
  <c r="I42" i="5"/>
  <c r="E42" i="5"/>
  <c r="F42" i="5" s="1"/>
  <c r="E81" i="5"/>
  <c r="F81" i="5" s="1"/>
  <c r="I81" i="5"/>
  <c r="I35" i="4"/>
  <c r="E85" i="5"/>
  <c r="F85" i="5" s="1"/>
  <c r="I85" i="5"/>
  <c r="E41" i="6"/>
  <c r="F41" i="6" s="1"/>
  <c r="I41" i="6"/>
  <c r="I15" i="6"/>
  <c r="I45" i="6"/>
  <c r="E38" i="5"/>
  <c r="F38" i="5" s="1"/>
  <c r="I38" i="5"/>
  <c r="E83" i="5"/>
  <c r="F83" i="5" s="1"/>
  <c r="I83" i="5"/>
  <c r="I34" i="6"/>
  <c r="E33" i="5"/>
  <c r="F33" i="5" s="1"/>
  <c r="I33" i="5"/>
  <c r="E43" i="5"/>
  <c r="F43" i="5" s="1"/>
  <c r="I43" i="5"/>
  <c r="I37" i="5"/>
  <c r="E37" i="5"/>
  <c r="F37" i="5" s="1"/>
  <c r="E43" i="4"/>
  <c r="F43" i="4" s="1"/>
  <c r="I43" i="4"/>
  <c r="AD171" i="5"/>
  <c r="Q171" i="5"/>
  <c r="AY171" i="5"/>
  <c r="BC171" i="5"/>
  <c r="AP171" i="5"/>
  <c r="Z171" i="5"/>
  <c r="AU95" i="7"/>
  <c r="W95" i="7"/>
  <c r="X52" i="7"/>
  <c r="AV52" i="7"/>
  <c r="BE67" i="7"/>
  <c r="AG67" i="7"/>
  <c r="AS67" i="7"/>
  <c r="U67" i="7"/>
  <c r="AS73" i="7"/>
  <c r="U73" i="7"/>
  <c r="BE73" i="7"/>
  <c r="AG73" i="7"/>
  <c r="AU72" i="8"/>
  <c r="W72" i="8"/>
  <c r="E34" i="5"/>
  <c r="F34" i="5" s="1"/>
  <c r="I34" i="5"/>
  <c r="O162" i="5"/>
  <c r="R162" i="5" s="1"/>
  <c r="N162" i="5"/>
  <c r="B162" i="5"/>
  <c r="E71" i="5"/>
  <c r="F71" i="5" s="1"/>
  <c r="I71" i="5"/>
  <c r="E95" i="5"/>
  <c r="F95" i="5" s="1"/>
  <c r="I95" i="5"/>
  <c r="BB166" i="5"/>
  <c r="AS123" i="5"/>
  <c r="N157" i="5"/>
  <c r="B157" i="5"/>
  <c r="O157" i="5"/>
  <c r="R157" i="5" s="1"/>
  <c r="BD128" i="5"/>
  <c r="AQ128" i="5"/>
  <c r="AE128" i="5"/>
  <c r="BD171" i="5"/>
  <c r="AQ171" i="5"/>
  <c r="AE171" i="5"/>
  <c r="AV223" i="5"/>
  <c r="AB223" i="5"/>
  <c r="AI223" i="5"/>
  <c r="O223" i="5"/>
  <c r="AR223" i="5"/>
  <c r="X223" i="5"/>
  <c r="C254" i="5"/>
  <c r="AV68" i="7"/>
  <c r="X68" i="7"/>
  <c r="AU68" i="7"/>
  <c r="W68" i="7"/>
  <c r="AU52" i="7"/>
  <c r="W52" i="7"/>
  <c r="A59" i="7"/>
  <c r="B21" i="7"/>
  <c r="B59" i="7" s="1"/>
  <c r="AH67" i="7"/>
  <c r="AT67" i="7"/>
  <c r="V67" i="7"/>
  <c r="BF67" i="7"/>
  <c r="V73" i="7"/>
  <c r="BF73" i="7"/>
  <c r="AH73" i="7"/>
  <c r="AT73" i="7"/>
  <c r="AK111" i="7"/>
  <c r="AO111" i="7" s="1"/>
  <c r="S111" i="7"/>
  <c r="R111" i="7"/>
  <c r="BI111" i="7"/>
  <c r="BM111" i="7" s="1"/>
  <c r="BH57" i="8"/>
  <c r="AV68" i="8"/>
  <c r="X68" i="8"/>
  <c r="BL106" i="8"/>
  <c r="BD106" i="8"/>
  <c r="AX106" i="8"/>
  <c r="O106" i="8"/>
  <c r="BK106" i="8"/>
  <c r="BG106" i="8"/>
  <c r="BC106" i="8"/>
  <c r="AN106" i="8"/>
  <c r="AF106" i="8"/>
  <c r="Z106" i="8"/>
  <c r="N106" i="8"/>
  <c r="BJ106" i="8"/>
  <c r="BB106" i="8"/>
  <c r="AM106" i="8"/>
  <c r="AI106" i="8"/>
  <c r="AE106" i="8"/>
  <c r="AL106" i="8"/>
  <c r="AD106" i="8"/>
  <c r="U105" i="8"/>
  <c r="BE105" i="8"/>
  <c r="AG105" i="8"/>
  <c r="AS105" i="8"/>
  <c r="BE100" i="8"/>
  <c r="AG100" i="8"/>
  <c r="U100" i="8"/>
  <c r="AS100" i="8"/>
  <c r="AJ94" i="7"/>
  <c r="E68" i="5"/>
  <c r="F68" i="5" s="1"/>
  <c r="I68" i="5"/>
  <c r="I93" i="5"/>
  <c r="E93" i="5"/>
  <c r="F93" i="5" s="1"/>
  <c r="AS166" i="5"/>
  <c r="AX161" i="5"/>
  <c r="AB161" i="5"/>
  <c r="W161" i="5"/>
  <c r="AW161" i="5"/>
  <c r="V161" i="5"/>
  <c r="BA161" i="5"/>
  <c r="AV161" i="5"/>
  <c r="Y161" i="5"/>
  <c r="M161" i="5"/>
  <c r="T161" i="5" s="1"/>
  <c r="AU161" i="5"/>
  <c r="X161" i="5"/>
  <c r="L161" i="5"/>
  <c r="AF160" i="5"/>
  <c r="AH160" i="5" s="1"/>
  <c r="BE160" i="5"/>
  <c r="BG160" i="5" s="1"/>
  <c r="AR160" i="5"/>
  <c r="AS175" i="5"/>
  <c r="AI256" i="5"/>
  <c r="O256" i="5"/>
  <c r="AR256" i="5"/>
  <c r="X256" i="5"/>
  <c r="AV256" i="5"/>
  <c r="AB256" i="5"/>
  <c r="AA212" i="5"/>
  <c r="BM68" i="7"/>
  <c r="A91" i="7"/>
  <c r="R53" i="7"/>
  <c r="BI53" i="7"/>
  <c r="AK53" i="7"/>
  <c r="S53" i="7"/>
  <c r="AH95" i="7"/>
  <c r="AT95" i="7"/>
  <c r="V95" i="7"/>
  <c r="BF95" i="7"/>
  <c r="AH100" i="7"/>
  <c r="AT100" i="7"/>
  <c r="V100" i="7"/>
  <c r="BF100" i="7"/>
  <c r="AW62" i="7"/>
  <c r="AU67" i="7"/>
  <c r="W67" i="7"/>
  <c r="AV66" i="7"/>
  <c r="X66" i="7"/>
  <c r="AW71" i="7"/>
  <c r="AT106" i="8"/>
  <c r="V106" i="8"/>
  <c r="BF106" i="8"/>
  <c r="AH106" i="8"/>
  <c r="A92" i="8"/>
  <c r="R54" i="8"/>
  <c r="BI54" i="8"/>
  <c r="AK54" i="8"/>
  <c r="S54" i="8"/>
  <c r="BH51" i="8"/>
  <c r="W104" i="7"/>
  <c r="AU104" i="7"/>
  <c r="X74" i="7"/>
  <c r="AV74" i="7"/>
  <c r="BJ112" i="7"/>
  <c r="BB112" i="7"/>
  <c r="AM112" i="7"/>
  <c r="AI112" i="7"/>
  <c r="AE112" i="7"/>
  <c r="AL112" i="7"/>
  <c r="AD112" i="7"/>
  <c r="BL112" i="7"/>
  <c r="BD112" i="7"/>
  <c r="AX112" i="7"/>
  <c r="O112" i="7"/>
  <c r="BK112" i="7"/>
  <c r="BG112" i="7"/>
  <c r="BC112" i="7"/>
  <c r="AN112" i="7"/>
  <c r="AF112" i="7"/>
  <c r="Z112" i="7"/>
  <c r="N112" i="7"/>
  <c r="BF112" i="7"/>
  <c r="AH112" i="7"/>
  <c r="AT112" i="7"/>
  <c r="V112" i="7"/>
  <c r="AJ74" i="7"/>
  <c r="AW56" i="7"/>
  <c r="AV63" i="8"/>
  <c r="X63" i="8"/>
  <c r="AU63" i="8"/>
  <c r="W63" i="8"/>
  <c r="AJ89" i="8"/>
  <c r="BE91" i="8"/>
  <c r="AG91" i="8"/>
  <c r="AS91" i="8"/>
  <c r="U91" i="8"/>
  <c r="AS90" i="8"/>
  <c r="U90" i="8"/>
  <c r="BE90" i="8"/>
  <c r="AG90" i="8"/>
  <c r="I39" i="5"/>
  <c r="E39" i="5"/>
  <c r="F39" i="5" s="1"/>
  <c r="AY124" i="5"/>
  <c r="BC124" i="5"/>
  <c r="AP124" i="5"/>
  <c r="Z124" i="5"/>
  <c r="AD124" i="5"/>
  <c r="Q124" i="5"/>
  <c r="E25" i="5"/>
  <c r="F25" i="5" s="1"/>
  <c r="I25" i="5"/>
  <c r="AS137" i="5"/>
  <c r="E21" i="5"/>
  <c r="F21" i="5" s="1"/>
  <c r="I21" i="5"/>
  <c r="AU167" i="5"/>
  <c r="X167" i="5"/>
  <c r="L167" i="5"/>
  <c r="AX167" i="5"/>
  <c r="AB167" i="5"/>
  <c r="W167" i="5"/>
  <c r="AW167" i="5"/>
  <c r="V167" i="5"/>
  <c r="BA167" i="5"/>
  <c r="AV167" i="5"/>
  <c r="Y167" i="5"/>
  <c r="M167" i="5"/>
  <c r="T167" i="5" s="1"/>
  <c r="AQ219" i="5"/>
  <c r="W219" i="5"/>
  <c r="AT219" i="5"/>
  <c r="AM219" i="5"/>
  <c r="Z219" i="5"/>
  <c r="S219" i="5"/>
  <c r="K219" i="5"/>
  <c r="AP219" i="5"/>
  <c r="V219" i="5"/>
  <c r="AL219" i="5"/>
  <c r="R219" i="5"/>
  <c r="AH122" i="5"/>
  <c r="BG122" i="5"/>
  <c r="N134" i="5"/>
  <c r="B134" i="5"/>
  <c r="O134" i="5"/>
  <c r="R134" i="5" s="1"/>
  <c r="BA113" i="5"/>
  <c r="AV113" i="5"/>
  <c r="Y113" i="5"/>
  <c r="M113" i="5"/>
  <c r="T113" i="5" s="1"/>
  <c r="AU113" i="5"/>
  <c r="X113" i="5"/>
  <c r="L113" i="5"/>
  <c r="S113" i="5" s="1"/>
  <c r="AX113" i="5"/>
  <c r="AB113" i="5"/>
  <c r="W113" i="5"/>
  <c r="V113" i="5"/>
  <c r="AW113" i="5"/>
  <c r="AV199" i="5"/>
  <c r="AB199" i="5"/>
  <c r="AI199" i="5"/>
  <c r="O199" i="5"/>
  <c r="AR199" i="5"/>
  <c r="X199" i="5"/>
  <c r="Q217" i="5"/>
  <c r="AF217" i="5" s="1"/>
  <c r="BM110" i="7"/>
  <c r="BH72" i="7"/>
  <c r="A64" i="7"/>
  <c r="B26" i="7"/>
  <c r="B64" i="7" s="1"/>
  <c r="AU91" i="8"/>
  <c r="W91" i="8"/>
  <c r="AJ68" i="8"/>
  <c r="AJ63" i="8"/>
  <c r="BF110" i="8"/>
  <c r="AH110" i="8"/>
  <c r="AT110" i="8"/>
  <c r="V110" i="8"/>
  <c r="AJ67" i="8"/>
  <c r="AJ66" i="8"/>
  <c r="AJ109" i="8"/>
  <c r="AV111" i="7"/>
  <c r="X111" i="7"/>
  <c r="BH104" i="7"/>
  <c r="AJ89" i="7"/>
  <c r="U95" i="8"/>
  <c r="AG95" i="8"/>
  <c r="BE95" i="8"/>
  <c r="AS95" i="8"/>
  <c r="BH99" i="8"/>
  <c r="BC118" i="5"/>
  <c r="AP118" i="5"/>
  <c r="Z118" i="5"/>
  <c r="AD118" i="5"/>
  <c r="Q118" i="5"/>
  <c r="AY118" i="5"/>
  <c r="O139" i="5"/>
  <c r="R139" i="5" s="1"/>
  <c r="N139" i="5"/>
  <c r="B139" i="5"/>
  <c r="AY182" i="5"/>
  <c r="BC182" i="5"/>
  <c r="AP182" i="5"/>
  <c r="Z182" i="5"/>
  <c r="AD182" i="5"/>
  <c r="Q182" i="5"/>
  <c r="AI214" i="5"/>
  <c r="O214" i="5"/>
  <c r="AR214" i="5"/>
  <c r="X214" i="5"/>
  <c r="AV214" i="5"/>
  <c r="AB214" i="5"/>
  <c r="AT165" i="5"/>
  <c r="AH170" i="5"/>
  <c r="O177" i="5"/>
  <c r="R177" i="5" s="1"/>
  <c r="B177" i="5"/>
  <c r="N177" i="5"/>
  <c r="AW242" i="5"/>
  <c r="AC242" i="5"/>
  <c r="AV203" i="5"/>
  <c r="AB203" i="5"/>
  <c r="AI203" i="5"/>
  <c r="O203" i="5"/>
  <c r="AR203" i="5"/>
  <c r="X203" i="5"/>
  <c r="L247" i="5"/>
  <c r="B247" i="5"/>
  <c r="M247" i="5"/>
  <c r="AJ202" i="5"/>
  <c r="AK202" i="5" s="1"/>
  <c r="P202" i="5"/>
  <c r="AX202" i="5"/>
  <c r="AY202" i="5" s="1"/>
  <c r="AD202" i="5"/>
  <c r="AE202" i="5" s="1"/>
  <c r="AU100" i="7"/>
  <c r="W100" i="7"/>
  <c r="AR266" i="5"/>
  <c r="X266" i="5"/>
  <c r="AV266" i="5"/>
  <c r="AI266" i="5"/>
  <c r="AB266" i="5"/>
  <c r="O266" i="5"/>
  <c r="AU110" i="7"/>
  <c r="W110" i="7"/>
  <c r="AV57" i="8"/>
  <c r="X57" i="8"/>
  <c r="BJ95" i="8"/>
  <c r="BB95" i="8"/>
  <c r="AM95" i="8"/>
  <c r="AI95" i="8"/>
  <c r="AE95" i="8"/>
  <c r="BL95" i="8"/>
  <c r="BD95" i="8"/>
  <c r="AX95" i="8"/>
  <c r="O95" i="8"/>
  <c r="BG95" i="8"/>
  <c r="AN95" i="8"/>
  <c r="AF95" i="8"/>
  <c r="AL95" i="8"/>
  <c r="AD95" i="8"/>
  <c r="N95" i="8"/>
  <c r="BK95" i="8"/>
  <c r="Z95" i="8"/>
  <c r="BC95" i="8"/>
  <c r="E73" i="5"/>
  <c r="F73" i="5" s="1"/>
  <c r="I73" i="5"/>
  <c r="I206" i="5"/>
  <c r="AE156" i="5"/>
  <c r="BD156" i="5"/>
  <c r="AQ156" i="5"/>
  <c r="AD128" i="5"/>
  <c r="Q128" i="5"/>
  <c r="AY128" i="5"/>
  <c r="BC128" i="5"/>
  <c r="AP128" i="5"/>
  <c r="Z128" i="5"/>
  <c r="AJ255" i="5"/>
  <c r="AK255" i="5" s="1"/>
  <c r="P255" i="5"/>
  <c r="AX255" i="5"/>
  <c r="AY255" i="5" s="1"/>
  <c r="AD255" i="5"/>
  <c r="AE255" i="5" s="1"/>
  <c r="AQ223" i="5"/>
  <c r="W223" i="5"/>
  <c r="AT223" i="5"/>
  <c r="AM223" i="5"/>
  <c r="Z223" i="5"/>
  <c r="S223" i="5"/>
  <c r="K223" i="5"/>
  <c r="AL223" i="5"/>
  <c r="R223" i="5"/>
  <c r="AP223" i="5"/>
  <c r="V223" i="5"/>
  <c r="AW252" i="5"/>
  <c r="AC252" i="5"/>
  <c r="AW262" i="5"/>
  <c r="AC262" i="5"/>
  <c r="AU89" i="7"/>
  <c r="W89" i="7"/>
  <c r="BL106" i="7"/>
  <c r="BD106" i="7"/>
  <c r="AX106" i="7"/>
  <c r="O106" i="7"/>
  <c r="BK106" i="7"/>
  <c r="BG106" i="7"/>
  <c r="BC106" i="7"/>
  <c r="AN106" i="7"/>
  <c r="AF106" i="7"/>
  <c r="Z106" i="7"/>
  <c r="N106" i="7"/>
  <c r="BJ106" i="7"/>
  <c r="BB106" i="7"/>
  <c r="AM106" i="7"/>
  <c r="AI106" i="7"/>
  <c r="AE106" i="7"/>
  <c r="AL106" i="7"/>
  <c r="AD106" i="7"/>
  <c r="AL90" i="7"/>
  <c r="AD90" i="7"/>
  <c r="BL90" i="7"/>
  <c r="BD90" i="7"/>
  <c r="AX90" i="7"/>
  <c r="O90" i="7"/>
  <c r="BK90" i="7"/>
  <c r="BG90" i="7"/>
  <c r="BC90" i="7"/>
  <c r="AN90" i="7"/>
  <c r="AF90" i="7"/>
  <c r="Z90" i="7"/>
  <c r="N90" i="7"/>
  <c r="BJ90" i="7"/>
  <c r="AM90" i="7"/>
  <c r="BB90" i="7"/>
  <c r="AI90" i="7"/>
  <c r="AE90" i="7"/>
  <c r="BI105" i="7"/>
  <c r="AK105" i="7"/>
  <c r="S105" i="7"/>
  <c r="R105" i="7"/>
  <c r="AV100" i="8"/>
  <c r="X100" i="8"/>
  <c r="AV72" i="8"/>
  <c r="X72" i="8"/>
  <c r="I19" i="6"/>
  <c r="E35" i="5"/>
  <c r="F35" i="5" s="1"/>
  <c r="I35" i="5"/>
  <c r="D54" i="4"/>
  <c r="I17" i="4"/>
  <c r="E17" i="4"/>
  <c r="F17" i="4" s="1"/>
  <c r="AS160" i="5"/>
  <c r="AT256" i="5"/>
  <c r="AM256" i="5"/>
  <c r="Z256" i="5"/>
  <c r="S256" i="5"/>
  <c r="K256" i="5"/>
  <c r="AL256" i="5"/>
  <c r="R256" i="5"/>
  <c r="AQ256" i="5"/>
  <c r="W256" i="5"/>
  <c r="V256" i="5"/>
  <c r="AH69" i="7"/>
  <c r="AT69" i="7"/>
  <c r="V69" i="7"/>
  <c r="BF69" i="7"/>
  <c r="BB123" i="5"/>
  <c r="AC123" i="5"/>
  <c r="E89" i="5"/>
  <c r="F89" i="5" s="1"/>
  <c r="I89" i="5"/>
  <c r="AC166" i="5"/>
  <c r="AF123" i="5"/>
  <c r="AH123" i="5" s="1"/>
  <c r="BE123" i="5"/>
  <c r="BG123" i="5" s="1"/>
  <c r="AR123" i="5"/>
  <c r="AW156" i="5"/>
  <c r="V156" i="5"/>
  <c r="BA156" i="5"/>
  <c r="AV156" i="5"/>
  <c r="Y156" i="5"/>
  <c r="M156" i="5"/>
  <c r="T156" i="5" s="1"/>
  <c r="AU156" i="5"/>
  <c r="X156" i="5"/>
  <c r="L156" i="5"/>
  <c r="AX156" i="5"/>
  <c r="AB156" i="5"/>
  <c r="W156" i="5"/>
  <c r="B129" i="5"/>
  <c r="O129" i="5"/>
  <c r="R129" i="5" s="1"/>
  <c r="N129" i="5"/>
  <c r="B172" i="5"/>
  <c r="O172" i="5"/>
  <c r="R172" i="5" s="1"/>
  <c r="N172" i="5"/>
  <c r="L224" i="5"/>
  <c r="B224" i="5"/>
  <c r="M224" i="5"/>
  <c r="AQ262" i="5"/>
  <c r="W262" i="5"/>
  <c r="V262" i="5"/>
  <c r="AT262" i="5"/>
  <c r="AM262" i="5"/>
  <c r="Z262" i="5"/>
  <c r="S262" i="5"/>
  <c r="K262" i="5"/>
  <c r="AL262" i="5"/>
  <c r="R262" i="5"/>
  <c r="B96" i="7"/>
  <c r="BK58" i="7"/>
  <c r="BG58" i="7"/>
  <c r="BC58" i="7"/>
  <c r="AN58" i="7"/>
  <c r="AF58" i="7"/>
  <c r="Z58" i="7"/>
  <c r="N58" i="7"/>
  <c r="AL58" i="7"/>
  <c r="AD58" i="7"/>
  <c r="BL58" i="7"/>
  <c r="BD58" i="7"/>
  <c r="O58" i="7"/>
  <c r="BJ58" i="7"/>
  <c r="BB58" i="7"/>
  <c r="AI58" i="7"/>
  <c r="AX58" i="7"/>
  <c r="AM58" i="7"/>
  <c r="AE58" i="7"/>
  <c r="AO67" i="7"/>
  <c r="Y52" i="8"/>
  <c r="AP52" i="8" s="1"/>
  <c r="AU100" i="8"/>
  <c r="W100" i="8"/>
  <c r="AU68" i="8"/>
  <c r="W68" i="8"/>
  <c r="AV99" i="8"/>
  <c r="X99" i="8"/>
  <c r="BF105" i="8"/>
  <c r="AH105" i="8"/>
  <c r="AT105" i="8"/>
  <c r="V105" i="8"/>
  <c r="AV90" i="8"/>
  <c r="X90" i="8"/>
  <c r="AU90" i="8"/>
  <c r="W90" i="8"/>
  <c r="BF100" i="8"/>
  <c r="AH100" i="8"/>
  <c r="AT100" i="8"/>
  <c r="V100" i="8"/>
  <c r="AJ62" i="8"/>
  <c r="BH94" i="7"/>
  <c r="X94" i="8"/>
  <c r="AV94" i="8"/>
  <c r="C57" i="6"/>
  <c r="H20" i="6"/>
  <c r="E65" i="5"/>
  <c r="F65" i="5" s="1"/>
  <c r="I65" i="5"/>
  <c r="AC137" i="5"/>
  <c r="AF166" i="5"/>
  <c r="AH166" i="5" s="1"/>
  <c r="BE166" i="5"/>
  <c r="BG166" i="5" s="1"/>
  <c r="AR166" i="5"/>
  <c r="BC161" i="5"/>
  <c r="AP161" i="5"/>
  <c r="Z161" i="5"/>
  <c r="AD161" i="5"/>
  <c r="Q161" i="5"/>
  <c r="AY161" i="5"/>
  <c r="AU213" i="5"/>
  <c r="AW256" i="5"/>
  <c r="AC256" i="5"/>
  <c r="AU212" i="5"/>
  <c r="AJ198" i="5"/>
  <c r="AK198" i="5" s="1"/>
  <c r="P198" i="5"/>
  <c r="AX198" i="5"/>
  <c r="AY198" i="5" s="1"/>
  <c r="AD198" i="5"/>
  <c r="AE198" i="5" s="1"/>
  <c r="AS68" i="7"/>
  <c r="U68" i="7"/>
  <c r="BE68" i="7"/>
  <c r="AG68" i="7"/>
  <c r="AU66" i="7"/>
  <c r="W66" i="7"/>
  <c r="AO95" i="7"/>
  <c r="AJ62" i="7"/>
  <c r="Y51" i="7"/>
  <c r="AV89" i="8"/>
  <c r="X89" i="8"/>
  <c r="X62" i="8"/>
  <c r="Y62" i="8" s="1"/>
  <c r="AV62" i="8"/>
  <c r="AW62" i="8" s="1"/>
  <c r="B107" i="8"/>
  <c r="AL69" i="8"/>
  <c r="AD69" i="8"/>
  <c r="BL69" i="8"/>
  <c r="BD69" i="8"/>
  <c r="AX69" i="8"/>
  <c r="O69" i="8"/>
  <c r="BK69" i="8"/>
  <c r="BG69" i="8"/>
  <c r="BC69" i="8"/>
  <c r="AN69" i="8"/>
  <c r="AF69" i="8"/>
  <c r="Z69" i="8"/>
  <c r="N69" i="8"/>
  <c r="BJ69" i="8"/>
  <c r="BB69" i="8"/>
  <c r="AM69" i="8"/>
  <c r="AI69" i="8"/>
  <c r="AE69" i="8"/>
  <c r="Y51" i="8"/>
  <c r="B102" i="8"/>
  <c r="AL64" i="8"/>
  <c r="AD64" i="8"/>
  <c r="BC64" i="8"/>
  <c r="AE64" i="8"/>
  <c r="O64" i="8"/>
  <c r="BL64" i="8"/>
  <c r="BG64" i="8"/>
  <c r="BB64" i="8"/>
  <c r="AN64" i="8"/>
  <c r="AI64" i="8"/>
  <c r="N64" i="8"/>
  <c r="BK64" i="8"/>
  <c r="AX64" i="8"/>
  <c r="AM64" i="8"/>
  <c r="Z64" i="8"/>
  <c r="BJ64" i="8"/>
  <c r="BD64" i="8"/>
  <c r="AF64" i="8"/>
  <c r="AG104" i="8"/>
  <c r="AS104" i="8"/>
  <c r="U104" i="8"/>
  <c r="BE104" i="8"/>
  <c r="Y56" i="7"/>
  <c r="X53" i="8"/>
  <c r="Y53" i="8" s="1"/>
  <c r="AV53" i="8"/>
  <c r="AW53" i="8" s="1"/>
  <c r="BN53" i="8" s="1"/>
  <c r="AH91" i="8"/>
  <c r="AT91" i="8"/>
  <c r="V91" i="8"/>
  <c r="BF91" i="8"/>
  <c r="V90" i="8"/>
  <c r="BF90" i="8"/>
  <c r="AH90" i="8"/>
  <c r="AT90" i="8"/>
  <c r="B111" i="8"/>
  <c r="AL73" i="8"/>
  <c r="AD73" i="8"/>
  <c r="BC73" i="8"/>
  <c r="AE73" i="8"/>
  <c r="O73" i="8"/>
  <c r="BL73" i="8"/>
  <c r="BG73" i="8"/>
  <c r="BB73" i="8"/>
  <c r="AN73" i="8"/>
  <c r="AI73" i="8"/>
  <c r="N73" i="8"/>
  <c r="BK73" i="8"/>
  <c r="AX73" i="8"/>
  <c r="AM73" i="8"/>
  <c r="Z73" i="8"/>
  <c r="BJ73" i="8"/>
  <c r="BD73" i="8"/>
  <c r="AF73" i="8"/>
  <c r="I27" i="6"/>
  <c r="D64" i="6"/>
  <c r="C37" i="4"/>
  <c r="C47" i="4"/>
  <c r="AF117" i="5"/>
  <c r="AH117" i="5" s="1"/>
  <c r="BE117" i="5"/>
  <c r="BG117" i="5" s="1"/>
  <c r="AR117" i="5"/>
  <c r="BD124" i="5"/>
  <c r="AQ124" i="5"/>
  <c r="AE124" i="5"/>
  <c r="H28" i="6"/>
  <c r="I64" i="5"/>
  <c r="E64" i="5"/>
  <c r="F64" i="5" s="1"/>
  <c r="AY167" i="5"/>
  <c r="BC167" i="5"/>
  <c r="AP167" i="5"/>
  <c r="Z167" i="5"/>
  <c r="AD167" i="5"/>
  <c r="Q167" i="5"/>
  <c r="AS181" i="5"/>
  <c r="AV219" i="5"/>
  <c r="AB219" i="5"/>
  <c r="AI219" i="5"/>
  <c r="O219" i="5"/>
  <c r="AR219" i="5"/>
  <c r="X219" i="5"/>
  <c r="U122" i="5"/>
  <c r="AW133" i="5"/>
  <c r="V133" i="5"/>
  <c r="BA133" i="5"/>
  <c r="AV133" i="5"/>
  <c r="Y133" i="5"/>
  <c r="M133" i="5"/>
  <c r="T133" i="5" s="1"/>
  <c r="AU133" i="5"/>
  <c r="X133" i="5"/>
  <c r="L133" i="5"/>
  <c r="S133" i="5" s="1"/>
  <c r="AX133" i="5"/>
  <c r="AB133" i="5"/>
  <c r="W133" i="5"/>
  <c r="BG180" i="5"/>
  <c r="AW199" i="5"/>
  <c r="AC199" i="5"/>
  <c r="AJ261" i="5"/>
  <c r="AK261" i="5" s="1"/>
  <c r="P261" i="5"/>
  <c r="AX261" i="5"/>
  <c r="AD261" i="5"/>
  <c r="U110" i="7"/>
  <c r="BE110" i="7"/>
  <c r="AG110" i="7"/>
  <c r="AS110" i="7"/>
  <c r="Y72" i="7"/>
  <c r="A101" i="7"/>
  <c r="R63" i="7"/>
  <c r="BI63" i="7"/>
  <c r="S63" i="7"/>
  <c r="AK63" i="7"/>
  <c r="BH68" i="8"/>
  <c r="BH63" i="8"/>
  <c r="BH66" i="8"/>
  <c r="BH109" i="8"/>
  <c r="W111" i="7"/>
  <c r="AU111" i="7"/>
  <c r="BH89" i="7"/>
  <c r="Y61" i="7"/>
  <c r="AE118" i="5"/>
  <c r="BD118" i="5"/>
  <c r="AQ118" i="5"/>
  <c r="AX138" i="5"/>
  <c r="AB138" i="5"/>
  <c r="W138" i="5"/>
  <c r="AW138" i="5"/>
  <c r="V138" i="5"/>
  <c r="BA138" i="5"/>
  <c r="AV138" i="5"/>
  <c r="Y138" i="5"/>
  <c r="M138" i="5"/>
  <c r="T138" i="5" s="1"/>
  <c r="L138" i="5"/>
  <c r="S138" i="5" s="1"/>
  <c r="AU138" i="5"/>
  <c r="X138" i="5"/>
  <c r="BD182" i="5"/>
  <c r="AQ182" i="5"/>
  <c r="AE182" i="5"/>
  <c r="U165" i="5"/>
  <c r="AX176" i="5"/>
  <c r="AB176" i="5"/>
  <c r="W176" i="5"/>
  <c r="BA176" i="5"/>
  <c r="AV176" i="5"/>
  <c r="Y176" i="5"/>
  <c r="M176" i="5"/>
  <c r="T176" i="5" s="1"/>
  <c r="AU176" i="5"/>
  <c r="AW176" i="5"/>
  <c r="L176" i="5"/>
  <c r="X176" i="5"/>
  <c r="V176" i="5"/>
  <c r="AW203" i="5"/>
  <c r="AC203" i="5"/>
  <c r="AW246" i="5"/>
  <c r="AC246" i="5"/>
  <c r="AW266" i="5"/>
  <c r="AC266" i="5"/>
  <c r="AJ57" i="7"/>
  <c r="AU57" i="8"/>
  <c r="W57" i="8"/>
  <c r="A59" i="8"/>
  <c r="B21" i="8"/>
  <c r="B59" i="8" s="1"/>
  <c r="I19" i="5"/>
  <c r="E19" i="5"/>
  <c r="F19" i="5" s="1"/>
  <c r="E41" i="5"/>
  <c r="F41" i="5" s="1"/>
  <c r="I41" i="5"/>
  <c r="I41" i="4"/>
  <c r="Z156" i="5"/>
  <c r="AD156" i="5"/>
  <c r="Q156" i="5"/>
  <c r="AY156" i="5"/>
  <c r="BC156" i="5"/>
  <c r="AP156" i="5"/>
  <c r="BA128" i="5"/>
  <c r="AV128" i="5"/>
  <c r="Y128" i="5"/>
  <c r="M128" i="5"/>
  <c r="T128" i="5" s="1"/>
  <c r="AU128" i="5"/>
  <c r="X128" i="5"/>
  <c r="L128" i="5"/>
  <c r="S128" i="5" s="1"/>
  <c r="AX128" i="5"/>
  <c r="AB128" i="5"/>
  <c r="W128" i="5"/>
  <c r="AW128" i="5"/>
  <c r="V128" i="5"/>
  <c r="BA171" i="5"/>
  <c r="AV171" i="5"/>
  <c r="Y171" i="5"/>
  <c r="M171" i="5"/>
  <c r="T171" i="5" s="1"/>
  <c r="AU171" i="5"/>
  <c r="X171" i="5"/>
  <c r="L171" i="5"/>
  <c r="AX171" i="5"/>
  <c r="AB171" i="5"/>
  <c r="W171" i="5"/>
  <c r="AW171" i="5"/>
  <c r="V171" i="5"/>
  <c r="AJ212" i="5"/>
  <c r="AK212" i="5" s="1"/>
  <c r="P212" i="5"/>
  <c r="AX212" i="5"/>
  <c r="AY212" i="5" s="1"/>
  <c r="AD212" i="5"/>
  <c r="AE212" i="5" s="1"/>
  <c r="AW223" i="5"/>
  <c r="AC223" i="5"/>
  <c r="AB252" i="5"/>
  <c r="X95" i="7"/>
  <c r="AV95" i="7"/>
  <c r="AV89" i="7"/>
  <c r="X89" i="7"/>
  <c r="A96" i="7"/>
  <c r="R58" i="7"/>
  <c r="BI58" i="7"/>
  <c r="AK58" i="7"/>
  <c r="S58" i="7"/>
  <c r="W99" i="8"/>
  <c r="AU99" i="8"/>
  <c r="AO100" i="8"/>
  <c r="Y61" i="8"/>
  <c r="BJ110" i="8"/>
  <c r="BB110" i="8"/>
  <c r="AM110" i="8"/>
  <c r="AI110" i="8"/>
  <c r="AE110" i="8"/>
  <c r="AL110" i="8"/>
  <c r="AD110" i="8"/>
  <c r="BL110" i="8"/>
  <c r="BD110" i="8"/>
  <c r="AX110" i="8"/>
  <c r="O110" i="8"/>
  <c r="BK110" i="8"/>
  <c r="Z110" i="8"/>
  <c r="BG110" i="8"/>
  <c r="AN110" i="8"/>
  <c r="BC110" i="8"/>
  <c r="N110" i="8"/>
  <c r="AF110" i="8"/>
  <c r="AU94" i="8"/>
  <c r="AW94" i="8" s="1"/>
  <c r="W94" i="8"/>
  <c r="I29" i="6"/>
  <c r="D66" i="6"/>
  <c r="E91" i="5"/>
  <c r="F91" i="5" s="1"/>
  <c r="I91" i="5"/>
  <c r="I16" i="5"/>
  <c r="AE161" i="5"/>
  <c r="BD161" i="5"/>
  <c r="AQ161" i="5"/>
  <c r="AJ218" i="5"/>
  <c r="AK218" i="5" s="1"/>
  <c r="P218" i="5"/>
  <c r="AX218" i="5"/>
  <c r="AY218" i="5" s="1"/>
  <c r="AD218" i="5"/>
  <c r="AE218" i="5" s="1"/>
  <c r="L257" i="5"/>
  <c r="B257" i="5"/>
  <c r="M257" i="5"/>
  <c r="AV94" i="7"/>
  <c r="X94" i="7"/>
  <c r="AU94" i="7"/>
  <c r="W94" i="7"/>
  <c r="V68" i="7"/>
  <c r="BF68" i="7"/>
  <c r="AH68" i="7"/>
  <c r="AT68" i="7"/>
  <c r="AK106" i="7"/>
  <c r="S106" i="7"/>
  <c r="R106" i="7"/>
  <c r="BI106" i="7"/>
  <c r="BE69" i="7"/>
  <c r="AG69" i="7"/>
  <c r="AS69" i="7"/>
  <c r="U69" i="7"/>
  <c r="BI107" i="7"/>
  <c r="AK107" i="7"/>
  <c r="S107" i="7"/>
  <c r="R107" i="7"/>
  <c r="A54" i="7"/>
  <c r="B16" i="7"/>
  <c r="B54" i="7" s="1"/>
  <c r="AV109" i="7"/>
  <c r="X109" i="7"/>
  <c r="BM95" i="7"/>
  <c r="BH62" i="7"/>
  <c r="AU89" i="8"/>
  <c r="W89" i="8"/>
  <c r="AG101" i="8"/>
  <c r="AS101" i="8"/>
  <c r="U101" i="8"/>
  <c r="BE101" i="8"/>
  <c r="A107" i="8"/>
  <c r="BI69" i="8"/>
  <c r="AK69" i="8"/>
  <c r="S69" i="8"/>
  <c r="R69" i="8"/>
  <c r="AW51" i="8"/>
  <c r="BN51" i="8" s="1"/>
  <c r="A102" i="8"/>
  <c r="BI64" i="8"/>
  <c r="S64" i="8"/>
  <c r="R64" i="8"/>
  <c r="AK64" i="8"/>
  <c r="AT104" i="8"/>
  <c r="V104" i="8"/>
  <c r="BF104" i="8"/>
  <c r="AH104" i="8"/>
  <c r="BH74" i="7"/>
  <c r="AO91" i="8"/>
  <c r="AJ53" i="8"/>
  <c r="AO90" i="8"/>
  <c r="A74" i="8"/>
  <c r="B36" i="8"/>
  <c r="B74" i="8" s="1"/>
  <c r="AJ94" i="8"/>
  <c r="I29" i="5"/>
  <c r="E29" i="5"/>
  <c r="F29" i="5" s="1"/>
  <c r="AS117" i="5"/>
  <c r="E63" i="5"/>
  <c r="F63" i="5" s="1"/>
  <c r="I63" i="5"/>
  <c r="E15" i="5"/>
  <c r="F15" i="5" s="1"/>
  <c r="I15" i="5"/>
  <c r="I47" i="5"/>
  <c r="E47" i="5"/>
  <c r="F47" i="5" s="1"/>
  <c r="I67" i="5"/>
  <c r="E67" i="5"/>
  <c r="F67" i="5" s="1"/>
  <c r="BD167" i="5"/>
  <c r="AQ167" i="5"/>
  <c r="AE167" i="5"/>
  <c r="AF181" i="5"/>
  <c r="AH181" i="5" s="1"/>
  <c r="BE181" i="5"/>
  <c r="BG181" i="5" s="1"/>
  <c r="AR181" i="5"/>
  <c r="AW219" i="5"/>
  <c r="AC219" i="5"/>
  <c r="Z133" i="5"/>
  <c r="AD133" i="5"/>
  <c r="Q133" i="5"/>
  <c r="AY133" i="5"/>
  <c r="AP133" i="5"/>
  <c r="BC133" i="5"/>
  <c r="AD113" i="5"/>
  <c r="Q113" i="5"/>
  <c r="AY113" i="5"/>
  <c r="BC113" i="5"/>
  <c r="AP113" i="5"/>
  <c r="Z113" i="5"/>
  <c r="P241" i="5"/>
  <c r="AH180" i="5"/>
  <c r="AJ245" i="5"/>
  <c r="AK245" i="5" s="1"/>
  <c r="P245" i="5"/>
  <c r="AX245" i="5"/>
  <c r="AY245" i="5" s="1"/>
  <c r="AD245" i="5"/>
  <c r="AE245" i="5" s="1"/>
  <c r="AJ251" i="5"/>
  <c r="P251" i="5"/>
  <c r="AX251" i="5"/>
  <c r="AD251" i="5"/>
  <c r="AE251" i="5" s="1"/>
  <c r="BF110" i="7"/>
  <c r="AH110" i="7"/>
  <c r="AT110" i="7"/>
  <c r="V110" i="7"/>
  <c r="AW72" i="7"/>
  <c r="BN72" i="7" s="1"/>
  <c r="BE90" i="7"/>
  <c r="AG90" i="7"/>
  <c r="AS90" i="7"/>
  <c r="U90" i="7"/>
  <c r="X69" i="7"/>
  <c r="AV69" i="7"/>
  <c r="BJ107" i="7"/>
  <c r="BB107" i="7"/>
  <c r="AM107" i="7"/>
  <c r="AI107" i="7"/>
  <c r="AE107" i="7"/>
  <c r="AL107" i="7"/>
  <c r="AD107" i="7"/>
  <c r="BL107" i="7"/>
  <c r="BD107" i="7"/>
  <c r="AX107" i="7"/>
  <c r="O107" i="7"/>
  <c r="BK107" i="7"/>
  <c r="BG107" i="7"/>
  <c r="BC107" i="7"/>
  <c r="AN107" i="7"/>
  <c r="AF107" i="7"/>
  <c r="Z107" i="7"/>
  <c r="N107" i="7"/>
  <c r="AV109" i="8"/>
  <c r="X109" i="8"/>
  <c r="AV104" i="8"/>
  <c r="X104" i="8"/>
  <c r="BH67" i="8"/>
  <c r="AU105" i="8"/>
  <c r="W105" i="8"/>
  <c r="AV105" i="8"/>
  <c r="X105" i="8"/>
  <c r="Y66" i="8"/>
  <c r="AP66" i="8" s="1"/>
  <c r="BF95" i="8"/>
  <c r="AT95" i="8"/>
  <c r="AH95" i="8"/>
  <c r="V95" i="8"/>
  <c r="I24" i="5"/>
  <c r="E24" i="5"/>
  <c r="F24" i="5" s="1"/>
  <c r="O119" i="5"/>
  <c r="R119" i="5" s="1"/>
  <c r="N119" i="5"/>
  <c r="B119" i="5"/>
  <c r="BC138" i="5"/>
  <c r="AP138" i="5"/>
  <c r="Z138" i="5"/>
  <c r="AD138" i="5"/>
  <c r="Q138" i="5"/>
  <c r="AY138" i="5"/>
  <c r="AW214" i="5"/>
  <c r="AC214" i="5"/>
  <c r="AC160" i="5"/>
  <c r="BD176" i="5"/>
  <c r="AQ176" i="5"/>
  <c r="AE176" i="5"/>
  <c r="AQ242" i="5"/>
  <c r="W242" i="5"/>
  <c r="AT242" i="5"/>
  <c r="AM242" i="5"/>
  <c r="Z242" i="5"/>
  <c r="S242" i="5"/>
  <c r="K242" i="5"/>
  <c r="V242" i="5"/>
  <c r="AL242" i="5"/>
  <c r="R242" i="5"/>
  <c r="AA255" i="5"/>
  <c r="M204" i="5"/>
  <c r="L204" i="5"/>
  <c r="B204" i="5"/>
  <c r="AJ208" i="5"/>
  <c r="P208" i="5"/>
  <c r="AX208" i="5"/>
  <c r="AY208" i="5" s="1"/>
  <c r="AD208" i="5"/>
  <c r="AQ246" i="5"/>
  <c r="W246" i="5"/>
  <c r="AT246" i="5"/>
  <c r="AM246" i="5"/>
  <c r="Z246" i="5"/>
  <c r="S246" i="5"/>
  <c r="K246" i="5"/>
  <c r="V246" i="5"/>
  <c r="AL246" i="5"/>
  <c r="R246" i="5"/>
  <c r="AV99" i="7"/>
  <c r="X99" i="7"/>
  <c r="AU99" i="7"/>
  <c r="W99" i="7"/>
  <c r="AL266" i="5"/>
  <c r="R266" i="5"/>
  <c r="V266" i="5"/>
  <c r="K266" i="5"/>
  <c r="AM266" i="5"/>
  <c r="S266" i="5"/>
  <c r="AT266" i="5"/>
  <c r="Z266" i="5"/>
  <c r="AQ266" i="5"/>
  <c r="W266" i="5"/>
  <c r="AJ72" i="8"/>
  <c r="B96" i="8"/>
  <c r="AL58" i="8"/>
  <c r="AD58" i="8"/>
  <c r="BL58" i="8"/>
  <c r="BD58" i="8"/>
  <c r="AX58" i="8"/>
  <c r="O58" i="8"/>
  <c r="BK58" i="8"/>
  <c r="BG58" i="8"/>
  <c r="BC58" i="8"/>
  <c r="AN58" i="8"/>
  <c r="AF58" i="8"/>
  <c r="Z58" i="8"/>
  <c r="N58" i="8"/>
  <c r="BJ58" i="8"/>
  <c r="BB58" i="8"/>
  <c r="AM58" i="8"/>
  <c r="AI58" i="8"/>
  <c r="AE58" i="8"/>
  <c r="E90" i="5"/>
  <c r="F90" i="5" s="1"/>
  <c r="I90" i="5"/>
  <c r="AF175" i="5"/>
  <c r="AH175" i="5" s="1"/>
  <c r="BE175" i="5"/>
  <c r="BG175" i="5" s="1"/>
  <c r="AR175" i="5"/>
  <c r="AO68" i="7"/>
  <c r="B91" i="7"/>
  <c r="BK53" i="7"/>
  <c r="BG53" i="7"/>
  <c r="BC53" i="7"/>
  <c r="AN53" i="7"/>
  <c r="AF53" i="7"/>
  <c r="Z53" i="7"/>
  <c r="N53" i="7"/>
  <c r="AL53" i="7"/>
  <c r="AD53" i="7"/>
  <c r="AM53" i="7"/>
  <c r="AE53" i="7"/>
  <c r="BL53" i="7"/>
  <c r="BD53" i="7"/>
  <c r="O53" i="7"/>
  <c r="BJ53" i="7"/>
  <c r="BB53" i="7"/>
  <c r="AI53" i="7"/>
  <c r="AX53" i="7"/>
  <c r="W109" i="7"/>
  <c r="Y109" i="7" s="1"/>
  <c r="AP109" i="7" s="1"/>
  <c r="AU109" i="7"/>
  <c r="BE95" i="7"/>
  <c r="AG95" i="7"/>
  <c r="AS95" i="7"/>
  <c r="U95" i="7"/>
  <c r="BE100" i="7"/>
  <c r="AG100" i="7"/>
  <c r="AS100" i="7"/>
  <c r="U100" i="7"/>
  <c r="X67" i="7"/>
  <c r="AV67" i="7"/>
  <c r="BJ105" i="7"/>
  <c r="BB105" i="7"/>
  <c r="AM105" i="7"/>
  <c r="AI105" i="7"/>
  <c r="AE105" i="7"/>
  <c r="AL105" i="7"/>
  <c r="AD105" i="7"/>
  <c r="BL105" i="7"/>
  <c r="BD105" i="7"/>
  <c r="AX105" i="7"/>
  <c r="O105" i="7"/>
  <c r="BK105" i="7"/>
  <c r="BG105" i="7"/>
  <c r="BC105" i="7"/>
  <c r="AN105" i="7"/>
  <c r="AF105" i="7"/>
  <c r="Z105" i="7"/>
  <c r="N105" i="7"/>
  <c r="Y71" i="7"/>
  <c r="AG106" i="8"/>
  <c r="AS106" i="8"/>
  <c r="U106" i="8"/>
  <c r="BE106" i="8"/>
  <c r="B92" i="8"/>
  <c r="BK54" i="8"/>
  <c r="BG54" i="8"/>
  <c r="BC54" i="8"/>
  <c r="AN54" i="8"/>
  <c r="AF54" i="8"/>
  <c r="Z54" i="8"/>
  <c r="N54" i="8"/>
  <c r="BJ54" i="8"/>
  <c r="BB54" i="8"/>
  <c r="AM54" i="8"/>
  <c r="AI54" i="8"/>
  <c r="AE54" i="8"/>
  <c r="AL54" i="8"/>
  <c r="AD54" i="8"/>
  <c r="BL54" i="8"/>
  <c r="BD54" i="8"/>
  <c r="AX54" i="8"/>
  <c r="O54" i="8"/>
  <c r="AT101" i="8"/>
  <c r="V101" i="8"/>
  <c r="BF101" i="8"/>
  <c r="AH101" i="8"/>
  <c r="AJ51" i="8"/>
  <c r="AV104" i="7"/>
  <c r="X104" i="7"/>
  <c r="AU74" i="7"/>
  <c r="W74" i="7"/>
  <c r="U112" i="7"/>
  <c r="BE112" i="7"/>
  <c r="AG112" i="7"/>
  <c r="AS112" i="7"/>
  <c r="BL101" i="8"/>
  <c r="BD101" i="8"/>
  <c r="AX101" i="8"/>
  <c r="O101" i="8"/>
  <c r="BK101" i="8"/>
  <c r="BG101" i="8"/>
  <c r="BC101" i="8"/>
  <c r="AN101" i="8"/>
  <c r="AF101" i="8"/>
  <c r="Z101" i="8"/>
  <c r="N101" i="8"/>
  <c r="BJ101" i="8"/>
  <c r="BB101" i="8"/>
  <c r="AM101" i="8"/>
  <c r="AI101" i="8"/>
  <c r="AE101" i="8"/>
  <c r="AD101" i="8"/>
  <c r="AL101" i="8"/>
  <c r="BM90" i="8"/>
  <c r="A111" i="8"/>
  <c r="BI73" i="8"/>
  <c r="S73" i="8"/>
  <c r="R73" i="8"/>
  <c r="AK73" i="8"/>
  <c r="BH94" i="8"/>
  <c r="C42" i="4"/>
  <c r="AU124" i="5"/>
  <c r="X124" i="5"/>
  <c r="L124" i="5"/>
  <c r="S124" i="5" s="1"/>
  <c r="AX124" i="5"/>
  <c r="AB124" i="5"/>
  <c r="W124" i="5"/>
  <c r="AW124" i="5"/>
  <c r="V124" i="5"/>
  <c r="BA124" i="5"/>
  <c r="AV124" i="5"/>
  <c r="Y124" i="5"/>
  <c r="M124" i="5"/>
  <c r="T124" i="5" s="1"/>
  <c r="I47" i="6"/>
  <c r="E20" i="5"/>
  <c r="F20" i="5" s="1"/>
  <c r="I20" i="5"/>
  <c r="AF137" i="5"/>
  <c r="AH137" i="5" s="1"/>
  <c r="BE137" i="5"/>
  <c r="BG137" i="5" s="1"/>
  <c r="AR137" i="5"/>
  <c r="AT137" i="5" s="1"/>
  <c r="E86" i="5"/>
  <c r="F86" i="5" s="1"/>
  <c r="I86" i="5"/>
  <c r="I69" i="5"/>
  <c r="E69" i="5"/>
  <c r="F69" i="5" s="1"/>
  <c r="AX213" i="5"/>
  <c r="AY213" i="5" s="1"/>
  <c r="AD213" i="5"/>
  <c r="AE213" i="5" s="1"/>
  <c r="AJ213" i="5"/>
  <c r="AK213" i="5" s="1"/>
  <c r="P213" i="5"/>
  <c r="AE133" i="5"/>
  <c r="BD133" i="5"/>
  <c r="AQ133" i="5"/>
  <c r="BD113" i="5"/>
  <c r="AQ113" i="5"/>
  <c r="AE113" i="5"/>
  <c r="AQ199" i="5"/>
  <c r="W199" i="5"/>
  <c r="AP199" i="5"/>
  <c r="V199" i="5"/>
  <c r="AT199" i="5"/>
  <c r="AM199" i="5"/>
  <c r="Z199" i="5"/>
  <c r="S199" i="5"/>
  <c r="K199" i="5"/>
  <c r="AL199" i="5"/>
  <c r="R199" i="5"/>
  <c r="X57" i="7"/>
  <c r="Y57" i="7" s="1"/>
  <c r="AV57" i="7"/>
  <c r="AW57" i="7" s="1"/>
  <c r="AJ72" i="7"/>
  <c r="AH90" i="7"/>
  <c r="AT90" i="7"/>
  <c r="V90" i="7"/>
  <c r="BF90" i="7"/>
  <c r="AU69" i="7"/>
  <c r="W69" i="7"/>
  <c r="B101" i="7"/>
  <c r="BK63" i="7"/>
  <c r="BG63" i="7"/>
  <c r="BC63" i="7"/>
  <c r="AN63" i="7"/>
  <c r="AF63" i="7"/>
  <c r="Z63" i="7"/>
  <c r="N63" i="7"/>
  <c r="BJ63" i="7"/>
  <c r="BB63" i="7"/>
  <c r="AM63" i="7"/>
  <c r="AI63" i="7"/>
  <c r="AE63" i="7"/>
  <c r="AL63" i="7"/>
  <c r="AD63" i="7"/>
  <c r="AX63" i="7"/>
  <c r="BL63" i="7"/>
  <c r="BD63" i="7"/>
  <c r="O63" i="7"/>
  <c r="X91" i="8"/>
  <c r="AV91" i="8"/>
  <c r="W109" i="8"/>
  <c r="AU109" i="8"/>
  <c r="W104" i="8"/>
  <c r="AU104" i="8"/>
  <c r="U110" i="8"/>
  <c r="BE110" i="8"/>
  <c r="AG110" i="8"/>
  <c r="AS110" i="8"/>
  <c r="X67" i="8"/>
  <c r="Y67" i="8" s="1"/>
  <c r="AV67" i="8"/>
  <c r="AW67" i="8" s="1"/>
  <c r="AW66" i="8"/>
  <c r="BN66" i="8" s="1"/>
  <c r="AW61" i="7"/>
  <c r="BN61" i="7" s="1"/>
  <c r="AJ99" i="8"/>
  <c r="I87" i="5"/>
  <c r="E87" i="5"/>
  <c r="F87" i="5" s="1"/>
  <c r="AX118" i="5"/>
  <c r="AB118" i="5"/>
  <c r="W118" i="5"/>
  <c r="AW118" i="5"/>
  <c r="V118" i="5"/>
  <c r="BA118" i="5"/>
  <c r="AV118" i="5"/>
  <c r="Y118" i="5"/>
  <c r="M118" i="5"/>
  <c r="T118" i="5" s="1"/>
  <c r="L118" i="5"/>
  <c r="S118" i="5" s="1"/>
  <c r="AU118" i="5"/>
  <c r="X118" i="5"/>
  <c r="E46" i="5"/>
  <c r="F46" i="5" s="1"/>
  <c r="I46" i="5"/>
  <c r="AE138" i="5"/>
  <c r="AQ138" i="5"/>
  <c r="BD138" i="5"/>
  <c r="E94" i="5"/>
  <c r="F94" i="5" s="1"/>
  <c r="I94" i="5"/>
  <c r="I45" i="5"/>
  <c r="E45" i="5"/>
  <c r="F45" i="5" s="1"/>
  <c r="AU182" i="5"/>
  <c r="X182" i="5"/>
  <c r="L182" i="5"/>
  <c r="AX182" i="5"/>
  <c r="AB182" i="5"/>
  <c r="W182" i="5"/>
  <c r="AW182" i="5"/>
  <c r="V182" i="5"/>
  <c r="BA182" i="5"/>
  <c r="AV182" i="5"/>
  <c r="Y182" i="5"/>
  <c r="M182" i="5"/>
  <c r="T182" i="5" s="1"/>
  <c r="AP214" i="5"/>
  <c r="V214" i="5"/>
  <c r="AT214" i="5"/>
  <c r="AM214" i="5"/>
  <c r="Z214" i="5"/>
  <c r="S214" i="5"/>
  <c r="K214" i="5"/>
  <c r="AL214" i="5"/>
  <c r="R214" i="5"/>
  <c r="AQ214" i="5"/>
  <c r="W214" i="5"/>
  <c r="U131" i="5"/>
  <c r="BB160" i="5"/>
  <c r="BC176" i="5"/>
  <c r="AP176" i="5"/>
  <c r="AD176" i="5"/>
  <c r="Q176" i="5"/>
  <c r="AY176" i="5"/>
  <c r="Z176" i="5"/>
  <c r="AV242" i="5"/>
  <c r="AB242" i="5"/>
  <c r="AI242" i="5"/>
  <c r="O242" i="5"/>
  <c r="AR242" i="5"/>
  <c r="X242" i="5"/>
  <c r="AU255" i="5"/>
  <c r="AQ203" i="5"/>
  <c r="W203" i="5"/>
  <c r="AP203" i="5"/>
  <c r="V203" i="5"/>
  <c r="AT203" i="5"/>
  <c r="AM203" i="5"/>
  <c r="Z203" i="5"/>
  <c r="S203" i="5"/>
  <c r="K203" i="5"/>
  <c r="AL203" i="5"/>
  <c r="R203" i="5"/>
  <c r="AJ222" i="5"/>
  <c r="AK222" i="5" s="1"/>
  <c r="P222" i="5"/>
  <c r="AX222" i="5"/>
  <c r="AY222" i="5" s="1"/>
  <c r="AD222" i="5"/>
  <c r="AE222" i="5" s="1"/>
  <c r="AV246" i="5"/>
  <c r="AB246" i="5"/>
  <c r="AI246" i="5"/>
  <c r="O246" i="5"/>
  <c r="AR246" i="5"/>
  <c r="X246" i="5"/>
  <c r="X100" i="7"/>
  <c r="AV100" i="7"/>
  <c r="B267" i="5"/>
  <c r="M267" i="5"/>
  <c r="L267" i="5"/>
  <c r="AV110" i="7"/>
  <c r="X110" i="7"/>
  <c r="BH72" i="8"/>
  <c r="A96" i="8"/>
  <c r="BI58" i="8"/>
  <c r="AK58" i="8"/>
  <c r="S58" i="8"/>
  <c r="R58" i="8"/>
  <c r="E75" i="5"/>
  <c r="F75" i="5" s="1"/>
  <c r="I82" i="5"/>
  <c r="E82" i="5"/>
  <c r="F82" i="5" s="1"/>
  <c r="E39" i="6" l="1"/>
  <c r="F39" i="6" s="1"/>
  <c r="D61" i="6"/>
  <c r="C62" i="6"/>
  <c r="E43" i="6"/>
  <c r="F43" i="6" s="1"/>
  <c r="BN62" i="8"/>
  <c r="BN67" i="8"/>
  <c r="BN94" i="8"/>
  <c r="F94" i="8" s="1"/>
  <c r="AP67" i="8"/>
  <c r="AP57" i="7"/>
  <c r="E57" i="7" s="1"/>
  <c r="BN57" i="7"/>
  <c r="F57" i="7" s="1"/>
  <c r="K57" i="7" s="1"/>
  <c r="BN62" i="7"/>
  <c r="BN71" i="8"/>
  <c r="F71" i="8" s="1"/>
  <c r="K71" i="8" s="1"/>
  <c r="BN56" i="8"/>
  <c r="F56" i="8" s="1"/>
  <c r="K56" i="8" s="1"/>
  <c r="BN61" i="8"/>
  <c r="F61" i="8" s="1"/>
  <c r="K61" i="8" s="1"/>
  <c r="BN52" i="8"/>
  <c r="F52" i="8" s="1"/>
  <c r="K52" i="8" s="1"/>
  <c r="BN71" i="7"/>
  <c r="F71" i="7" s="1"/>
  <c r="K71" i="7" s="1"/>
  <c r="F51" i="7"/>
  <c r="K51" i="7" s="1"/>
  <c r="F61" i="7"/>
  <c r="K61" i="7" s="1"/>
  <c r="BN56" i="7"/>
  <c r="F56" i="7" s="1"/>
  <c r="K56" i="7" s="1"/>
  <c r="AA251" i="5"/>
  <c r="AZ245" i="5"/>
  <c r="AZ255" i="5"/>
  <c r="D255" i="5" s="1"/>
  <c r="AK208" i="5"/>
  <c r="AF260" i="5"/>
  <c r="C260" i="5" s="1"/>
  <c r="AF250" i="5"/>
  <c r="C65" i="6"/>
  <c r="E15" i="6"/>
  <c r="F15" i="6" s="1"/>
  <c r="C52" i="6"/>
  <c r="H15" i="6"/>
  <c r="I23" i="6"/>
  <c r="E23" i="6"/>
  <c r="F23" i="6" s="1"/>
  <c r="D60" i="6"/>
  <c r="I16" i="6"/>
  <c r="D53" i="6"/>
  <c r="E16" i="6"/>
  <c r="F16" i="6" s="1"/>
  <c r="H23" i="6"/>
  <c r="C60" i="6"/>
  <c r="H37" i="6"/>
  <c r="C56" i="6"/>
  <c r="H21" i="6"/>
  <c r="C58" i="6"/>
  <c r="H29" i="6"/>
  <c r="E29" i="6"/>
  <c r="F29" i="6" s="1"/>
  <c r="D56" i="6"/>
  <c r="H16" i="6"/>
  <c r="I39" i="6"/>
  <c r="I24" i="6"/>
  <c r="I37" i="6"/>
  <c r="C54" i="6"/>
  <c r="E21" i="6"/>
  <c r="F21" i="6" s="1"/>
  <c r="E45" i="6"/>
  <c r="F45" i="6" s="1"/>
  <c r="E46" i="6"/>
  <c r="F46" i="6" s="1"/>
  <c r="E35" i="6"/>
  <c r="F35" i="6" s="1"/>
  <c r="AZ261" i="5"/>
  <c r="BJ170" i="5"/>
  <c r="D57" i="6"/>
  <c r="E57" i="6" s="1"/>
  <c r="F57" i="6" s="1"/>
  <c r="E19" i="6"/>
  <c r="F19" i="6" s="1"/>
  <c r="I43" i="6"/>
  <c r="E15" i="4"/>
  <c r="F15" i="4" s="1"/>
  <c r="I15" i="4"/>
  <c r="I20" i="4"/>
  <c r="E20" i="4"/>
  <c r="F20" i="4" s="1"/>
  <c r="E35" i="4"/>
  <c r="F35" i="4" s="1"/>
  <c r="H35" i="4"/>
  <c r="C54" i="4"/>
  <c r="H23" i="4"/>
  <c r="C60" i="4"/>
  <c r="D58" i="6"/>
  <c r="I38" i="4"/>
  <c r="D57" i="4"/>
  <c r="E57" i="4" s="1"/>
  <c r="F57" i="4" s="1"/>
  <c r="E38" i="4"/>
  <c r="F38" i="4" s="1"/>
  <c r="D52" i="4"/>
  <c r="E52" i="4" s="1"/>
  <c r="F52" i="4" s="1"/>
  <c r="E33" i="4"/>
  <c r="F33" i="4" s="1"/>
  <c r="I33" i="4"/>
  <c r="I42" i="4"/>
  <c r="D61" i="4"/>
  <c r="D58" i="4"/>
  <c r="D64" i="4"/>
  <c r="D66" i="4"/>
  <c r="I29" i="4"/>
  <c r="D53" i="4"/>
  <c r="I21" i="4"/>
  <c r="C66" i="6"/>
  <c r="E66" i="6" s="1"/>
  <c r="F66" i="6" s="1"/>
  <c r="E47" i="6"/>
  <c r="F47" i="6" s="1"/>
  <c r="D60" i="4"/>
  <c r="AP71" i="8"/>
  <c r="E71" i="8" s="1"/>
  <c r="J71" i="8" s="1"/>
  <c r="AP62" i="8"/>
  <c r="AP56" i="8"/>
  <c r="E56" i="8" s="1"/>
  <c r="AP53" i="8"/>
  <c r="E53" i="8" s="1"/>
  <c r="J53" i="8" s="1"/>
  <c r="AP51" i="8"/>
  <c r="E51" i="8" s="1"/>
  <c r="AP61" i="8"/>
  <c r="E61" i="8" s="1"/>
  <c r="AP72" i="7"/>
  <c r="E72" i="7" s="1"/>
  <c r="AP51" i="7"/>
  <c r="E51" i="7" s="1"/>
  <c r="AP62" i="7"/>
  <c r="E62" i="7" s="1"/>
  <c r="J62" i="7" s="1"/>
  <c r="AP61" i="7"/>
  <c r="E61" i="7" s="1"/>
  <c r="AP71" i="7"/>
  <c r="E71" i="7" s="1"/>
  <c r="AP56" i="7"/>
  <c r="E56" i="7" s="1"/>
  <c r="AW74" i="7"/>
  <c r="BN74" i="7" s="1"/>
  <c r="F74" i="7" s="1"/>
  <c r="H27" i="6"/>
  <c r="C64" i="6"/>
  <c r="E64" i="6" s="1"/>
  <c r="F64" i="6" s="1"/>
  <c r="I35" i="6"/>
  <c r="AJ241" i="5"/>
  <c r="AK241" i="5" s="1"/>
  <c r="AZ241" i="5" s="1"/>
  <c r="D241" i="5" s="1"/>
  <c r="AZ213" i="5"/>
  <c r="D213" i="5" s="1"/>
  <c r="AZ198" i="5"/>
  <c r="D198" i="5" s="1"/>
  <c r="AZ208" i="5"/>
  <c r="D208" i="5" s="1"/>
  <c r="AD241" i="5"/>
  <c r="AE241" i="5" s="1"/>
  <c r="AZ212" i="5"/>
  <c r="D212" i="5" s="1"/>
  <c r="AZ202" i="5"/>
  <c r="D202" i="5" s="1"/>
  <c r="AO204" i="5"/>
  <c r="AN204" i="5"/>
  <c r="AO224" i="5"/>
  <c r="AN224" i="5"/>
  <c r="C250" i="5"/>
  <c r="H250" i="5" s="1"/>
  <c r="AO209" i="5"/>
  <c r="AN209" i="5"/>
  <c r="AZ218" i="5"/>
  <c r="D218" i="5" s="1"/>
  <c r="AZ222" i="5"/>
  <c r="D222" i="5" s="1"/>
  <c r="AZ217" i="5"/>
  <c r="D217" i="5" s="1"/>
  <c r="I217" i="5" s="1"/>
  <c r="E206" i="5"/>
  <c r="F206" i="5" s="1"/>
  <c r="U209" i="5"/>
  <c r="T209" i="5"/>
  <c r="T204" i="5"/>
  <c r="U204" i="5"/>
  <c r="T224" i="5"/>
  <c r="U224" i="5"/>
  <c r="D265" i="5"/>
  <c r="I265" i="5" s="1"/>
  <c r="E216" i="5"/>
  <c r="F216" i="5" s="1"/>
  <c r="AF197" i="5"/>
  <c r="C197" i="5" s="1"/>
  <c r="E196" i="5"/>
  <c r="F196" i="5" s="1"/>
  <c r="AV262" i="5"/>
  <c r="W252" i="5"/>
  <c r="X262" i="5"/>
  <c r="AA262" i="5" s="1"/>
  <c r="AR262" i="5"/>
  <c r="AU262" i="5" s="1"/>
  <c r="O262" i="5"/>
  <c r="AI262" i="5"/>
  <c r="X252" i="5"/>
  <c r="AK127" i="5"/>
  <c r="C127" i="5" s="1"/>
  <c r="H127" i="5" s="1"/>
  <c r="AR252" i="5"/>
  <c r="AV252" i="5"/>
  <c r="AY261" i="5"/>
  <c r="O252" i="5"/>
  <c r="AE208" i="5"/>
  <c r="BJ164" i="5"/>
  <c r="D164" i="5" s="1"/>
  <c r="I164" i="5" s="1"/>
  <c r="AK122" i="5"/>
  <c r="C122" i="5" s="1"/>
  <c r="H122" i="5" s="1"/>
  <c r="BJ165" i="5"/>
  <c r="D165" i="5" s="1"/>
  <c r="C265" i="5"/>
  <c r="H265" i="5" s="1"/>
  <c r="BH157" i="5"/>
  <c r="BI157" i="5"/>
  <c r="AY251" i="5"/>
  <c r="AZ251" i="5" s="1"/>
  <c r="BI162" i="5"/>
  <c r="BH162" i="5"/>
  <c r="AK251" i="5"/>
  <c r="AE261" i="5"/>
  <c r="BH172" i="5"/>
  <c r="BI172" i="5"/>
  <c r="BI177" i="5"/>
  <c r="BH177" i="5"/>
  <c r="BJ180" i="5"/>
  <c r="D180" i="5" s="1"/>
  <c r="BJ155" i="5"/>
  <c r="D155" i="5" s="1"/>
  <c r="I155" i="5" s="1"/>
  <c r="BJ179" i="5"/>
  <c r="D179" i="5" s="1"/>
  <c r="I179" i="5" s="1"/>
  <c r="AK166" i="5"/>
  <c r="C166" i="5" s="1"/>
  <c r="H166" i="5" s="1"/>
  <c r="AQ252" i="5"/>
  <c r="K252" i="5"/>
  <c r="AJ252" i="5" s="1"/>
  <c r="AK252" i="5" s="1"/>
  <c r="AT166" i="5"/>
  <c r="BJ166" i="5" s="1"/>
  <c r="D166" i="5" s="1"/>
  <c r="S252" i="5"/>
  <c r="R252" i="5"/>
  <c r="Z252" i="5"/>
  <c r="AL252" i="5"/>
  <c r="AM252" i="5"/>
  <c r="AT160" i="5"/>
  <c r="BJ160" i="5" s="1"/>
  <c r="D160" i="5" s="1"/>
  <c r="BJ112" i="5"/>
  <c r="D112" i="5" s="1"/>
  <c r="V252" i="5"/>
  <c r="AT252" i="5"/>
  <c r="AI162" i="5"/>
  <c r="AJ162" i="5"/>
  <c r="AK164" i="5"/>
  <c r="C164" i="5" s="1"/>
  <c r="AI172" i="5"/>
  <c r="AJ172" i="5"/>
  <c r="AI177" i="5"/>
  <c r="AJ177" i="5"/>
  <c r="AK154" i="5"/>
  <c r="C154" i="5" s="1"/>
  <c r="AK155" i="5"/>
  <c r="C155" i="5" s="1"/>
  <c r="AK180" i="5"/>
  <c r="C180" i="5" s="1"/>
  <c r="H180" i="5" s="1"/>
  <c r="AI157" i="5"/>
  <c r="AJ157" i="5"/>
  <c r="BJ127" i="5"/>
  <c r="D127" i="5" s="1"/>
  <c r="I127" i="5" s="1"/>
  <c r="AK170" i="5"/>
  <c r="C170" i="5" s="1"/>
  <c r="H170" i="5" s="1"/>
  <c r="AK165" i="5"/>
  <c r="C165" i="5" s="1"/>
  <c r="H165" i="5" s="1"/>
  <c r="AK179" i="5"/>
  <c r="C179" i="5" s="1"/>
  <c r="C221" i="5"/>
  <c r="S182" i="5"/>
  <c r="S161" i="5"/>
  <c r="E249" i="5"/>
  <c r="F249" i="5" s="1"/>
  <c r="S156" i="5"/>
  <c r="S167" i="5"/>
  <c r="S171" i="5"/>
  <c r="S176" i="5"/>
  <c r="C207" i="5"/>
  <c r="C240" i="5"/>
  <c r="H240" i="5" s="1"/>
  <c r="E174" i="5"/>
  <c r="F174" i="5" s="1"/>
  <c r="AI209" i="5"/>
  <c r="O209" i="5"/>
  <c r="AR209" i="5"/>
  <c r="X209" i="5"/>
  <c r="AV209" i="5"/>
  <c r="AB209" i="5"/>
  <c r="BI134" i="5"/>
  <c r="AJ134" i="5"/>
  <c r="BH134" i="5"/>
  <c r="AI134" i="5"/>
  <c r="AC209" i="5"/>
  <c r="AW209" i="5"/>
  <c r="BI129" i="5"/>
  <c r="AJ129" i="5"/>
  <c r="BH129" i="5"/>
  <c r="AI129" i="5"/>
  <c r="BI139" i="5"/>
  <c r="AJ139" i="5"/>
  <c r="BH139" i="5"/>
  <c r="AI139" i="5"/>
  <c r="BB133" i="5"/>
  <c r="BI119" i="5"/>
  <c r="AJ119" i="5"/>
  <c r="BH119" i="5"/>
  <c r="AI119" i="5"/>
  <c r="AT209" i="5"/>
  <c r="W209" i="5"/>
  <c r="AM209" i="5"/>
  <c r="AP209" i="5"/>
  <c r="Z209" i="5"/>
  <c r="V209" i="5"/>
  <c r="S209" i="5"/>
  <c r="AQ209" i="5"/>
  <c r="K209" i="5"/>
  <c r="AL209" i="5"/>
  <c r="R209" i="5"/>
  <c r="H206" i="5"/>
  <c r="H201" i="5"/>
  <c r="I254" i="5"/>
  <c r="I211" i="5"/>
  <c r="H249" i="5"/>
  <c r="E254" i="5"/>
  <c r="F254" i="5" s="1"/>
  <c r="I249" i="5"/>
  <c r="H244" i="5"/>
  <c r="H259" i="5"/>
  <c r="H239" i="5"/>
  <c r="I197" i="5"/>
  <c r="I201" i="5"/>
  <c r="H216" i="5"/>
  <c r="H254" i="5"/>
  <c r="I207" i="5"/>
  <c r="H264" i="5"/>
  <c r="H211" i="5"/>
  <c r="H196" i="5"/>
  <c r="Q255" i="5"/>
  <c r="Q218" i="5"/>
  <c r="AF218" i="5" s="1"/>
  <c r="AK121" i="5"/>
  <c r="C121" i="5" s="1"/>
  <c r="H121" i="5" s="1"/>
  <c r="BJ114" i="5"/>
  <c r="D114" i="5" s="1"/>
  <c r="I114" i="5" s="1"/>
  <c r="Q245" i="5"/>
  <c r="AF245" i="5" s="1"/>
  <c r="Q208" i="5"/>
  <c r="AF208" i="5" s="1"/>
  <c r="E259" i="5"/>
  <c r="F259" i="5" s="1"/>
  <c r="BJ121" i="5"/>
  <c r="D121" i="5" s="1"/>
  <c r="I121" i="5" s="1"/>
  <c r="BJ131" i="5"/>
  <c r="D131" i="5" s="1"/>
  <c r="I131" i="5" s="1"/>
  <c r="Q251" i="5"/>
  <c r="AF251" i="5" s="1"/>
  <c r="Q222" i="5"/>
  <c r="AF222" i="5" s="1"/>
  <c r="Q213" i="5"/>
  <c r="AF213" i="5" s="1"/>
  <c r="Q212" i="5"/>
  <c r="BJ137" i="5"/>
  <c r="D137" i="5" s="1"/>
  <c r="I137" i="5" s="1"/>
  <c r="Q241" i="5"/>
  <c r="Q202" i="5"/>
  <c r="AF202" i="5" s="1"/>
  <c r="AK132" i="5"/>
  <c r="C132" i="5" s="1"/>
  <c r="H132" i="5" s="1"/>
  <c r="AK114" i="5"/>
  <c r="C114" i="5" s="1"/>
  <c r="H114" i="5" s="1"/>
  <c r="AK112" i="5"/>
  <c r="C112" i="5" s="1"/>
  <c r="H112" i="5" s="1"/>
  <c r="AK131" i="5"/>
  <c r="C131" i="5" s="1"/>
  <c r="H131" i="5" s="1"/>
  <c r="Q261" i="5"/>
  <c r="Q198" i="5"/>
  <c r="BJ122" i="5"/>
  <c r="D122" i="5" s="1"/>
  <c r="I122" i="5" s="1"/>
  <c r="I27" i="4"/>
  <c r="I34" i="4"/>
  <c r="E23" i="4"/>
  <c r="F23" i="4" s="1"/>
  <c r="E54" i="4"/>
  <c r="F54" i="4" s="1"/>
  <c r="H47" i="4"/>
  <c r="H45" i="4"/>
  <c r="H42" i="4"/>
  <c r="H39" i="4"/>
  <c r="H37" i="4"/>
  <c r="H34" i="4"/>
  <c r="E29" i="4"/>
  <c r="F29" i="4" s="1"/>
  <c r="E27" i="4"/>
  <c r="F27" i="4" s="1"/>
  <c r="E24" i="4"/>
  <c r="F24" i="4" s="1"/>
  <c r="E16" i="4"/>
  <c r="F16" i="4" s="1"/>
  <c r="E62" i="4"/>
  <c r="F62" i="4" s="1"/>
  <c r="E25" i="4"/>
  <c r="F25" i="4" s="1"/>
  <c r="D56" i="4"/>
  <c r="I25" i="4"/>
  <c r="H16" i="4"/>
  <c r="U123" i="5"/>
  <c r="AK123" i="5" s="1"/>
  <c r="C123" i="5" s="1"/>
  <c r="H123" i="5" s="1"/>
  <c r="Y72" i="8"/>
  <c r="AP72" i="8" s="1"/>
  <c r="E72" i="8" s="1"/>
  <c r="E25" i="6"/>
  <c r="F25" i="6" s="1"/>
  <c r="BB138" i="5"/>
  <c r="AC167" i="5"/>
  <c r="AW104" i="7"/>
  <c r="BN104" i="7" s="1"/>
  <c r="F104" i="7" s="1"/>
  <c r="K104" i="7" s="1"/>
  <c r="AC133" i="5"/>
  <c r="AW52" i="7"/>
  <c r="E65" i="4"/>
  <c r="F65" i="4" s="1"/>
  <c r="I174" i="5"/>
  <c r="E111" i="5"/>
  <c r="F111" i="5" s="1"/>
  <c r="D65" i="6"/>
  <c r="E65" i="6" s="1"/>
  <c r="F65" i="6" s="1"/>
  <c r="Y63" i="8"/>
  <c r="D52" i="6"/>
  <c r="H24" i="4"/>
  <c r="Y94" i="8"/>
  <c r="AP94" i="8" s="1"/>
  <c r="E94" i="8" s="1"/>
  <c r="J94" i="8" s="1"/>
  <c r="AU219" i="5"/>
  <c r="E136" i="5"/>
  <c r="F136" i="5" s="1"/>
  <c r="I33" i="6"/>
  <c r="BH100" i="7"/>
  <c r="BH95" i="7"/>
  <c r="F51" i="8"/>
  <c r="K51" i="8" s="1"/>
  <c r="AW66" i="7"/>
  <c r="D62" i="6"/>
  <c r="E62" i="6" s="1"/>
  <c r="F62" i="6" s="1"/>
  <c r="D54" i="6"/>
  <c r="AW57" i="8"/>
  <c r="AO95" i="8"/>
  <c r="E60" i="6"/>
  <c r="F60" i="6" s="1"/>
  <c r="AW109" i="8"/>
  <c r="F62" i="8"/>
  <c r="K62" i="8" s="1"/>
  <c r="BM106" i="8"/>
  <c r="Y68" i="8"/>
  <c r="E52" i="8"/>
  <c r="J52" i="8" s="1"/>
  <c r="Y52" i="7"/>
  <c r="BM90" i="7"/>
  <c r="BM112" i="7"/>
  <c r="Y74" i="7"/>
  <c r="E66" i="8"/>
  <c r="J66" i="8" s="1"/>
  <c r="AU246" i="5"/>
  <c r="E67" i="8"/>
  <c r="J67" i="8" s="1"/>
  <c r="AJ112" i="7"/>
  <c r="AJ106" i="8"/>
  <c r="U175" i="5"/>
  <c r="C61" i="6"/>
  <c r="E61" i="6" s="1"/>
  <c r="F61" i="6" s="1"/>
  <c r="BB113" i="5"/>
  <c r="BH69" i="7"/>
  <c r="AO106" i="7"/>
  <c r="Y99" i="8"/>
  <c r="AW89" i="7"/>
  <c r="AA219" i="5"/>
  <c r="AT123" i="5"/>
  <c r="BJ123" i="5" s="1"/>
  <c r="D123" i="5" s="1"/>
  <c r="E42" i="6"/>
  <c r="F42" i="6" s="1"/>
  <c r="C217" i="5"/>
  <c r="E28" i="6"/>
  <c r="F28" i="6" s="1"/>
  <c r="E169" i="5"/>
  <c r="F169" i="5" s="1"/>
  <c r="I42" i="6"/>
  <c r="AW95" i="7"/>
  <c r="AC138" i="5"/>
  <c r="AC113" i="5"/>
  <c r="BB167" i="5"/>
  <c r="F53" i="8"/>
  <c r="K53" i="8" s="1"/>
  <c r="U160" i="5"/>
  <c r="I20" i="6"/>
  <c r="D170" i="5"/>
  <c r="I170" i="5" s="1"/>
  <c r="E264" i="5"/>
  <c r="F264" i="5" s="1"/>
  <c r="F67" i="8"/>
  <c r="K67" i="8" s="1"/>
  <c r="AW68" i="8"/>
  <c r="I260" i="5"/>
  <c r="BB176" i="5"/>
  <c r="Y109" i="8"/>
  <c r="BM73" i="8"/>
  <c r="AW109" i="7"/>
  <c r="F72" i="7"/>
  <c r="K72" i="7" s="1"/>
  <c r="E53" i="6"/>
  <c r="F53" i="6" s="1"/>
  <c r="AJ69" i="7"/>
  <c r="E56" i="6"/>
  <c r="F56" i="6" s="1"/>
  <c r="C64" i="4"/>
  <c r="F66" i="8"/>
  <c r="AJ110" i="8"/>
  <c r="E109" i="7"/>
  <c r="J109" i="7" s="1"/>
  <c r="AC156" i="5"/>
  <c r="Y57" i="8"/>
  <c r="AC161" i="5"/>
  <c r="AW72" i="8"/>
  <c r="AU242" i="5"/>
  <c r="AT175" i="5"/>
  <c r="Y89" i="8"/>
  <c r="BM106" i="7"/>
  <c r="BB156" i="5"/>
  <c r="BB161" i="5"/>
  <c r="C53" i="4"/>
  <c r="E17" i="6"/>
  <c r="F17" i="6" s="1"/>
  <c r="I132" i="5"/>
  <c r="I221" i="5"/>
  <c r="I250" i="5"/>
  <c r="I264" i="5"/>
  <c r="E201" i="5"/>
  <c r="F201" i="5" s="1"/>
  <c r="U181" i="5"/>
  <c r="I240" i="5"/>
  <c r="E159" i="5"/>
  <c r="F159" i="5" s="1"/>
  <c r="E116" i="5"/>
  <c r="F116" i="5" s="1"/>
  <c r="E126" i="5"/>
  <c r="F126" i="5" s="1"/>
  <c r="BH110" i="8"/>
  <c r="BM58" i="8"/>
  <c r="BM110" i="8"/>
  <c r="E62" i="8"/>
  <c r="J62" i="8" s="1"/>
  <c r="AW99" i="8"/>
  <c r="BM95" i="8"/>
  <c r="AW63" i="8"/>
  <c r="AO112" i="7"/>
  <c r="AO106" i="8"/>
  <c r="BH112" i="7"/>
  <c r="Y104" i="7"/>
  <c r="BH106" i="8"/>
  <c r="Y99" i="7"/>
  <c r="AC176" i="5"/>
  <c r="U137" i="5"/>
  <c r="AJ100" i="7"/>
  <c r="AJ95" i="7"/>
  <c r="AT117" i="5"/>
  <c r="Y66" i="7"/>
  <c r="AT181" i="5"/>
  <c r="BM58" i="7"/>
  <c r="Y89" i="7"/>
  <c r="AJ90" i="7"/>
  <c r="AW89" i="8"/>
  <c r="Y94" i="7"/>
  <c r="AO110" i="8"/>
  <c r="AA242" i="5"/>
  <c r="BM101" i="8"/>
  <c r="Y95" i="7"/>
  <c r="AP95" i="7" s="1"/>
  <c r="AO63" i="7"/>
  <c r="AJ110" i="7"/>
  <c r="U117" i="5"/>
  <c r="AO90" i="7"/>
  <c r="BH73" i="7"/>
  <c r="AA246" i="5"/>
  <c r="AO101" i="8"/>
  <c r="AW99" i="7"/>
  <c r="D245" i="5"/>
  <c r="AW94" i="7"/>
  <c r="AJ68" i="7"/>
  <c r="AJ101" i="8"/>
  <c r="AO107" i="7"/>
  <c r="AO58" i="7"/>
  <c r="AW104" i="8"/>
  <c r="AW73" i="7"/>
  <c r="BH67" i="7"/>
  <c r="AU63" i="7"/>
  <c r="W63" i="7"/>
  <c r="AS124" i="5"/>
  <c r="AE119" i="5"/>
  <c r="BD119" i="5"/>
  <c r="AQ119" i="5"/>
  <c r="BE69" i="8"/>
  <c r="AG69" i="8"/>
  <c r="AS69" i="8"/>
  <c r="U69" i="8"/>
  <c r="AL54" i="7"/>
  <c r="AD54" i="7"/>
  <c r="B92" i="7"/>
  <c r="BK54" i="7"/>
  <c r="BG54" i="7"/>
  <c r="BC54" i="7"/>
  <c r="AN54" i="7"/>
  <c r="AF54" i="7"/>
  <c r="Z54" i="7"/>
  <c r="N54" i="7"/>
  <c r="AX54" i="7"/>
  <c r="AM54" i="7"/>
  <c r="AE54" i="7"/>
  <c r="BL54" i="7"/>
  <c r="BD54" i="7"/>
  <c r="O54" i="7"/>
  <c r="BJ54" i="7"/>
  <c r="BB54" i="7"/>
  <c r="AI54" i="7"/>
  <c r="AT106" i="7"/>
  <c r="V106" i="7"/>
  <c r="BF106" i="7"/>
  <c r="AH106" i="7"/>
  <c r="R96" i="7"/>
  <c r="BI96" i="7"/>
  <c r="AK96" i="7"/>
  <c r="S96" i="7"/>
  <c r="A97" i="8"/>
  <c r="R59" i="8"/>
  <c r="BI59" i="8"/>
  <c r="AK59" i="8"/>
  <c r="S59" i="8"/>
  <c r="R101" i="7"/>
  <c r="BI101" i="7"/>
  <c r="AK101" i="7"/>
  <c r="S101" i="7"/>
  <c r="BK96" i="7"/>
  <c r="BG96" i="7"/>
  <c r="BC96" i="7"/>
  <c r="AN96" i="7"/>
  <c r="AF96" i="7"/>
  <c r="Z96" i="7"/>
  <c r="N96" i="7"/>
  <c r="BJ96" i="7"/>
  <c r="BB96" i="7"/>
  <c r="AM96" i="7"/>
  <c r="AI96" i="7"/>
  <c r="AE96" i="7"/>
  <c r="AL96" i="7"/>
  <c r="AD96" i="7"/>
  <c r="BD96" i="7"/>
  <c r="O96" i="7"/>
  <c r="AX96" i="7"/>
  <c r="BL96" i="7"/>
  <c r="AJ262" i="5"/>
  <c r="AK262" i="5" s="1"/>
  <c r="P262" i="5"/>
  <c r="AX262" i="5"/>
  <c r="AD262" i="5"/>
  <c r="AE262" i="5" s="1"/>
  <c r="AW224" i="5"/>
  <c r="AC224" i="5"/>
  <c r="AD172" i="5"/>
  <c r="Q172" i="5"/>
  <c r="AY172" i="5"/>
  <c r="BC172" i="5"/>
  <c r="AP172" i="5"/>
  <c r="Z172" i="5"/>
  <c r="BD129" i="5"/>
  <c r="AQ129" i="5"/>
  <c r="AE129" i="5"/>
  <c r="AS156" i="5"/>
  <c r="U105" i="7"/>
  <c r="BE105" i="7"/>
  <c r="AG105" i="7"/>
  <c r="AS105" i="7"/>
  <c r="X90" i="7"/>
  <c r="AV90" i="7"/>
  <c r="AV106" i="7"/>
  <c r="X106" i="7"/>
  <c r="AC128" i="5"/>
  <c r="AA266" i="5"/>
  <c r="AW247" i="5"/>
  <c r="AC247" i="5"/>
  <c r="AU203" i="5"/>
  <c r="BC177" i="5"/>
  <c r="AP177" i="5"/>
  <c r="AD177" i="5"/>
  <c r="Q177" i="5"/>
  <c r="AY177" i="5"/>
  <c r="Z177" i="5"/>
  <c r="BC139" i="5"/>
  <c r="AP139" i="5"/>
  <c r="Z139" i="5"/>
  <c r="AD139" i="5"/>
  <c r="Q139" i="5"/>
  <c r="AY139" i="5"/>
  <c r="AL64" i="7"/>
  <c r="AD64" i="7"/>
  <c r="B102" i="7"/>
  <c r="BL64" i="7"/>
  <c r="BD64" i="7"/>
  <c r="AX64" i="7"/>
  <c r="O64" i="7"/>
  <c r="BK64" i="7"/>
  <c r="BG64" i="7"/>
  <c r="BC64" i="7"/>
  <c r="AN64" i="7"/>
  <c r="AF64" i="7"/>
  <c r="Z64" i="7"/>
  <c r="N64" i="7"/>
  <c r="AE64" i="7"/>
  <c r="BJ64" i="7"/>
  <c r="AM64" i="7"/>
  <c r="BB64" i="7"/>
  <c r="AI64" i="7"/>
  <c r="AU199" i="5"/>
  <c r="BE113" i="5"/>
  <c r="BG113" i="5" s="1"/>
  <c r="AR113" i="5"/>
  <c r="AF113" i="5"/>
  <c r="AH113" i="5" s="1"/>
  <c r="AW134" i="5"/>
  <c r="V134" i="5"/>
  <c r="BA134" i="5"/>
  <c r="AV134" i="5"/>
  <c r="Y134" i="5"/>
  <c r="M134" i="5"/>
  <c r="T134" i="5" s="1"/>
  <c r="AU134" i="5"/>
  <c r="X134" i="5"/>
  <c r="L134" i="5"/>
  <c r="S134" i="5" s="1"/>
  <c r="AX134" i="5"/>
  <c r="AB134" i="5"/>
  <c r="W134" i="5"/>
  <c r="AX219" i="5"/>
  <c r="AY219" i="5" s="1"/>
  <c r="AD219" i="5"/>
  <c r="AE219" i="5" s="1"/>
  <c r="AJ219" i="5"/>
  <c r="AK219" i="5" s="1"/>
  <c r="P219" i="5"/>
  <c r="AF167" i="5"/>
  <c r="AH167" i="5" s="1"/>
  <c r="BE167" i="5"/>
  <c r="BG167" i="5" s="1"/>
  <c r="AR167" i="5"/>
  <c r="BB124" i="5"/>
  <c r="Y90" i="8"/>
  <c r="AW91" i="8"/>
  <c r="AS54" i="8"/>
  <c r="U54" i="8"/>
  <c r="BE54" i="8"/>
  <c r="AG54" i="8"/>
  <c r="V53" i="7"/>
  <c r="AH53" i="7"/>
  <c r="BF53" i="7"/>
  <c r="AT53" i="7"/>
  <c r="R91" i="7"/>
  <c r="BI91" i="7"/>
  <c r="AK91" i="7"/>
  <c r="S91" i="7"/>
  <c r="AU256" i="5"/>
  <c r="AS161" i="5"/>
  <c r="BH100" i="8"/>
  <c r="Y105" i="8"/>
  <c r="AV106" i="8"/>
  <c r="X106" i="8"/>
  <c r="AL59" i="7"/>
  <c r="AD59" i="7"/>
  <c r="B97" i="7"/>
  <c r="BK59" i="7"/>
  <c r="BG59" i="7"/>
  <c r="BC59" i="7"/>
  <c r="AN59" i="7"/>
  <c r="AF59" i="7"/>
  <c r="Z59" i="7"/>
  <c r="N59" i="7"/>
  <c r="AM59" i="7"/>
  <c r="AE59" i="7"/>
  <c r="BL59" i="7"/>
  <c r="BD59" i="7"/>
  <c r="O59" i="7"/>
  <c r="BJ59" i="7"/>
  <c r="BB59" i="7"/>
  <c r="AI59" i="7"/>
  <c r="AX59" i="7"/>
  <c r="BC162" i="5"/>
  <c r="AP162" i="5"/>
  <c r="Z162" i="5"/>
  <c r="AD162" i="5"/>
  <c r="Q162" i="5"/>
  <c r="AY162" i="5"/>
  <c r="Y73" i="7"/>
  <c r="AJ67" i="7"/>
  <c r="BB171" i="5"/>
  <c r="E211" i="5"/>
  <c r="F211" i="5" s="1"/>
  <c r="AF182" i="5"/>
  <c r="AH182" i="5" s="1"/>
  <c r="BE182" i="5"/>
  <c r="BG182" i="5" s="1"/>
  <c r="AR182" i="5"/>
  <c r="AW204" i="5"/>
  <c r="AC204" i="5"/>
  <c r="V58" i="7"/>
  <c r="AH58" i="7"/>
  <c r="AT58" i="7"/>
  <c r="BF58" i="7"/>
  <c r="X73" i="8"/>
  <c r="AV73" i="8"/>
  <c r="X64" i="8"/>
  <c r="AV64" i="8"/>
  <c r="X69" i="8"/>
  <c r="AV69" i="8"/>
  <c r="BJ107" i="8"/>
  <c r="BB107" i="8"/>
  <c r="AM107" i="8"/>
  <c r="AI107" i="8"/>
  <c r="AE107" i="8"/>
  <c r="AL107" i="8"/>
  <c r="AD107" i="8"/>
  <c r="BL107" i="8"/>
  <c r="BD107" i="8"/>
  <c r="AX107" i="8"/>
  <c r="O107" i="8"/>
  <c r="AF107" i="8"/>
  <c r="BK107" i="8"/>
  <c r="Z107" i="8"/>
  <c r="BG107" i="8"/>
  <c r="AN107" i="8"/>
  <c r="BC107" i="8"/>
  <c r="N107" i="8"/>
  <c r="BE58" i="8"/>
  <c r="AG58" i="8"/>
  <c r="AS58" i="8"/>
  <c r="U58" i="8"/>
  <c r="AK96" i="8"/>
  <c r="S96" i="8"/>
  <c r="R96" i="8"/>
  <c r="BI96" i="8"/>
  <c r="AI267" i="5"/>
  <c r="O267" i="5"/>
  <c r="AV267" i="5"/>
  <c r="AB267" i="5"/>
  <c r="AR267" i="5"/>
  <c r="X267" i="5"/>
  <c r="AF118" i="5"/>
  <c r="AH118" i="5" s="1"/>
  <c r="BE118" i="5"/>
  <c r="BG118" i="5" s="1"/>
  <c r="AR118" i="5"/>
  <c r="H19" i="4"/>
  <c r="C56" i="4"/>
  <c r="AJ199" i="5"/>
  <c r="AK199" i="5" s="1"/>
  <c r="P199" i="5"/>
  <c r="AX199" i="5"/>
  <c r="AY199" i="5" s="1"/>
  <c r="AD199" i="5"/>
  <c r="AE199" i="5" s="1"/>
  <c r="AF124" i="5"/>
  <c r="AH124" i="5" s="1"/>
  <c r="AR124" i="5"/>
  <c r="BE124" i="5"/>
  <c r="BG124" i="5" s="1"/>
  <c r="AO73" i="8"/>
  <c r="AK111" i="8"/>
  <c r="S111" i="8"/>
  <c r="R111" i="8"/>
  <c r="BI111" i="8"/>
  <c r="X53" i="7"/>
  <c r="AV53" i="7"/>
  <c r="BK91" i="7"/>
  <c r="BG91" i="7"/>
  <c r="BC91" i="7"/>
  <c r="AN91" i="7"/>
  <c r="AF91" i="7"/>
  <c r="Z91" i="7"/>
  <c r="N91" i="7"/>
  <c r="BJ91" i="7"/>
  <c r="BB91" i="7"/>
  <c r="AM91" i="7"/>
  <c r="AI91" i="7"/>
  <c r="AE91" i="7"/>
  <c r="AL91" i="7"/>
  <c r="AD91" i="7"/>
  <c r="BD91" i="7"/>
  <c r="O91" i="7"/>
  <c r="AX91" i="7"/>
  <c r="BL91" i="7"/>
  <c r="AU58" i="8"/>
  <c r="W58" i="8"/>
  <c r="BH90" i="7"/>
  <c r="BM64" i="8"/>
  <c r="AH69" i="8"/>
  <c r="AT69" i="8"/>
  <c r="V69" i="8"/>
  <c r="BF69" i="8"/>
  <c r="BH101" i="8"/>
  <c r="A92" i="7"/>
  <c r="BI54" i="7"/>
  <c r="R54" i="7"/>
  <c r="AK54" i="7"/>
  <c r="S54" i="7"/>
  <c r="BM107" i="7"/>
  <c r="AW257" i="5"/>
  <c r="AC257" i="5"/>
  <c r="C61" i="4"/>
  <c r="AS176" i="5"/>
  <c r="AF138" i="5"/>
  <c r="AH138" i="5" s="1"/>
  <c r="BE138" i="5"/>
  <c r="BG138" i="5" s="1"/>
  <c r="AR138" i="5"/>
  <c r="V63" i="7"/>
  <c r="BF63" i="7"/>
  <c r="AH63" i="7"/>
  <c r="AT63" i="7"/>
  <c r="BH110" i="7"/>
  <c r="H21" i="4"/>
  <c r="C58" i="4"/>
  <c r="AU73" i="8"/>
  <c r="W73" i="8"/>
  <c r="AJ104" i="8"/>
  <c r="AU64" i="8"/>
  <c r="W64" i="8"/>
  <c r="AU69" i="8"/>
  <c r="W69" i="8"/>
  <c r="BH68" i="7"/>
  <c r="AU58" i="7"/>
  <c r="W58" i="7"/>
  <c r="AL224" i="5"/>
  <c r="R224" i="5"/>
  <c r="AP224" i="5"/>
  <c r="V224" i="5"/>
  <c r="AQ224" i="5"/>
  <c r="W224" i="5"/>
  <c r="AM224" i="5"/>
  <c r="S224" i="5"/>
  <c r="K224" i="5"/>
  <c r="AT224" i="5"/>
  <c r="Z224" i="5"/>
  <c r="BD172" i="5"/>
  <c r="AQ172" i="5"/>
  <c r="AE172" i="5"/>
  <c r="BA129" i="5"/>
  <c r="AV129" i="5"/>
  <c r="Y129" i="5"/>
  <c r="M129" i="5"/>
  <c r="T129" i="5" s="1"/>
  <c r="AU129" i="5"/>
  <c r="X129" i="5"/>
  <c r="L129" i="5"/>
  <c r="S129" i="5" s="1"/>
  <c r="AX129" i="5"/>
  <c r="AB129" i="5"/>
  <c r="W129" i="5"/>
  <c r="V129" i="5"/>
  <c r="AW129" i="5"/>
  <c r="BE156" i="5"/>
  <c r="BG156" i="5" s="1"/>
  <c r="AR156" i="5"/>
  <c r="AF156" i="5"/>
  <c r="AH156" i="5" s="1"/>
  <c r="BF105" i="7"/>
  <c r="AH105" i="7"/>
  <c r="AT105" i="7"/>
  <c r="V105" i="7"/>
  <c r="AU90" i="7"/>
  <c r="W90" i="7"/>
  <c r="W106" i="7"/>
  <c r="AU106" i="7"/>
  <c r="AV95" i="8"/>
  <c r="X95" i="8"/>
  <c r="AU266" i="5"/>
  <c r="AL247" i="5"/>
  <c r="R247" i="5"/>
  <c r="V247" i="5"/>
  <c r="AM247" i="5"/>
  <c r="S247" i="5"/>
  <c r="K247" i="5"/>
  <c r="AT247" i="5"/>
  <c r="Z247" i="5"/>
  <c r="AQ247" i="5"/>
  <c r="W247" i="5"/>
  <c r="AX177" i="5"/>
  <c r="AB177" i="5"/>
  <c r="W177" i="5"/>
  <c r="BA177" i="5"/>
  <c r="AV177" i="5"/>
  <c r="Y177" i="5"/>
  <c r="M177" i="5"/>
  <c r="T177" i="5" s="1"/>
  <c r="AU177" i="5"/>
  <c r="X177" i="5"/>
  <c r="L177" i="5"/>
  <c r="V177" i="5"/>
  <c r="AW177" i="5"/>
  <c r="AA214" i="5"/>
  <c r="AE139" i="5"/>
  <c r="AQ139" i="5"/>
  <c r="BD139" i="5"/>
  <c r="AC118" i="5"/>
  <c r="A102" i="7"/>
  <c r="BI64" i="7"/>
  <c r="AK64" i="7"/>
  <c r="S64" i="7"/>
  <c r="R64" i="7"/>
  <c r="Z134" i="5"/>
  <c r="AD134" i="5"/>
  <c r="Q134" i="5"/>
  <c r="AY134" i="5"/>
  <c r="BC134" i="5"/>
  <c r="AP134" i="5"/>
  <c r="AC124" i="5"/>
  <c r="AW90" i="8"/>
  <c r="AJ91" i="8"/>
  <c r="V54" i="8"/>
  <c r="BF54" i="8"/>
  <c r="AH54" i="8"/>
  <c r="AT54" i="8"/>
  <c r="R92" i="8"/>
  <c r="BI92" i="8"/>
  <c r="AK92" i="8"/>
  <c r="S92" i="8"/>
  <c r="AO53" i="7"/>
  <c r="AF161" i="5"/>
  <c r="AH161" i="5" s="1"/>
  <c r="BE161" i="5"/>
  <c r="BG161" i="5" s="1"/>
  <c r="AR161" i="5"/>
  <c r="AW100" i="8"/>
  <c r="AW105" i="8"/>
  <c r="W106" i="8"/>
  <c r="AU106" i="8"/>
  <c r="AG111" i="7"/>
  <c r="AS111" i="7"/>
  <c r="U111" i="7"/>
  <c r="BE111" i="7"/>
  <c r="A97" i="7"/>
  <c r="BI59" i="7"/>
  <c r="R59" i="7"/>
  <c r="AK59" i="7"/>
  <c r="S59" i="7"/>
  <c r="AA223" i="5"/>
  <c r="AE157" i="5"/>
  <c r="BD157" i="5"/>
  <c r="AQ157" i="5"/>
  <c r="AE162" i="5"/>
  <c r="BD162" i="5"/>
  <c r="AQ162" i="5"/>
  <c r="AC171" i="5"/>
  <c r="E47" i="4"/>
  <c r="F47" i="4" s="1"/>
  <c r="E244" i="5"/>
  <c r="F244" i="5" s="1"/>
  <c r="I244" i="5"/>
  <c r="I154" i="5"/>
  <c r="E34" i="4"/>
  <c r="F34" i="4" s="1"/>
  <c r="AJ214" i="5"/>
  <c r="AK214" i="5" s="1"/>
  <c r="P214" i="5"/>
  <c r="AX214" i="5"/>
  <c r="AY214" i="5" s="1"/>
  <c r="AD214" i="5"/>
  <c r="AE214" i="5" s="1"/>
  <c r="AU105" i="7"/>
  <c r="W105" i="7"/>
  <c r="BI107" i="8"/>
  <c r="AK107" i="8"/>
  <c r="S107" i="8"/>
  <c r="R107" i="8"/>
  <c r="AJ203" i="5"/>
  <c r="AK203" i="5" s="1"/>
  <c r="AZ203" i="5" s="1"/>
  <c r="P203" i="5"/>
  <c r="AX203" i="5"/>
  <c r="AY203" i="5" s="1"/>
  <c r="AD203" i="5"/>
  <c r="AE203" i="5" s="1"/>
  <c r="AS118" i="5"/>
  <c r="BE73" i="8"/>
  <c r="AS73" i="8"/>
  <c r="AG73" i="8"/>
  <c r="U73" i="8"/>
  <c r="AV101" i="8"/>
  <c r="X101" i="8"/>
  <c r="AV54" i="8"/>
  <c r="X54" i="8"/>
  <c r="BK92" i="8"/>
  <c r="BG92" i="8"/>
  <c r="BC92" i="8"/>
  <c r="AN92" i="8"/>
  <c r="AF92" i="8"/>
  <c r="Z92" i="8"/>
  <c r="N92" i="8"/>
  <c r="BJ92" i="8"/>
  <c r="BB92" i="8"/>
  <c r="AM92" i="8"/>
  <c r="AI92" i="8"/>
  <c r="AE92" i="8"/>
  <c r="AL92" i="8"/>
  <c r="AD92" i="8"/>
  <c r="BD92" i="8"/>
  <c r="O92" i="8"/>
  <c r="AX92" i="8"/>
  <c r="BL92" i="8"/>
  <c r="AU53" i="7"/>
  <c r="W53" i="7"/>
  <c r="AX266" i="5"/>
  <c r="AY266" i="5" s="1"/>
  <c r="AJ266" i="5"/>
  <c r="AK266" i="5" s="1"/>
  <c r="AZ266" i="5" s="1"/>
  <c r="AD266" i="5"/>
  <c r="AE266" i="5" s="1"/>
  <c r="P266" i="5"/>
  <c r="AL204" i="5"/>
  <c r="R204" i="5"/>
  <c r="AQ204" i="5"/>
  <c r="W204" i="5"/>
  <c r="AP204" i="5"/>
  <c r="V204" i="5"/>
  <c r="AT204" i="5"/>
  <c r="AM204" i="5"/>
  <c r="Z204" i="5"/>
  <c r="S204" i="5"/>
  <c r="K204" i="5"/>
  <c r="AX119" i="5"/>
  <c r="AB119" i="5"/>
  <c r="W119" i="5"/>
  <c r="AW119" i="5"/>
  <c r="V119" i="5"/>
  <c r="BA119" i="5"/>
  <c r="AV119" i="5"/>
  <c r="Y119" i="5"/>
  <c r="M119" i="5"/>
  <c r="T119" i="5" s="1"/>
  <c r="L119" i="5"/>
  <c r="S119" i="5" s="1"/>
  <c r="AU119" i="5"/>
  <c r="X119" i="5"/>
  <c r="B112" i="8"/>
  <c r="BK74" i="8"/>
  <c r="BG74" i="8"/>
  <c r="BC74" i="8"/>
  <c r="AN74" i="8"/>
  <c r="AF74" i="8"/>
  <c r="Z74" i="8"/>
  <c r="N74" i="8"/>
  <c r="BD74" i="8"/>
  <c r="AE74" i="8"/>
  <c r="BB74" i="8"/>
  <c r="AI74" i="8"/>
  <c r="AD74" i="8"/>
  <c r="BL74" i="8"/>
  <c r="AM74" i="8"/>
  <c r="BJ74" i="8"/>
  <c r="AX74" i="8"/>
  <c r="AL74" i="8"/>
  <c r="O74" i="8"/>
  <c r="AO64" i="8"/>
  <c r="BI102" i="8"/>
  <c r="AK102" i="8"/>
  <c r="S102" i="8"/>
  <c r="R102" i="8"/>
  <c r="AO69" i="8"/>
  <c r="U107" i="7"/>
  <c r="BE107" i="7"/>
  <c r="AG107" i="7"/>
  <c r="AS107" i="7"/>
  <c r="Y69" i="7"/>
  <c r="AP69" i="7" s="1"/>
  <c r="V257" i="5"/>
  <c r="AT257" i="5"/>
  <c r="AM257" i="5"/>
  <c r="Z257" i="5"/>
  <c r="S257" i="5"/>
  <c r="K257" i="5"/>
  <c r="AL257" i="5"/>
  <c r="R257" i="5"/>
  <c r="AQ257" i="5"/>
  <c r="W257" i="5"/>
  <c r="AV110" i="8"/>
  <c r="X110" i="8"/>
  <c r="AS171" i="5"/>
  <c r="AS128" i="5"/>
  <c r="AF176" i="5"/>
  <c r="AH176" i="5" s="1"/>
  <c r="BE176" i="5"/>
  <c r="BG176" i="5" s="1"/>
  <c r="AR176" i="5"/>
  <c r="AS138" i="5"/>
  <c r="BM63" i="7"/>
  <c r="Y110" i="7"/>
  <c r="AP110" i="7" s="1"/>
  <c r="AS133" i="5"/>
  <c r="BL111" i="8"/>
  <c r="BD111" i="8"/>
  <c r="AX111" i="8"/>
  <c r="O111" i="8"/>
  <c r="BK111" i="8"/>
  <c r="BG111" i="8"/>
  <c r="BC111" i="8"/>
  <c r="AN111" i="8"/>
  <c r="AF111" i="8"/>
  <c r="Z111" i="8"/>
  <c r="N111" i="8"/>
  <c r="BJ111" i="8"/>
  <c r="BB111" i="8"/>
  <c r="AM111" i="8"/>
  <c r="AI111" i="8"/>
  <c r="AE111" i="8"/>
  <c r="AD111" i="8"/>
  <c r="AL111" i="8"/>
  <c r="BH104" i="8"/>
  <c r="BJ102" i="8"/>
  <c r="BB102" i="8"/>
  <c r="AM102" i="8"/>
  <c r="AI102" i="8"/>
  <c r="AE102" i="8"/>
  <c r="AL102" i="8"/>
  <c r="AD102" i="8"/>
  <c r="BL102" i="8"/>
  <c r="BD102" i="8"/>
  <c r="AX102" i="8"/>
  <c r="O102" i="8"/>
  <c r="BK102" i="8"/>
  <c r="Z102" i="8"/>
  <c r="BG102" i="8"/>
  <c r="AN102" i="8"/>
  <c r="BC102" i="8"/>
  <c r="N102" i="8"/>
  <c r="AF102" i="8"/>
  <c r="Y68" i="7"/>
  <c r="X58" i="7"/>
  <c r="AV58" i="7"/>
  <c r="AR224" i="5"/>
  <c r="X224" i="5"/>
  <c r="AV224" i="5"/>
  <c r="AB224" i="5"/>
  <c r="AI224" i="5"/>
  <c r="O224" i="5"/>
  <c r="BA172" i="5"/>
  <c r="AV172" i="5"/>
  <c r="Y172" i="5"/>
  <c r="M172" i="5"/>
  <c r="T172" i="5" s="1"/>
  <c r="AU172" i="5"/>
  <c r="X172" i="5"/>
  <c r="L172" i="5"/>
  <c r="AX172" i="5"/>
  <c r="AB172" i="5"/>
  <c r="W172" i="5"/>
  <c r="AW172" i="5"/>
  <c r="V172" i="5"/>
  <c r="AX256" i="5"/>
  <c r="AY256" i="5" s="1"/>
  <c r="AZ256" i="5" s="1"/>
  <c r="AD256" i="5"/>
  <c r="AE256" i="5" s="1"/>
  <c r="AJ256" i="5"/>
  <c r="AK256" i="5" s="1"/>
  <c r="P256" i="5"/>
  <c r="AO105" i="7"/>
  <c r="W95" i="8"/>
  <c r="AU95" i="8"/>
  <c r="AR247" i="5"/>
  <c r="X247" i="5"/>
  <c r="AV247" i="5"/>
  <c r="AB247" i="5"/>
  <c r="AI247" i="5"/>
  <c r="O247" i="5"/>
  <c r="BD177" i="5"/>
  <c r="AQ177" i="5"/>
  <c r="AE177" i="5"/>
  <c r="AU214" i="5"/>
  <c r="BB182" i="5"/>
  <c r="BB118" i="5"/>
  <c r="BH95" i="8"/>
  <c r="AJ90" i="8"/>
  <c r="BH91" i="8"/>
  <c r="AV112" i="7"/>
  <c r="X112" i="7"/>
  <c r="AO54" i="8"/>
  <c r="BM53" i="7"/>
  <c r="Y100" i="8"/>
  <c r="AJ105" i="8"/>
  <c r="AT111" i="7"/>
  <c r="V111" i="7"/>
  <c r="BF111" i="7"/>
  <c r="AH111" i="7"/>
  <c r="AU223" i="5"/>
  <c r="AW157" i="5"/>
  <c r="V157" i="5"/>
  <c r="BA157" i="5"/>
  <c r="AV157" i="5"/>
  <c r="Y157" i="5"/>
  <c r="M157" i="5"/>
  <c r="T157" i="5" s="1"/>
  <c r="AU157" i="5"/>
  <c r="X157" i="5"/>
  <c r="L157" i="5"/>
  <c r="AX157" i="5"/>
  <c r="AB157" i="5"/>
  <c r="W157" i="5"/>
  <c r="AJ73" i="7"/>
  <c r="Y67" i="7"/>
  <c r="AP67" i="7" s="1"/>
  <c r="AW100" i="7"/>
  <c r="X58" i="8"/>
  <c r="AV58" i="8"/>
  <c r="BL96" i="8"/>
  <c r="BD96" i="8"/>
  <c r="AX96" i="8"/>
  <c r="O96" i="8"/>
  <c r="BK96" i="8"/>
  <c r="BJ96" i="8"/>
  <c r="BB96" i="8"/>
  <c r="AM96" i="8"/>
  <c r="AI96" i="8"/>
  <c r="AE96" i="8"/>
  <c r="AL96" i="8"/>
  <c r="AD96" i="8"/>
  <c r="N96" i="8"/>
  <c r="BC96" i="8"/>
  <c r="Z96" i="8"/>
  <c r="AF96" i="8"/>
  <c r="BG96" i="8"/>
  <c r="AN96" i="8"/>
  <c r="AU107" i="7"/>
  <c r="W107" i="7"/>
  <c r="AH64" i="8"/>
  <c r="AT64" i="8"/>
  <c r="V64" i="8"/>
  <c r="BF64" i="8"/>
  <c r="AU110" i="8"/>
  <c r="W110" i="8"/>
  <c r="AH58" i="8"/>
  <c r="AT58" i="8"/>
  <c r="V58" i="8"/>
  <c r="BF58" i="8"/>
  <c r="AW267" i="5"/>
  <c r="AC267" i="5"/>
  <c r="AO58" i="8"/>
  <c r="AT267" i="5"/>
  <c r="AM267" i="5"/>
  <c r="Z267" i="5"/>
  <c r="S267" i="5"/>
  <c r="K267" i="5"/>
  <c r="V267" i="5"/>
  <c r="AL267" i="5"/>
  <c r="R267" i="5"/>
  <c r="AQ267" i="5"/>
  <c r="W267" i="5"/>
  <c r="AS182" i="5"/>
  <c r="AV63" i="7"/>
  <c r="X63" i="7"/>
  <c r="BK101" i="7"/>
  <c r="BG101" i="7"/>
  <c r="BC101" i="7"/>
  <c r="AN101" i="7"/>
  <c r="AF101" i="7"/>
  <c r="Z101" i="7"/>
  <c r="N101" i="7"/>
  <c r="BJ101" i="7"/>
  <c r="BB101" i="7"/>
  <c r="AM101" i="7"/>
  <c r="AI101" i="7"/>
  <c r="AE101" i="7"/>
  <c r="AL101" i="7"/>
  <c r="AD101" i="7"/>
  <c r="BD101" i="7"/>
  <c r="O101" i="7"/>
  <c r="AX101" i="7"/>
  <c r="BL101" i="7"/>
  <c r="AH73" i="8"/>
  <c r="AT73" i="8"/>
  <c r="V73" i="8"/>
  <c r="BF73" i="8"/>
  <c r="W101" i="8"/>
  <c r="AU101" i="8"/>
  <c r="AU54" i="8"/>
  <c r="W54" i="8"/>
  <c r="AV105" i="7"/>
  <c r="X105" i="7"/>
  <c r="Y100" i="7"/>
  <c r="AX246" i="5"/>
  <c r="AY246" i="5" s="1"/>
  <c r="AD246" i="5"/>
  <c r="AE246" i="5" s="1"/>
  <c r="AJ246" i="5"/>
  <c r="AK246" i="5" s="1"/>
  <c r="P246" i="5"/>
  <c r="AR204" i="5"/>
  <c r="X204" i="5"/>
  <c r="AV204" i="5"/>
  <c r="AB204" i="5"/>
  <c r="AI204" i="5"/>
  <c r="O204" i="5"/>
  <c r="AX242" i="5"/>
  <c r="AY242" i="5" s="1"/>
  <c r="AZ242" i="5" s="1"/>
  <c r="AD242" i="5"/>
  <c r="AE242" i="5" s="1"/>
  <c r="AJ242" i="5"/>
  <c r="AK242" i="5" s="1"/>
  <c r="P242" i="5"/>
  <c r="BC119" i="5"/>
  <c r="AP119" i="5"/>
  <c r="Z119" i="5"/>
  <c r="AD119" i="5"/>
  <c r="Q119" i="5"/>
  <c r="AY119" i="5"/>
  <c r="AV107" i="7"/>
  <c r="X107" i="7"/>
  <c r="A112" i="8"/>
  <c r="R74" i="8"/>
  <c r="BI74" i="8"/>
  <c r="AK74" i="8"/>
  <c r="S74" i="8"/>
  <c r="BE64" i="8"/>
  <c r="AS64" i="8"/>
  <c r="AG64" i="8"/>
  <c r="U64" i="8"/>
  <c r="BM69" i="8"/>
  <c r="BF107" i="7"/>
  <c r="AH107" i="7"/>
  <c r="AT107" i="7"/>
  <c r="V107" i="7"/>
  <c r="AW69" i="7"/>
  <c r="AG106" i="7"/>
  <c r="AS106" i="7"/>
  <c r="U106" i="7"/>
  <c r="BE106" i="7"/>
  <c r="AI257" i="5"/>
  <c r="O257" i="5"/>
  <c r="AR257" i="5"/>
  <c r="X257" i="5"/>
  <c r="AV257" i="5"/>
  <c r="AB257" i="5"/>
  <c r="AS58" i="7"/>
  <c r="BE58" i="7"/>
  <c r="AG58" i="7"/>
  <c r="U58" i="7"/>
  <c r="BE171" i="5"/>
  <c r="BG171" i="5" s="1"/>
  <c r="AR171" i="5"/>
  <c r="AF171" i="5"/>
  <c r="AH171" i="5" s="1"/>
  <c r="BE128" i="5"/>
  <c r="BG128" i="5" s="1"/>
  <c r="AR128" i="5"/>
  <c r="AF128" i="5"/>
  <c r="AH128" i="5" s="1"/>
  <c r="B97" i="8"/>
  <c r="BK59" i="8"/>
  <c r="BG59" i="8"/>
  <c r="BC59" i="8"/>
  <c r="AN59" i="8"/>
  <c r="AF59" i="8"/>
  <c r="Z59" i="8"/>
  <c r="N59" i="8"/>
  <c r="BJ59" i="8"/>
  <c r="BB59" i="8"/>
  <c r="AM59" i="8"/>
  <c r="AI59" i="8"/>
  <c r="AE59" i="8"/>
  <c r="AL59" i="8"/>
  <c r="AD59" i="8"/>
  <c r="BL59" i="8"/>
  <c r="BD59" i="8"/>
  <c r="AX59" i="8"/>
  <c r="O59" i="8"/>
  <c r="C66" i="4"/>
  <c r="H29" i="4"/>
  <c r="AS63" i="7"/>
  <c r="U63" i="7"/>
  <c r="BE63" i="7"/>
  <c r="AG63" i="7"/>
  <c r="AW110" i="7"/>
  <c r="BN110" i="7" s="1"/>
  <c r="BE133" i="5"/>
  <c r="BG133" i="5" s="1"/>
  <c r="AR133" i="5"/>
  <c r="AF133" i="5"/>
  <c r="AH133" i="5" s="1"/>
  <c r="Y104" i="8"/>
  <c r="AP104" i="8" s="1"/>
  <c r="AW68" i="7"/>
  <c r="AX252" i="5"/>
  <c r="AD129" i="5"/>
  <c r="Q129" i="5"/>
  <c r="AY129" i="5"/>
  <c r="BC129" i="5"/>
  <c r="AP129" i="5"/>
  <c r="Z129" i="5"/>
  <c r="BM105" i="7"/>
  <c r="AX223" i="5"/>
  <c r="AY223" i="5" s="1"/>
  <c r="AD223" i="5"/>
  <c r="AE223" i="5" s="1"/>
  <c r="AJ223" i="5"/>
  <c r="AK223" i="5" s="1"/>
  <c r="P223" i="5"/>
  <c r="BB128" i="5"/>
  <c r="AA203" i="5"/>
  <c r="AC182" i="5"/>
  <c r="AX139" i="5"/>
  <c r="AB139" i="5"/>
  <c r="W139" i="5"/>
  <c r="AW139" i="5"/>
  <c r="V139" i="5"/>
  <c r="BA139" i="5"/>
  <c r="AV139" i="5"/>
  <c r="Y139" i="5"/>
  <c r="M139" i="5"/>
  <c r="T139" i="5" s="1"/>
  <c r="L139" i="5"/>
  <c r="S139" i="5" s="1"/>
  <c r="AU139" i="5"/>
  <c r="X139" i="5"/>
  <c r="AJ95" i="8"/>
  <c r="AA199" i="5"/>
  <c r="AS113" i="5"/>
  <c r="AE134" i="5"/>
  <c r="BD134" i="5"/>
  <c r="AQ134" i="5"/>
  <c r="AS167" i="5"/>
  <c r="BH90" i="8"/>
  <c r="Y91" i="8"/>
  <c r="AP91" i="8" s="1"/>
  <c r="AU112" i="7"/>
  <c r="W112" i="7"/>
  <c r="BM54" i="8"/>
  <c r="F62" i="7"/>
  <c r="AS53" i="7"/>
  <c r="BE53" i="7"/>
  <c r="U53" i="7"/>
  <c r="AG53" i="7"/>
  <c r="AJ53" i="7" s="1"/>
  <c r="AA256" i="5"/>
  <c r="AJ100" i="8"/>
  <c r="BH105" i="8"/>
  <c r="Z157" i="5"/>
  <c r="AD157" i="5"/>
  <c r="Q157" i="5"/>
  <c r="AY157" i="5"/>
  <c r="BC157" i="5"/>
  <c r="AP157" i="5"/>
  <c r="AX162" i="5"/>
  <c r="AB162" i="5"/>
  <c r="W162" i="5"/>
  <c r="AW162" i="5"/>
  <c r="V162" i="5"/>
  <c r="BA162" i="5"/>
  <c r="AV162" i="5"/>
  <c r="Y162" i="5"/>
  <c r="M162" i="5"/>
  <c r="T162" i="5" s="1"/>
  <c r="AU162" i="5"/>
  <c r="X162" i="5"/>
  <c r="L162" i="5"/>
  <c r="AW67" i="7"/>
  <c r="BN67" i="7" s="1"/>
  <c r="E19" i="4"/>
  <c r="F19" i="4" s="1"/>
  <c r="E37" i="4"/>
  <c r="F37" i="4" s="1"/>
  <c r="E45" i="4"/>
  <c r="F45" i="4" s="1"/>
  <c r="E42" i="4"/>
  <c r="F42" i="4" s="1"/>
  <c r="E21" i="4"/>
  <c r="F21" i="4" s="1"/>
  <c r="E39" i="4"/>
  <c r="F39" i="4" s="1"/>
  <c r="BN105" i="8" l="1"/>
  <c r="BN100" i="8"/>
  <c r="BN69" i="7"/>
  <c r="F69" i="7" s="1"/>
  <c r="K69" i="7" s="1"/>
  <c r="AP100" i="7"/>
  <c r="BN73" i="7"/>
  <c r="BN91" i="8"/>
  <c r="AP100" i="8"/>
  <c r="E100" i="8" s="1"/>
  <c r="BN104" i="8"/>
  <c r="F104" i="8" s="1"/>
  <c r="F28" i="8" s="1"/>
  <c r="BN90" i="8"/>
  <c r="F90" i="8" s="1"/>
  <c r="BN100" i="7"/>
  <c r="AP68" i="7"/>
  <c r="BN95" i="7"/>
  <c r="F95" i="7" s="1"/>
  <c r="F19" i="7" s="1"/>
  <c r="K19" i="7" s="1"/>
  <c r="BN68" i="7"/>
  <c r="BN109" i="8"/>
  <c r="F109" i="8" s="1"/>
  <c r="BN89" i="8"/>
  <c r="F89" i="8" s="1"/>
  <c r="F13" i="8" s="1"/>
  <c r="K13" i="8" s="1"/>
  <c r="BN99" i="8"/>
  <c r="F99" i="8" s="1"/>
  <c r="BN57" i="8"/>
  <c r="F57" i="8" s="1"/>
  <c r="K57" i="8" s="1"/>
  <c r="BN68" i="8"/>
  <c r="F68" i="8" s="1"/>
  <c r="K68" i="8" s="1"/>
  <c r="F18" i="8"/>
  <c r="K18" i="8" s="1"/>
  <c r="BN72" i="8"/>
  <c r="F72" i="8" s="1"/>
  <c r="BN63" i="8"/>
  <c r="F63" i="8" s="1"/>
  <c r="K63" i="8" s="1"/>
  <c r="AP104" i="7"/>
  <c r="E104" i="7" s="1"/>
  <c r="AP94" i="7"/>
  <c r="E94" i="7" s="1"/>
  <c r="AP89" i="7"/>
  <c r="E89" i="7" s="1"/>
  <c r="AP99" i="7"/>
  <c r="E99" i="7" s="1"/>
  <c r="BN99" i="7"/>
  <c r="F99" i="7" s="1"/>
  <c r="BN94" i="7"/>
  <c r="F94" i="7" s="1"/>
  <c r="BN109" i="7"/>
  <c r="F109" i="7" s="1"/>
  <c r="BN89" i="7"/>
  <c r="F89" i="7" s="1"/>
  <c r="BN66" i="7"/>
  <c r="F66" i="7" s="1"/>
  <c r="BN52" i="7"/>
  <c r="F52" i="7" s="1"/>
  <c r="K52" i="7" s="1"/>
  <c r="G71" i="7"/>
  <c r="H71" i="7" s="1"/>
  <c r="AF261" i="5"/>
  <c r="C261" i="5" s="1"/>
  <c r="AZ246" i="5"/>
  <c r="E260" i="5"/>
  <c r="F260" i="5" s="1"/>
  <c r="H260" i="5"/>
  <c r="AF241" i="5"/>
  <c r="C241" i="5" s="1"/>
  <c r="E241" i="5" s="1"/>
  <c r="F241" i="5" s="1"/>
  <c r="AF255" i="5"/>
  <c r="C255" i="5" s="1"/>
  <c r="E52" i="6"/>
  <c r="F52" i="6" s="1"/>
  <c r="E58" i="6"/>
  <c r="F58" i="6" s="1"/>
  <c r="E54" i="6"/>
  <c r="F54" i="6" s="1"/>
  <c r="D261" i="5"/>
  <c r="AY252" i="5"/>
  <c r="E265" i="5"/>
  <c r="F265" i="5" s="1"/>
  <c r="E64" i="4"/>
  <c r="F64" i="4" s="1"/>
  <c r="E58" i="4"/>
  <c r="F58" i="4" s="1"/>
  <c r="E53" i="4"/>
  <c r="F53" i="4" s="1"/>
  <c r="E60" i="4"/>
  <c r="F60" i="4" s="1"/>
  <c r="E66" i="4"/>
  <c r="F66" i="4" s="1"/>
  <c r="E56" i="4"/>
  <c r="F56" i="4" s="1"/>
  <c r="E61" i="4"/>
  <c r="F61" i="4" s="1"/>
  <c r="G52" i="8"/>
  <c r="H52" i="8" s="1"/>
  <c r="G62" i="8"/>
  <c r="H62" i="8" s="1"/>
  <c r="G56" i="8"/>
  <c r="H56" i="8" s="1"/>
  <c r="J56" i="8"/>
  <c r="G51" i="8"/>
  <c r="H51" i="8" s="1"/>
  <c r="E250" i="5"/>
  <c r="F250" i="5" s="1"/>
  <c r="J61" i="8"/>
  <c r="G61" i="8"/>
  <c r="H61" i="8" s="1"/>
  <c r="AP105" i="8"/>
  <c r="E105" i="8" s="1"/>
  <c r="G71" i="8"/>
  <c r="H71" i="8" s="1"/>
  <c r="AP109" i="8"/>
  <c r="E109" i="8" s="1"/>
  <c r="AP57" i="8"/>
  <c r="E57" i="8" s="1"/>
  <c r="AP99" i="8"/>
  <c r="E99" i="8" s="1"/>
  <c r="AP90" i="8"/>
  <c r="E90" i="8" s="1"/>
  <c r="J90" i="8" s="1"/>
  <c r="AP89" i="8"/>
  <c r="E89" i="8" s="1"/>
  <c r="AP68" i="8"/>
  <c r="E68" i="8" s="1"/>
  <c r="AP63" i="8"/>
  <c r="E63" i="8" s="1"/>
  <c r="J56" i="7"/>
  <c r="G56" i="7"/>
  <c r="H56" i="7" s="1"/>
  <c r="G61" i="7"/>
  <c r="H61" i="7" s="1"/>
  <c r="J61" i="7"/>
  <c r="G51" i="7"/>
  <c r="H51" i="7" s="1"/>
  <c r="J51" i="7"/>
  <c r="AP74" i="7"/>
  <c r="E74" i="7" s="1"/>
  <c r="AP66" i="7"/>
  <c r="E66" i="7" s="1"/>
  <c r="AP73" i="7"/>
  <c r="E73" i="7" s="1"/>
  <c r="J73" i="7" s="1"/>
  <c r="J71" i="7"/>
  <c r="AP52" i="7"/>
  <c r="E52" i="7" s="1"/>
  <c r="J52" i="7" s="1"/>
  <c r="BH58" i="7"/>
  <c r="F68" i="7"/>
  <c r="K68" i="7" s="1"/>
  <c r="F100" i="7"/>
  <c r="F24" i="7" s="1"/>
  <c r="AZ199" i="5"/>
  <c r="D199" i="5" s="1"/>
  <c r="AZ214" i="5"/>
  <c r="D214" i="5" s="1"/>
  <c r="AZ223" i="5"/>
  <c r="D223" i="5" s="1"/>
  <c r="AY262" i="5"/>
  <c r="AZ262" i="5" s="1"/>
  <c r="D262" i="5" s="1"/>
  <c r="AU252" i="5"/>
  <c r="AZ219" i="5"/>
  <c r="D219" i="5" s="1"/>
  <c r="H197" i="5"/>
  <c r="E197" i="5"/>
  <c r="F197" i="5" s="1"/>
  <c r="I198" i="5"/>
  <c r="AF198" i="5"/>
  <c r="C198" i="5" s="1"/>
  <c r="AA252" i="5"/>
  <c r="AF212" i="5"/>
  <c r="C212" i="5" s="1"/>
  <c r="H207" i="5"/>
  <c r="H221" i="5"/>
  <c r="E207" i="5"/>
  <c r="F207" i="5" s="1"/>
  <c r="E221" i="5"/>
  <c r="F221" i="5" s="1"/>
  <c r="AD252" i="5"/>
  <c r="AE252" i="5" s="1"/>
  <c r="D251" i="5"/>
  <c r="I251" i="5" s="1"/>
  <c r="P252" i="5"/>
  <c r="Q252" i="5" s="1"/>
  <c r="BJ181" i="5"/>
  <c r="D181" i="5" s="1"/>
  <c r="I181" i="5" s="1"/>
  <c r="AT161" i="5"/>
  <c r="BJ161" i="5" s="1"/>
  <c r="D161" i="5" s="1"/>
  <c r="BJ175" i="5"/>
  <c r="D175" i="5" s="1"/>
  <c r="I175" i="5" s="1"/>
  <c r="H179" i="5"/>
  <c r="E179" i="5"/>
  <c r="F179" i="5" s="1"/>
  <c r="H154" i="5"/>
  <c r="E154" i="5"/>
  <c r="F154" i="5" s="1"/>
  <c r="H164" i="5"/>
  <c r="E164" i="5"/>
  <c r="F164" i="5" s="1"/>
  <c r="H155" i="5"/>
  <c r="E155" i="5"/>
  <c r="F155" i="5" s="1"/>
  <c r="AK181" i="5"/>
  <c r="C181" i="5" s="1"/>
  <c r="AK160" i="5"/>
  <c r="C160" i="5" s="1"/>
  <c r="C213" i="5"/>
  <c r="E213" i="5" s="1"/>
  <c r="F213" i="5" s="1"/>
  <c r="AK175" i="5"/>
  <c r="C175" i="5" s="1"/>
  <c r="C245" i="5"/>
  <c r="S157" i="5"/>
  <c r="S177" i="5"/>
  <c r="AA209" i="5"/>
  <c r="S172" i="5"/>
  <c r="E240" i="5"/>
  <c r="F240" i="5" s="1"/>
  <c r="AU209" i="5"/>
  <c r="S162" i="5"/>
  <c r="E131" i="5"/>
  <c r="F131" i="5" s="1"/>
  <c r="AD209" i="5"/>
  <c r="AE209" i="5" s="1"/>
  <c r="AJ209" i="5"/>
  <c r="AK209" i="5" s="1"/>
  <c r="AZ209" i="5" s="1"/>
  <c r="P209" i="5"/>
  <c r="Q209" i="5" s="1"/>
  <c r="AX209" i="5"/>
  <c r="AY209" i="5" s="1"/>
  <c r="E114" i="5"/>
  <c r="F114" i="5" s="1"/>
  <c r="E112" i="5"/>
  <c r="F112" i="5" s="1"/>
  <c r="E132" i="5"/>
  <c r="F132" i="5" s="1"/>
  <c r="H217" i="5"/>
  <c r="C208" i="5"/>
  <c r="C251" i="5"/>
  <c r="AT128" i="5"/>
  <c r="BJ128" i="5" s="1"/>
  <c r="D128" i="5" s="1"/>
  <c r="I128" i="5" s="1"/>
  <c r="H261" i="5"/>
  <c r="I218" i="5"/>
  <c r="I255" i="5"/>
  <c r="I245" i="5"/>
  <c r="I202" i="5"/>
  <c r="C218" i="5"/>
  <c r="Q203" i="5"/>
  <c r="AF203" i="5" s="1"/>
  <c r="Q266" i="5"/>
  <c r="AF266" i="5" s="1"/>
  <c r="C222" i="5"/>
  <c r="AK137" i="5"/>
  <c r="C137" i="5" s="1"/>
  <c r="H137" i="5" s="1"/>
  <c r="Q219" i="5"/>
  <c r="AK117" i="5"/>
  <c r="C117" i="5" s="1"/>
  <c r="C202" i="5"/>
  <c r="E121" i="5"/>
  <c r="F121" i="5" s="1"/>
  <c r="Q223" i="5"/>
  <c r="Q242" i="5"/>
  <c r="AF242" i="5" s="1"/>
  <c r="Q256" i="5"/>
  <c r="AF256" i="5" s="1"/>
  <c r="C256" i="5" s="1"/>
  <c r="U161" i="5"/>
  <c r="Q214" i="5"/>
  <c r="Q199" i="5"/>
  <c r="AF199" i="5" s="1"/>
  <c r="Q262" i="5"/>
  <c r="AF262" i="5" s="1"/>
  <c r="Q246" i="5"/>
  <c r="AF246" i="5" s="1"/>
  <c r="U156" i="5"/>
  <c r="BJ117" i="5"/>
  <c r="D117" i="5" s="1"/>
  <c r="I117" i="5" s="1"/>
  <c r="E127" i="5"/>
  <c r="F127" i="5" s="1"/>
  <c r="F73" i="7"/>
  <c r="K73" i="7" s="1"/>
  <c r="U113" i="5"/>
  <c r="AK113" i="5" s="1"/>
  <c r="C113" i="5" s="1"/>
  <c r="H113" i="5" s="1"/>
  <c r="G72" i="7"/>
  <c r="H72" i="7" s="1"/>
  <c r="BH53" i="7"/>
  <c r="E170" i="5"/>
  <c r="F170" i="5" s="1"/>
  <c r="U176" i="5"/>
  <c r="G57" i="7"/>
  <c r="H57" i="7" s="1"/>
  <c r="Y106" i="8"/>
  <c r="AP106" i="8" s="1"/>
  <c r="E106" i="8" s="1"/>
  <c r="G66" i="8"/>
  <c r="H66" i="8" s="1"/>
  <c r="E91" i="8"/>
  <c r="J91" i="8" s="1"/>
  <c r="U182" i="5"/>
  <c r="AU247" i="5"/>
  <c r="I112" i="5"/>
  <c r="F110" i="7"/>
  <c r="F34" i="7" s="1"/>
  <c r="K34" i="7" s="1"/>
  <c r="K66" i="8"/>
  <c r="AU224" i="5"/>
  <c r="AT124" i="5"/>
  <c r="BJ124" i="5" s="1"/>
  <c r="D124" i="5" s="1"/>
  <c r="AU257" i="5"/>
  <c r="BM54" i="7"/>
  <c r="U124" i="5"/>
  <c r="AK124" i="5" s="1"/>
  <c r="C124" i="5" s="1"/>
  <c r="H124" i="5" s="1"/>
  <c r="E33" i="7"/>
  <c r="J33" i="7" s="1"/>
  <c r="AA224" i="5"/>
  <c r="E69" i="7"/>
  <c r="J69" i="7" s="1"/>
  <c r="G67" i="8"/>
  <c r="H67" i="8" s="1"/>
  <c r="E217" i="5"/>
  <c r="F217" i="5" s="1"/>
  <c r="AW112" i="7"/>
  <c r="BB119" i="5"/>
  <c r="E100" i="7"/>
  <c r="J100" i="7" s="1"/>
  <c r="BB129" i="5"/>
  <c r="AW110" i="8"/>
  <c r="G53" i="8"/>
  <c r="H53" i="8" s="1"/>
  <c r="Y106" i="7"/>
  <c r="AW95" i="8"/>
  <c r="BN95" i="8" s="1"/>
  <c r="F95" i="8" s="1"/>
  <c r="K95" i="8" s="1"/>
  <c r="Y90" i="7"/>
  <c r="U138" i="5"/>
  <c r="AO59" i="7"/>
  <c r="Y53" i="7"/>
  <c r="AP53" i="7" s="1"/>
  <c r="E53" i="7" s="1"/>
  <c r="J53" i="7" s="1"/>
  <c r="BH63" i="7"/>
  <c r="U128" i="5"/>
  <c r="AK128" i="5" s="1"/>
  <c r="C128" i="5" s="1"/>
  <c r="H128" i="5" s="1"/>
  <c r="AW106" i="7"/>
  <c r="AU204" i="5"/>
  <c r="AW101" i="8"/>
  <c r="AA247" i="5"/>
  <c r="BB134" i="5"/>
  <c r="AO64" i="7"/>
  <c r="E122" i="5"/>
  <c r="F122" i="5" s="1"/>
  <c r="K94" i="8"/>
  <c r="F67" i="7"/>
  <c r="K67" i="7" s="1"/>
  <c r="Y112" i="7"/>
  <c r="AJ58" i="7"/>
  <c r="AJ106" i="7"/>
  <c r="BH64" i="8"/>
  <c r="Y101" i="8"/>
  <c r="Y110" i="8"/>
  <c r="AW106" i="8"/>
  <c r="BM64" i="7"/>
  <c r="AT156" i="5"/>
  <c r="J57" i="7"/>
  <c r="AT118" i="5"/>
  <c r="BJ118" i="5" s="1"/>
  <c r="D118" i="5" s="1"/>
  <c r="E104" i="8"/>
  <c r="J104" i="8" s="1"/>
  <c r="AT133" i="5"/>
  <c r="BJ133" i="5" s="1"/>
  <c r="D133" i="5" s="1"/>
  <c r="AJ63" i="7"/>
  <c r="BH106" i="7"/>
  <c r="Y64" i="8"/>
  <c r="BM74" i="8"/>
  <c r="Y95" i="8"/>
  <c r="AW90" i="7"/>
  <c r="U167" i="5"/>
  <c r="U171" i="5"/>
  <c r="E67" i="7"/>
  <c r="J67" i="7" s="1"/>
  <c r="E68" i="7"/>
  <c r="J68" i="7" s="1"/>
  <c r="E110" i="7"/>
  <c r="J110" i="7" s="1"/>
  <c r="AO107" i="8"/>
  <c r="AT113" i="5"/>
  <c r="BJ113" i="5" s="1"/>
  <c r="D113" i="5" s="1"/>
  <c r="Y58" i="7"/>
  <c r="AP58" i="7" s="1"/>
  <c r="AA204" i="5"/>
  <c r="E18" i="8"/>
  <c r="J18" i="8" s="1"/>
  <c r="BM107" i="8"/>
  <c r="F100" i="8"/>
  <c r="F24" i="8" s="1"/>
  <c r="AO54" i="7"/>
  <c r="G94" i="8"/>
  <c r="H94" i="8" s="1"/>
  <c r="E95" i="7"/>
  <c r="I213" i="5"/>
  <c r="AT138" i="5"/>
  <c r="BJ138" i="5" s="1"/>
  <c r="D138" i="5" s="1"/>
  <c r="AJ64" i="8"/>
  <c r="AT176" i="5"/>
  <c r="AT167" i="5"/>
  <c r="U133" i="5"/>
  <c r="AW63" i="7"/>
  <c r="AT171" i="5"/>
  <c r="D246" i="5"/>
  <c r="BH107" i="7"/>
  <c r="AJ73" i="8"/>
  <c r="AT182" i="5"/>
  <c r="AC119" i="5"/>
  <c r="Y107" i="7"/>
  <c r="AJ111" i="7"/>
  <c r="U118" i="5"/>
  <c r="AJ54" i="8"/>
  <c r="D242" i="5"/>
  <c r="AC162" i="5"/>
  <c r="D266" i="5"/>
  <c r="AS74" i="8"/>
  <c r="U74" i="8"/>
  <c r="BE74" i="8"/>
  <c r="AG74" i="8"/>
  <c r="AU102" i="8"/>
  <c r="W102" i="8"/>
  <c r="W111" i="8"/>
  <c r="AU111" i="8"/>
  <c r="BF102" i="8"/>
  <c r="AH102" i="8"/>
  <c r="AT102" i="8"/>
  <c r="V102" i="8"/>
  <c r="BJ112" i="8"/>
  <c r="BB112" i="8"/>
  <c r="AM112" i="8"/>
  <c r="AI112" i="8"/>
  <c r="AE112" i="8"/>
  <c r="AL112" i="8"/>
  <c r="AD112" i="8"/>
  <c r="BL112" i="8"/>
  <c r="BD112" i="8"/>
  <c r="AX112" i="8"/>
  <c r="O112" i="8"/>
  <c r="BG112" i="8"/>
  <c r="AN112" i="8"/>
  <c r="BC112" i="8"/>
  <c r="N112" i="8"/>
  <c r="AF112" i="8"/>
  <c r="BK112" i="8"/>
  <c r="Z112" i="8"/>
  <c r="BI102" i="7"/>
  <c r="AK102" i="7"/>
  <c r="S102" i="7"/>
  <c r="R102" i="7"/>
  <c r="AU91" i="7"/>
  <c r="W91" i="7"/>
  <c r="AG111" i="8"/>
  <c r="AS111" i="8"/>
  <c r="U111" i="8"/>
  <c r="BE111" i="8"/>
  <c r="Y58" i="8"/>
  <c r="V91" i="7"/>
  <c r="BF91" i="7"/>
  <c r="AH91" i="7"/>
  <c r="AT91" i="7"/>
  <c r="AC157" i="5"/>
  <c r="AF139" i="5"/>
  <c r="AH139" i="5" s="1"/>
  <c r="BE139" i="5"/>
  <c r="BG139" i="5" s="1"/>
  <c r="AR139" i="5"/>
  <c r="AC129" i="5"/>
  <c r="AA257" i="5"/>
  <c r="AW64" i="8"/>
  <c r="V74" i="8"/>
  <c r="BF74" i="8"/>
  <c r="AT74" i="8"/>
  <c r="AH74" i="8"/>
  <c r="BI112" i="8"/>
  <c r="AK112" i="8"/>
  <c r="S112" i="8"/>
  <c r="R112" i="8"/>
  <c r="AV101" i="7"/>
  <c r="X101" i="7"/>
  <c r="AS157" i="5"/>
  <c r="AS172" i="5"/>
  <c r="I261" i="5"/>
  <c r="AJ257" i="5"/>
  <c r="AK257" i="5" s="1"/>
  <c r="P257" i="5"/>
  <c r="AX257" i="5"/>
  <c r="AY257" i="5" s="1"/>
  <c r="AD257" i="5"/>
  <c r="AE257" i="5" s="1"/>
  <c r="AW107" i="7"/>
  <c r="BN107" i="7" s="1"/>
  <c r="AO102" i="8"/>
  <c r="AU74" i="8"/>
  <c r="W74" i="8"/>
  <c r="AW73" i="8"/>
  <c r="BH111" i="7"/>
  <c r="V92" i="8"/>
  <c r="BF92" i="8"/>
  <c r="AH92" i="8"/>
  <c r="AT92" i="8"/>
  <c r="AC134" i="5"/>
  <c r="AH64" i="7"/>
  <c r="AT64" i="7"/>
  <c r="V64" i="7"/>
  <c r="BF64" i="7"/>
  <c r="AS129" i="5"/>
  <c r="J72" i="8"/>
  <c r="AT111" i="8"/>
  <c r="V111" i="8"/>
  <c r="BF111" i="8"/>
  <c r="AH111" i="8"/>
  <c r="AG96" i="8"/>
  <c r="U96" i="8"/>
  <c r="BE96" i="8"/>
  <c r="AS96" i="8"/>
  <c r="AW58" i="8"/>
  <c r="K74" i="7"/>
  <c r="BB162" i="5"/>
  <c r="AL97" i="7"/>
  <c r="AD97" i="7"/>
  <c r="BL97" i="7"/>
  <c r="BD97" i="7"/>
  <c r="AX97" i="7"/>
  <c r="O97" i="7"/>
  <c r="BK97" i="7"/>
  <c r="BG97" i="7"/>
  <c r="BC97" i="7"/>
  <c r="AN97" i="7"/>
  <c r="AF97" i="7"/>
  <c r="Z97" i="7"/>
  <c r="N97" i="7"/>
  <c r="BB97" i="7"/>
  <c r="AI97" i="7"/>
  <c r="AE97" i="7"/>
  <c r="BJ97" i="7"/>
  <c r="AM97" i="7"/>
  <c r="AO91" i="7"/>
  <c r="BH54" i="8"/>
  <c r="AS134" i="5"/>
  <c r="X64" i="7"/>
  <c r="AV64" i="7"/>
  <c r="AC177" i="5"/>
  <c r="AW105" i="7"/>
  <c r="BM101" i="7"/>
  <c r="BM59" i="8"/>
  <c r="AO96" i="7"/>
  <c r="X54" i="7"/>
  <c r="AV54" i="7"/>
  <c r="AJ69" i="8"/>
  <c r="I212" i="5"/>
  <c r="I241" i="5"/>
  <c r="AF162" i="5"/>
  <c r="AH162" i="5" s="1"/>
  <c r="BE162" i="5"/>
  <c r="BG162" i="5" s="1"/>
  <c r="AR162" i="5"/>
  <c r="AV96" i="8"/>
  <c r="X96" i="8"/>
  <c r="AV74" i="8"/>
  <c r="X74" i="8"/>
  <c r="AU92" i="8"/>
  <c r="W92" i="8"/>
  <c r="AH59" i="7"/>
  <c r="V59" i="7"/>
  <c r="BF59" i="7"/>
  <c r="AT59" i="7"/>
  <c r="BI97" i="7"/>
  <c r="AK97" i="7"/>
  <c r="S97" i="7"/>
  <c r="R97" i="7"/>
  <c r="AS92" i="8"/>
  <c r="U92" i="8"/>
  <c r="BE92" i="8"/>
  <c r="AG92" i="8"/>
  <c r="BE64" i="7"/>
  <c r="AG64" i="7"/>
  <c r="AS64" i="7"/>
  <c r="U64" i="7"/>
  <c r="AF177" i="5"/>
  <c r="AH177" i="5" s="1"/>
  <c r="BE177" i="5"/>
  <c r="BG177" i="5" s="1"/>
  <c r="AR177" i="5"/>
  <c r="AH54" i="7"/>
  <c r="V54" i="7"/>
  <c r="BF54" i="7"/>
  <c r="AT54" i="7"/>
  <c r="BI92" i="7"/>
  <c r="AK92" i="7"/>
  <c r="S92" i="7"/>
  <c r="R92" i="7"/>
  <c r="BM96" i="8"/>
  <c r="AU107" i="8"/>
  <c r="W107" i="8"/>
  <c r="X59" i="7"/>
  <c r="AV59" i="7"/>
  <c r="AW53" i="7"/>
  <c r="BB157" i="5"/>
  <c r="G62" i="7"/>
  <c r="H62" i="7" s="1"/>
  <c r="K62" i="7"/>
  <c r="AS139" i="5"/>
  <c r="J51" i="8"/>
  <c r="Y63" i="7"/>
  <c r="AV59" i="8"/>
  <c r="X59" i="8"/>
  <c r="BJ97" i="8"/>
  <c r="BB97" i="8"/>
  <c r="AM97" i="8"/>
  <c r="AI97" i="8"/>
  <c r="AE97" i="8"/>
  <c r="AL97" i="8"/>
  <c r="AD97" i="8"/>
  <c r="BL97" i="8"/>
  <c r="BD97" i="8"/>
  <c r="AX97" i="8"/>
  <c r="O97" i="8"/>
  <c r="BK97" i="8"/>
  <c r="Z97" i="8"/>
  <c r="BG97" i="8"/>
  <c r="AN97" i="8"/>
  <c r="BC97" i="8"/>
  <c r="N97" i="8"/>
  <c r="AF97" i="8"/>
  <c r="AW58" i="7"/>
  <c r="AO74" i="8"/>
  <c r="BE157" i="5"/>
  <c r="BG157" i="5" s="1"/>
  <c r="AR157" i="5"/>
  <c r="AF157" i="5"/>
  <c r="AH157" i="5" s="1"/>
  <c r="E165" i="5"/>
  <c r="F165" i="5" s="1"/>
  <c r="I165" i="5"/>
  <c r="BE172" i="5"/>
  <c r="BG172" i="5" s="1"/>
  <c r="AR172" i="5"/>
  <c r="AF172" i="5"/>
  <c r="AH172" i="5" s="1"/>
  <c r="AV102" i="8"/>
  <c r="X102" i="8"/>
  <c r="AJ107" i="7"/>
  <c r="BM102" i="8"/>
  <c r="AF119" i="5"/>
  <c r="AH119" i="5" s="1"/>
  <c r="BE119" i="5"/>
  <c r="BG119" i="5" s="1"/>
  <c r="AR119" i="5"/>
  <c r="AJ204" i="5"/>
  <c r="AK204" i="5" s="1"/>
  <c r="P204" i="5"/>
  <c r="AX204" i="5"/>
  <c r="AY204" i="5" s="1"/>
  <c r="AD204" i="5"/>
  <c r="AE204" i="5" s="1"/>
  <c r="AV92" i="8"/>
  <c r="X92" i="8"/>
  <c r="BH73" i="8"/>
  <c r="U107" i="8"/>
  <c r="BE107" i="8"/>
  <c r="AG107" i="8"/>
  <c r="AS107" i="8"/>
  <c r="BE59" i="7"/>
  <c r="AS59" i="7"/>
  <c r="U59" i="7"/>
  <c r="AG59" i="7"/>
  <c r="Y111" i="7"/>
  <c r="AO92" i="8"/>
  <c r="E180" i="5"/>
  <c r="F180" i="5" s="1"/>
  <c r="I180" i="5"/>
  <c r="BE129" i="5"/>
  <c r="BG129" i="5" s="1"/>
  <c r="AR129" i="5"/>
  <c r="AF129" i="5"/>
  <c r="AH129" i="5" s="1"/>
  <c r="E166" i="5"/>
  <c r="F166" i="5" s="1"/>
  <c r="I166" i="5"/>
  <c r="BE54" i="7"/>
  <c r="AS54" i="7"/>
  <c r="AG54" i="7"/>
  <c r="U54" i="7"/>
  <c r="AV91" i="7"/>
  <c r="X91" i="7"/>
  <c r="AO111" i="8"/>
  <c r="I160" i="5"/>
  <c r="AA267" i="5"/>
  <c r="AT96" i="8"/>
  <c r="BF96" i="8"/>
  <c r="AH96" i="8"/>
  <c r="V96" i="8"/>
  <c r="AJ58" i="8"/>
  <c r="AU59" i="7"/>
  <c r="W59" i="7"/>
  <c r="BM91" i="7"/>
  <c r="Y54" i="8"/>
  <c r="AP54" i="8" s="1"/>
  <c r="BE134" i="5"/>
  <c r="BG134" i="5" s="1"/>
  <c r="AR134" i="5"/>
  <c r="AF134" i="5"/>
  <c r="AH134" i="5" s="1"/>
  <c r="AU64" i="7"/>
  <c r="W64" i="7"/>
  <c r="AL102" i="7"/>
  <c r="AD102" i="7"/>
  <c r="BL102" i="7"/>
  <c r="BD102" i="7"/>
  <c r="AX102" i="7"/>
  <c r="O102" i="7"/>
  <c r="BK102" i="7"/>
  <c r="BG102" i="7"/>
  <c r="BC102" i="7"/>
  <c r="AN102" i="7"/>
  <c r="AF102" i="7"/>
  <c r="Z102" i="7"/>
  <c r="N102" i="7"/>
  <c r="BB102" i="7"/>
  <c r="AI102" i="7"/>
  <c r="AE102" i="7"/>
  <c r="BJ102" i="7"/>
  <c r="AM102" i="7"/>
  <c r="BB177" i="5"/>
  <c r="AJ105" i="7"/>
  <c r="BB172" i="5"/>
  <c r="AV96" i="7"/>
  <c r="X96" i="7"/>
  <c r="AS101" i="7"/>
  <c r="U101" i="7"/>
  <c r="BE101" i="7"/>
  <c r="AG101" i="7"/>
  <c r="AS59" i="8"/>
  <c r="U59" i="8"/>
  <c r="BE59" i="8"/>
  <c r="AG59" i="8"/>
  <c r="BM96" i="7"/>
  <c r="BH69" i="8"/>
  <c r="I208" i="5"/>
  <c r="I222" i="5"/>
  <c r="AS162" i="5"/>
  <c r="AU59" i="8"/>
  <c r="W59" i="8"/>
  <c r="E123" i="5"/>
  <c r="F123" i="5" s="1"/>
  <c r="I123" i="5"/>
  <c r="AU101" i="7"/>
  <c r="W101" i="7"/>
  <c r="AX267" i="5"/>
  <c r="AY267" i="5" s="1"/>
  <c r="AD267" i="5"/>
  <c r="AE267" i="5" s="1"/>
  <c r="AJ267" i="5"/>
  <c r="AK267" i="5" s="1"/>
  <c r="P267" i="5"/>
  <c r="W96" i="8"/>
  <c r="AU96" i="8"/>
  <c r="D256" i="5"/>
  <c r="D203" i="5"/>
  <c r="AV111" i="8"/>
  <c r="X111" i="8"/>
  <c r="J72" i="7"/>
  <c r="U102" i="8"/>
  <c r="BE102" i="8"/>
  <c r="AG102" i="8"/>
  <c r="AS102" i="8"/>
  <c r="AS119" i="5"/>
  <c r="Y73" i="8"/>
  <c r="AP73" i="8" s="1"/>
  <c r="BF107" i="8"/>
  <c r="AH107" i="8"/>
  <c r="AT107" i="8"/>
  <c r="V107" i="8"/>
  <c r="BM59" i="7"/>
  <c r="AW111" i="7"/>
  <c r="F105" i="8"/>
  <c r="BM92" i="8"/>
  <c r="AS177" i="5"/>
  <c r="AJ247" i="5"/>
  <c r="AK247" i="5" s="1"/>
  <c r="P247" i="5"/>
  <c r="AX247" i="5"/>
  <c r="AY247" i="5" s="1"/>
  <c r="AD247" i="5"/>
  <c r="AE247" i="5" s="1"/>
  <c r="AJ224" i="5"/>
  <c r="AK224" i="5" s="1"/>
  <c r="P224" i="5"/>
  <c r="AX224" i="5"/>
  <c r="AY224" i="5" s="1"/>
  <c r="AD224" i="5"/>
  <c r="AE224" i="5" s="1"/>
  <c r="BM111" i="8"/>
  <c r="AU267" i="5"/>
  <c r="AO96" i="8"/>
  <c r="BH58" i="8"/>
  <c r="AV107" i="8"/>
  <c r="X107" i="8"/>
  <c r="AS91" i="7"/>
  <c r="U91" i="7"/>
  <c r="BE91" i="7"/>
  <c r="AG91" i="7"/>
  <c r="AW54" i="8"/>
  <c r="BN54" i="8" s="1"/>
  <c r="F91" i="8"/>
  <c r="AC139" i="5"/>
  <c r="BH105" i="7"/>
  <c r="AC172" i="5"/>
  <c r="V101" i="7"/>
  <c r="BF101" i="7"/>
  <c r="AH101" i="7"/>
  <c r="AT101" i="7"/>
  <c r="V59" i="8"/>
  <c r="BF59" i="8"/>
  <c r="AH59" i="8"/>
  <c r="AT59" i="8"/>
  <c r="BI97" i="8"/>
  <c r="AK97" i="8"/>
  <c r="S97" i="8"/>
  <c r="R97" i="8"/>
  <c r="AS96" i="7"/>
  <c r="U96" i="7"/>
  <c r="BE96" i="7"/>
  <c r="AG96" i="7"/>
  <c r="AL92" i="7"/>
  <c r="AD92" i="7"/>
  <c r="BL92" i="7"/>
  <c r="BD92" i="7"/>
  <c r="AX92" i="7"/>
  <c r="O92" i="7"/>
  <c r="BK92" i="7"/>
  <c r="BG92" i="7"/>
  <c r="BC92" i="7"/>
  <c r="AN92" i="7"/>
  <c r="AF92" i="7"/>
  <c r="Z92" i="7"/>
  <c r="N92" i="7"/>
  <c r="BB92" i="7"/>
  <c r="AI92" i="7"/>
  <c r="AE92" i="7"/>
  <c r="BJ92" i="7"/>
  <c r="AM92" i="7"/>
  <c r="Y69" i="8"/>
  <c r="BB139" i="5"/>
  <c r="Y105" i="7"/>
  <c r="AU96" i="7"/>
  <c r="W96" i="7"/>
  <c r="AO101" i="7"/>
  <c r="AO59" i="8"/>
  <c r="V96" i="7"/>
  <c r="BF96" i="7"/>
  <c r="AH96" i="7"/>
  <c r="AT96" i="7"/>
  <c r="AU54" i="7"/>
  <c r="W54" i="7"/>
  <c r="AW69" i="8"/>
  <c r="BN69" i="8" s="1"/>
  <c r="BN58" i="8" l="1"/>
  <c r="AP69" i="8"/>
  <c r="AP63" i="7"/>
  <c r="AZ224" i="5"/>
  <c r="D224" i="5" s="1"/>
  <c r="BN73" i="8"/>
  <c r="AP64" i="8"/>
  <c r="E64" i="8" s="1"/>
  <c r="J64" i="8" s="1"/>
  <c r="AP58" i="8"/>
  <c r="BN64" i="8"/>
  <c r="F64" i="8" s="1"/>
  <c r="AP107" i="7"/>
  <c r="E107" i="7" s="1"/>
  <c r="J107" i="7" s="1"/>
  <c r="AP105" i="7"/>
  <c r="E105" i="7" s="1"/>
  <c r="J105" i="7" s="1"/>
  <c r="BN111" i="7"/>
  <c r="F111" i="7" s="1"/>
  <c r="AP106" i="7"/>
  <c r="E106" i="7" s="1"/>
  <c r="J106" i="7" s="1"/>
  <c r="AP111" i="7"/>
  <c r="E111" i="7" s="1"/>
  <c r="J111" i="7" s="1"/>
  <c r="BN105" i="7"/>
  <c r="F105" i="7" s="1"/>
  <c r="BN106" i="7"/>
  <c r="BN63" i="7"/>
  <c r="F63" i="7" s="1"/>
  <c r="K63" i="7" s="1"/>
  <c r="K99" i="8"/>
  <c r="F23" i="8"/>
  <c r="K23" i="8" s="1"/>
  <c r="F33" i="8"/>
  <c r="K33" i="8" s="1"/>
  <c r="K109" i="8"/>
  <c r="BN110" i="8"/>
  <c r="F110" i="8" s="1"/>
  <c r="K89" i="8"/>
  <c r="BN101" i="8"/>
  <c r="F101" i="8" s="1"/>
  <c r="BN106" i="8"/>
  <c r="F106" i="8" s="1"/>
  <c r="K72" i="8"/>
  <c r="G72" i="8"/>
  <c r="H72" i="8" s="1"/>
  <c r="J99" i="7"/>
  <c r="E23" i="7"/>
  <c r="J23" i="7" s="1"/>
  <c r="J94" i="7"/>
  <c r="E18" i="7"/>
  <c r="J18" i="7" s="1"/>
  <c r="J89" i="7"/>
  <c r="E13" i="7"/>
  <c r="J13" i="7" s="1"/>
  <c r="J104" i="7"/>
  <c r="G104" i="7"/>
  <c r="H104" i="7" s="1"/>
  <c r="AP90" i="7"/>
  <c r="E90" i="7" s="1"/>
  <c r="AP112" i="7"/>
  <c r="E112" i="7" s="1"/>
  <c r="K100" i="7"/>
  <c r="F13" i="7"/>
  <c r="K13" i="7" s="1"/>
  <c r="K89" i="7"/>
  <c r="G89" i="7"/>
  <c r="H89" i="7" s="1"/>
  <c r="K109" i="7"/>
  <c r="F33" i="7"/>
  <c r="K33" i="7" s="1"/>
  <c r="G109" i="7"/>
  <c r="H109" i="7" s="1"/>
  <c r="G94" i="7"/>
  <c r="H94" i="7" s="1"/>
  <c r="F18" i="7"/>
  <c r="K94" i="7"/>
  <c r="F23" i="7"/>
  <c r="K23" i="7" s="1"/>
  <c r="K99" i="7"/>
  <c r="G99" i="7"/>
  <c r="H99" i="7" s="1"/>
  <c r="BN90" i="7"/>
  <c r="F90" i="7" s="1"/>
  <c r="BN112" i="7"/>
  <c r="F112" i="7" s="1"/>
  <c r="K66" i="7"/>
  <c r="F28" i="7"/>
  <c r="K28" i="7" s="1"/>
  <c r="BN53" i="7"/>
  <c r="F53" i="7" s="1"/>
  <c r="BN58" i="7"/>
  <c r="F58" i="7" s="1"/>
  <c r="K58" i="7" s="1"/>
  <c r="AZ252" i="5"/>
  <c r="D252" i="5" s="1"/>
  <c r="I252" i="5" s="1"/>
  <c r="AF252" i="5"/>
  <c r="E261" i="5"/>
  <c r="F261" i="5" s="1"/>
  <c r="AZ247" i="5"/>
  <c r="D247" i="5" s="1"/>
  <c r="AZ267" i="5"/>
  <c r="D267" i="5" s="1"/>
  <c r="AZ257" i="5"/>
  <c r="D257" i="5" s="1"/>
  <c r="E255" i="5"/>
  <c r="F255" i="5" s="1"/>
  <c r="H255" i="5"/>
  <c r="C246" i="5"/>
  <c r="H246" i="5" s="1"/>
  <c r="K104" i="8"/>
  <c r="J109" i="8"/>
  <c r="G109" i="8"/>
  <c r="H109" i="8" s="1"/>
  <c r="E33" i="8"/>
  <c r="J33" i="8" s="1"/>
  <c r="J74" i="7"/>
  <c r="G74" i="7"/>
  <c r="H74" i="7" s="1"/>
  <c r="J99" i="8"/>
  <c r="G99" i="8"/>
  <c r="H99" i="8" s="1"/>
  <c r="E23" i="8"/>
  <c r="J23" i="8" s="1"/>
  <c r="J68" i="8"/>
  <c r="G68" i="8"/>
  <c r="H68" i="8" s="1"/>
  <c r="J57" i="8"/>
  <c r="G57" i="8"/>
  <c r="H57" i="8" s="1"/>
  <c r="J89" i="8"/>
  <c r="G89" i="8"/>
  <c r="H89" i="8" s="1"/>
  <c r="E13" i="8"/>
  <c r="J13" i="8" s="1"/>
  <c r="AP95" i="8"/>
  <c r="E95" i="8" s="1"/>
  <c r="AP101" i="8"/>
  <c r="E101" i="8" s="1"/>
  <c r="J63" i="8"/>
  <c r="G63" i="8"/>
  <c r="H63" i="8" s="1"/>
  <c r="AP110" i="8"/>
  <c r="E110" i="8" s="1"/>
  <c r="F54" i="8"/>
  <c r="K54" i="8" s="1"/>
  <c r="J66" i="7"/>
  <c r="E28" i="7"/>
  <c r="J28" i="7" s="1"/>
  <c r="G66" i="7"/>
  <c r="H66" i="7" s="1"/>
  <c r="G52" i="7"/>
  <c r="H52" i="7" s="1"/>
  <c r="F106" i="7"/>
  <c r="K106" i="7" s="1"/>
  <c r="K110" i="7"/>
  <c r="G69" i="7"/>
  <c r="H69" i="7" s="1"/>
  <c r="H241" i="5"/>
  <c r="H212" i="5"/>
  <c r="E212" i="5"/>
  <c r="F212" i="5" s="1"/>
  <c r="AZ204" i="5"/>
  <c r="D204" i="5" s="1"/>
  <c r="E198" i="5"/>
  <c r="F198" i="5" s="1"/>
  <c r="H198" i="5"/>
  <c r="AF223" i="5"/>
  <c r="C223" i="5" s="1"/>
  <c r="E222" i="5"/>
  <c r="F222" i="5" s="1"/>
  <c r="AF214" i="5"/>
  <c r="C214" i="5" s="1"/>
  <c r="E218" i="5"/>
  <c r="F218" i="5" s="1"/>
  <c r="E208" i="5"/>
  <c r="F208" i="5" s="1"/>
  <c r="H213" i="5"/>
  <c r="AF219" i="5"/>
  <c r="C219" i="5" s="1"/>
  <c r="AF209" i="5"/>
  <c r="C209" i="5" s="1"/>
  <c r="BJ182" i="5"/>
  <c r="D182" i="5" s="1"/>
  <c r="I182" i="5" s="1"/>
  <c r="BJ176" i="5"/>
  <c r="D176" i="5" s="1"/>
  <c r="I176" i="5" s="1"/>
  <c r="E245" i="5"/>
  <c r="F245" i="5" s="1"/>
  <c r="BJ167" i="5"/>
  <c r="D167" i="5" s="1"/>
  <c r="I167" i="5" s="1"/>
  <c r="H245" i="5"/>
  <c r="BJ171" i="5"/>
  <c r="D171" i="5" s="1"/>
  <c r="I171" i="5" s="1"/>
  <c r="BJ156" i="5"/>
  <c r="D156" i="5" s="1"/>
  <c r="I156" i="5" s="1"/>
  <c r="C203" i="5"/>
  <c r="C242" i="5"/>
  <c r="H242" i="5" s="1"/>
  <c r="H175" i="5"/>
  <c r="E175" i="5"/>
  <c r="F175" i="5" s="1"/>
  <c r="H160" i="5"/>
  <c r="E160" i="5"/>
  <c r="F160" i="5" s="1"/>
  <c r="H181" i="5"/>
  <c r="E181" i="5"/>
  <c r="F181" i="5" s="1"/>
  <c r="AK176" i="5"/>
  <c r="C176" i="5" s="1"/>
  <c r="H176" i="5" s="1"/>
  <c r="AK161" i="5"/>
  <c r="C161" i="5" s="1"/>
  <c r="AK182" i="5"/>
  <c r="C182" i="5" s="1"/>
  <c r="C199" i="5"/>
  <c r="H199" i="5" s="1"/>
  <c r="AK171" i="5"/>
  <c r="C171" i="5" s="1"/>
  <c r="AK156" i="5"/>
  <c r="C156" i="5" s="1"/>
  <c r="AK167" i="5"/>
  <c r="C167" i="5" s="1"/>
  <c r="C266" i="5"/>
  <c r="H266" i="5" s="1"/>
  <c r="D209" i="5"/>
  <c r="C252" i="5"/>
  <c r="H252" i="5" s="1"/>
  <c r="E117" i="5"/>
  <c r="F117" i="5" s="1"/>
  <c r="C262" i="5"/>
  <c r="H262" i="5" s="1"/>
  <c r="H202" i="5"/>
  <c r="H251" i="5"/>
  <c r="H208" i="5"/>
  <c r="I242" i="5"/>
  <c r="I262" i="5"/>
  <c r="H117" i="5"/>
  <c r="H222" i="5"/>
  <c r="E202" i="5"/>
  <c r="F202" i="5" s="1"/>
  <c r="E251" i="5"/>
  <c r="F251" i="5" s="1"/>
  <c r="E137" i="5"/>
  <c r="F137" i="5" s="1"/>
  <c r="H256" i="5"/>
  <c r="H218" i="5"/>
  <c r="I246" i="5"/>
  <c r="Q224" i="5"/>
  <c r="AF224" i="5" s="1"/>
  <c r="Q204" i="5"/>
  <c r="AF204" i="5" s="1"/>
  <c r="AK118" i="5"/>
  <c r="C118" i="5" s="1"/>
  <c r="H118" i="5" s="1"/>
  <c r="AK133" i="5"/>
  <c r="C133" i="5" s="1"/>
  <c r="H133" i="5" s="1"/>
  <c r="Q267" i="5"/>
  <c r="AF267" i="5" s="1"/>
  <c r="Q257" i="5"/>
  <c r="AF257" i="5" s="1"/>
  <c r="C257" i="5" s="1"/>
  <c r="Q247" i="5"/>
  <c r="AF247" i="5" s="1"/>
  <c r="AK138" i="5"/>
  <c r="C138" i="5" s="1"/>
  <c r="H138" i="5" s="1"/>
  <c r="E15" i="8"/>
  <c r="J15" i="8" s="1"/>
  <c r="G73" i="7"/>
  <c r="H73" i="7" s="1"/>
  <c r="E58" i="7"/>
  <c r="J58" i="7" s="1"/>
  <c r="AJ54" i="7"/>
  <c r="K95" i="7"/>
  <c r="G67" i="7"/>
  <c r="H67" i="7" s="1"/>
  <c r="G23" i="8"/>
  <c r="H23" i="8" s="1"/>
  <c r="AJ92" i="8"/>
  <c r="E73" i="8"/>
  <c r="J73" i="8" s="1"/>
  <c r="E28" i="8"/>
  <c r="J28" i="8" s="1"/>
  <c r="E24" i="7"/>
  <c r="J24" i="7" s="1"/>
  <c r="G100" i="7"/>
  <c r="H100" i="7" s="1"/>
  <c r="G104" i="8"/>
  <c r="H104" i="8" s="1"/>
  <c r="E128" i="5"/>
  <c r="F128" i="5" s="1"/>
  <c r="U177" i="5"/>
  <c r="AT157" i="5"/>
  <c r="G18" i="8"/>
  <c r="H18" i="8" s="1"/>
  <c r="AW91" i="7"/>
  <c r="E54" i="8"/>
  <c r="J54" i="8" s="1"/>
  <c r="F19" i="8"/>
  <c r="K19" i="8" s="1"/>
  <c r="G68" i="7"/>
  <c r="H68" i="7" s="1"/>
  <c r="I113" i="5"/>
  <c r="E113" i="5"/>
  <c r="F113" i="5" s="1"/>
  <c r="U157" i="5"/>
  <c r="BH59" i="7"/>
  <c r="AO97" i="8"/>
  <c r="E34" i="7"/>
  <c r="J34" i="7" s="1"/>
  <c r="G110" i="7"/>
  <c r="H110" i="7" s="1"/>
  <c r="U162" i="5"/>
  <c r="AT134" i="5"/>
  <c r="BJ134" i="5" s="1"/>
  <c r="D134" i="5" s="1"/>
  <c r="BH54" i="7"/>
  <c r="E63" i="7"/>
  <c r="AJ91" i="7"/>
  <c r="I219" i="5"/>
  <c r="U134" i="5"/>
  <c r="G100" i="8"/>
  <c r="H100" i="8" s="1"/>
  <c r="BH92" i="8"/>
  <c r="F107" i="7"/>
  <c r="K100" i="8"/>
  <c r="E30" i="8"/>
  <c r="J30" i="8" s="1"/>
  <c r="U129" i="5"/>
  <c r="U139" i="5"/>
  <c r="J106" i="8"/>
  <c r="I133" i="5"/>
  <c r="J95" i="7"/>
  <c r="G95" i="7"/>
  <c r="H95" i="7" s="1"/>
  <c r="E19" i="7"/>
  <c r="BM97" i="8"/>
  <c r="BH102" i="8"/>
  <c r="AT172" i="5"/>
  <c r="E14" i="8"/>
  <c r="J14" i="8" s="1"/>
  <c r="Y102" i="8"/>
  <c r="Y91" i="7"/>
  <c r="BH64" i="7"/>
  <c r="BM97" i="7"/>
  <c r="U119" i="5"/>
  <c r="AT129" i="5"/>
  <c r="BJ129" i="5" s="1"/>
  <c r="D129" i="5" s="1"/>
  <c r="BH111" i="8"/>
  <c r="AT177" i="5"/>
  <c r="Y64" i="7"/>
  <c r="AW92" i="8"/>
  <c r="BH96" i="8"/>
  <c r="U172" i="5"/>
  <c r="BH74" i="8"/>
  <c r="AW54" i="7"/>
  <c r="Y107" i="8"/>
  <c r="AT119" i="5"/>
  <c r="AT162" i="5"/>
  <c r="Y96" i="8"/>
  <c r="F73" i="8"/>
  <c r="K73" i="8" s="1"/>
  <c r="AW107" i="8"/>
  <c r="AT139" i="5"/>
  <c r="G91" i="8"/>
  <c r="H91" i="8" s="1"/>
  <c r="K91" i="8"/>
  <c r="F15" i="8"/>
  <c r="BE92" i="7"/>
  <c r="AG92" i="7"/>
  <c r="AS92" i="7"/>
  <c r="U92" i="7"/>
  <c r="K24" i="8"/>
  <c r="U112" i="8"/>
  <c r="BE112" i="8"/>
  <c r="AG112" i="8"/>
  <c r="AS112" i="8"/>
  <c r="AH102" i="7"/>
  <c r="AT102" i="7"/>
  <c r="V102" i="7"/>
  <c r="BF102" i="7"/>
  <c r="Y59" i="8"/>
  <c r="J100" i="8"/>
  <c r="E24" i="8"/>
  <c r="J24" i="8" s="1"/>
  <c r="Y111" i="8"/>
  <c r="K28" i="8"/>
  <c r="BH101" i="7"/>
  <c r="K24" i="7"/>
  <c r="AJ74" i="8"/>
  <c r="E69" i="8"/>
  <c r="AW102" i="8"/>
  <c r="Y101" i="7"/>
  <c r="AJ59" i="7"/>
  <c r="AH92" i="7"/>
  <c r="AT92" i="7"/>
  <c r="V92" i="7"/>
  <c r="BF92" i="7"/>
  <c r="BE97" i="7"/>
  <c r="AG97" i="7"/>
  <c r="AS97" i="7"/>
  <c r="U97" i="7"/>
  <c r="X97" i="7"/>
  <c r="AV97" i="7"/>
  <c r="I161" i="5"/>
  <c r="BF112" i="8"/>
  <c r="AH112" i="8"/>
  <c r="AT112" i="8"/>
  <c r="V112" i="8"/>
  <c r="AO102" i="7"/>
  <c r="X92" i="7"/>
  <c r="AV92" i="7"/>
  <c r="AJ96" i="7"/>
  <c r="U97" i="8"/>
  <c r="BE97" i="8"/>
  <c r="AG97" i="8"/>
  <c r="AS97" i="8"/>
  <c r="J105" i="8"/>
  <c r="E29" i="8"/>
  <c r="J29" i="8" s="1"/>
  <c r="K105" i="8"/>
  <c r="G105" i="8"/>
  <c r="H105" i="8" s="1"/>
  <c r="F29" i="8"/>
  <c r="AJ102" i="8"/>
  <c r="I199" i="5"/>
  <c r="AW59" i="8"/>
  <c r="AW101" i="7"/>
  <c r="X102" i="7"/>
  <c r="AV102" i="7"/>
  <c r="Y54" i="7"/>
  <c r="G90" i="8"/>
  <c r="H90" i="8" s="1"/>
  <c r="K90" i="8"/>
  <c r="F14" i="8"/>
  <c r="Y59" i="7"/>
  <c r="AJ107" i="8"/>
  <c r="E124" i="5"/>
  <c r="F124" i="5" s="1"/>
  <c r="I124" i="5"/>
  <c r="AV97" i="8"/>
  <c r="X97" i="8"/>
  <c r="AO92" i="7"/>
  <c r="AJ64" i="7"/>
  <c r="AH97" i="7"/>
  <c r="AT97" i="7"/>
  <c r="V97" i="7"/>
  <c r="BF97" i="7"/>
  <c r="AU97" i="7"/>
  <c r="W97" i="7"/>
  <c r="F58" i="8"/>
  <c r="AJ96" i="8"/>
  <c r="I118" i="5"/>
  <c r="AO112" i="8"/>
  <c r="E58" i="8"/>
  <c r="AW111" i="8"/>
  <c r="BN111" i="8" s="1"/>
  <c r="BM102" i="7"/>
  <c r="I138" i="5"/>
  <c r="AU112" i="8"/>
  <c r="W112" i="8"/>
  <c r="AV112" i="8"/>
  <c r="X112" i="8"/>
  <c r="Y74" i="8"/>
  <c r="Y96" i="7"/>
  <c r="BH59" i="8"/>
  <c r="AU97" i="8"/>
  <c r="W97" i="8"/>
  <c r="AW96" i="7"/>
  <c r="I203" i="5"/>
  <c r="AW64" i="7"/>
  <c r="F69" i="8"/>
  <c r="AU92" i="7"/>
  <c r="W92" i="7"/>
  <c r="BH96" i="7"/>
  <c r="BF97" i="8"/>
  <c r="AH97" i="8"/>
  <c r="AT97" i="8"/>
  <c r="V97" i="8"/>
  <c r="BH91" i="7"/>
  <c r="E256" i="5"/>
  <c r="F256" i="5" s="1"/>
  <c r="I256" i="5"/>
  <c r="AJ59" i="8"/>
  <c r="AJ101" i="7"/>
  <c r="AU102" i="7"/>
  <c r="W102" i="7"/>
  <c r="AW59" i="7"/>
  <c r="BH107" i="8"/>
  <c r="BM92" i="7"/>
  <c r="Y92" i="8"/>
  <c r="AO97" i="7"/>
  <c r="AW96" i="8"/>
  <c r="BN96" i="8" s="1"/>
  <c r="BM112" i="8"/>
  <c r="AJ111" i="8"/>
  <c r="BE102" i="7"/>
  <c r="AG102" i="7"/>
  <c r="AS102" i="7"/>
  <c r="U102" i="7"/>
  <c r="AW74" i="8"/>
  <c r="I266" i="5"/>
  <c r="I223" i="5"/>
  <c r="I214" i="5"/>
  <c r="BN102" i="8" l="1"/>
  <c r="BN74" i="8"/>
  <c r="AP74" i="8"/>
  <c r="BN92" i="8"/>
  <c r="AP64" i="7"/>
  <c r="AP91" i="7"/>
  <c r="E91" i="7" s="1"/>
  <c r="J91" i="7" s="1"/>
  <c r="BN107" i="8"/>
  <c r="F107" i="8" s="1"/>
  <c r="K107" i="8" s="1"/>
  <c r="AP59" i="8"/>
  <c r="BN59" i="8"/>
  <c r="BN64" i="7"/>
  <c r="F64" i="7" s="1"/>
  <c r="K64" i="7" s="1"/>
  <c r="AP59" i="7"/>
  <c r="E59" i="7" s="1"/>
  <c r="AP101" i="7"/>
  <c r="E101" i="7" s="1"/>
  <c r="BN96" i="7"/>
  <c r="F96" i="7" s="1"/>
  <c r="AP96" i="7"/>
  <c r="E96" i="7" s="1"/>
  <c r="BN59" i="7"/>
  <c r="F59" i="7" s="1"/>
  <c r="K59" i="7" s="1"/>
  <c r="BN91" i="7"/>
  <c r="F91" i="7" s="1"/>
  <c r="K91" i="7" s="1"/>
  <c r="BN101" i="7"/>
  <c r="F101" i="7" s="1"/>
  <c r="K101" i="7" s="1"/>
  <c r="BN54" i="7"/>
  <c r="K101" i="8"/>
  <c r="F25" i="8"/>
  <c r="K25" i="8" s="1"/>
  <c r="K106" i="8"/>
  <c r="F30" i="8"/>
  <c r="K30" i="8" s="1"/>
  <c r="G106" i="8"/>
  <c r="H106" i="8" s="1"/>
  <c r="K110" i="8"/>
  <c r="F34" i="8"/>
  <c r="K34" i="8" s="1"/>
  <c r="G18" i="7"/>
  <c r="H18" i="7" s="1"/>
  <c r="G33" i="7"/>
  <c r="H33" i="7" s="1"/>
  <c r="G13" i="7"/>
  <c r="H13" i="7" s="1"/>
  <c r="J112" i="7"/>
  <c r="E36" i="7"/>
  <c r="J36" i="7" s="1"/>
  <c r="J90" i="7"/>
  <c r="E14" i="7"/>
  <c r="J14" i="7" s="1"/>
  <c r="G23" i="7"/>
  <c r="H23" i="7" s="1"/>
  <c r="K18" i="7"/>
  <c r="K112" i="7"/>
  <c r="G112" i="7"/>
  <c r="H112" i="7" s="1"/>
  <c r="F14" i="7"/>
  <c r="K14" i="7" s="1"/>
  <c r="G90" i="7"/>
  <c r="H90" i="7" s="1"/>
  <c r="K90" i="7"/>
  <c r="F36" i="7"/>
  <c r="K36" i="7" s="1"/>
  <c r="G53" i="7"/>
  <c r="H53" i="7" s="1"/>
  <c r="K53" i="7"/>
  <c r="E246" i="5"/>
  <c r="F246" i="5" s="1"/>
  <c r="C247" i="5"/>
  <c r="H247" i="5" s="1"/>
  <c r="G58" i="7"/>
  <c r="H58" i="7" s="1"/>
  <c r="E262" i="5"/>
  <c r="F262" i="5" s="1"/>
  <c r="E199" i="5"/>
  <c r="F199" i="5" s="1"/>
  <c r="G33" i="8"/>
  <c r="H33" i="8" s="1"/>
  <c r="G63" i="7"/>
  <c r="H63" i="7" s="1"/>
  <c r="G13" i="8"/>
  <c r="H13" i="8" s="1"/>
  <c r="E31" i="7"/>
  <c r="J31" i="7" s="1"/>
  <c r="G106" i="7"/>
  <c r="H106" i="7" s="1"/>
  <c r="J101" i="8"/>
  <c r="G101" i="8"/>
  <c r="H101" i="8" s="1"/>
  <c r="E25" i="8"/>
  <c r="J25" i="8" s="1"/>
  <c r="J95" i="8"/>
  <c r="E19" i="8"/>
  <c r="J19" i="8" s="1"/>
  <c r="G95" i="8"/>
  <c r="H95" i="8" s="1"/>
  <c r="J110" i="8"/>
  <c r="E34" i="8"/>
  <c r="J34" i="8" s="1"/>
  <c r="G110" i="8"/>
  <c r="H110" i="8" s="1"/>
  <c r="AP96" i="8"/>
  <c r="E96" i="8" s="1"/>
  <c r="J96" i="8" s="1"/>
  <c r="AP92" i="8"/>
  <c r="E92" i="8" s="1"/>
  <c r="AP107" i="8"/>
  <c r="E107" i="8" s="1"/>
  <c r="J107" i="8" s="1"/>
  <c r="AP111" i="8"/>
  <c r="E111" i="8" s="1"/>
  <c r="AP102" i="8"/>
  <c r="E102" i="8" s="1"/>
  <c r="J102" i="8" s="1"/>
  <c r="G28" i="8"/>
  <c r="H28" i="8" s="1"/>
  <c r="F30" i="7"/>
  <c r="K30" i="7" s="1"/>
  <c r="G28" i="7"/>
  <c r="H28" i="7" s="1"/>
  <c r="AP54" i="7"/>
  <c r="E54" i="7" s="1"/>
  <c r="G107" i="7"/>
  <c r="H107" i="7" s="1"/>
  <c r="E30" i="7"/>
  <c r="J30" i="7" s="1"/>
  <c r="E214" i="5"/>
  <c r="F214" i="5" s="1"/>
  <c r="H214" i="5"/>
  <c r="H219" i="5"/>
  <c r="E219" i="5"/>
  <c r="F219" i="5" s="1"/>
  <c r="H223" i="5"/>
  <c r="E223" i="5"/>
  <c r="F223" i="5" s="1"/>
  <c r="H203" i="5"/>
  <c r="E266" i="5"/>
  <c r="F266" i="5" s="1"/>
  <c r="E203" i="5"/>
  <c r="F203" i="5" s="1"/>
  <c r="E252" i="5"/>
  <c r="F252" i="5" s="1"/>
  <c r="BJ157" i="5"/>
  <c r="D157" i="5" s="1"/>
  <c r="I157" i="5" s="1"/>
  <c r="E242" i="5"/>
  <c r="F242" i="5" s="1"/>
  <c r="BJ162" i="5"/>
  <c r="D162" i="5" s="1"/>
  <c r="I162" i="5" s="1"/>
  <c r="BJ177" i="5"/>
  <c r="D177" i="5" s="1"/>
  <c r="I177" i="5" s="1"/>
  <c r="BJ172" i="5"/>
  <c r="D172" i="5" s="1"/>
  <c r="I172" i="5" s="1"/>
  <c r="H167" i="5"/>
  <c r="E167" i="5"/>
  <c r="F167" i="5" s="1"/>
  <c r="H156" i="5"/>
  <c r="E156" i="5"/>
  <c r="F156" i="5" s="1"/>
  <c r="H171" i="5"/>
  <c r="E171" i="5"/>
  <c r="F171" i="5" s="1"/>
  <c r="H182" i="5"/>
  <c r="E182" i="5"/>
  <c r="F182" i="5" s="1"/>
  <c r="H161" i="5"/>
  <c r="E161" i="5"/>
  <c r="F161" i="5" s="1"/>
  <c r="E176" i="5"/>
  <c r="F176" i="5" s="1"/>
  <c r="AK172" i="5"/>
  <c r="C172" i="5" s="1"/>
  <c r="AK177" i="5"/>
  <c r="C177" i="5" s="1"/>
  <c r="AK157" i="5"/>
  <c r="C157" i="5" s="1"/>
  <c r="AK162" i="5"/>
  <c r="C162" i="5" s="1"/>
  <c r="I209" i="5"/>
  <c r="E209" i="5"/>
  <c r="F209" i="5" s="1"/>
  <c r="H209" i="5"/>
  <c r="E138" i="5"/>
  <c r="F138" i="5" s="1"/>
  <c r="C224" i="5"/>
  <c r="E118" i="5"/>
  <c r="F118" i="5" s="1"/>
  <c r="E133" i="5"/>
  <c r="F133" i="5" s="1"/>
  <c r="I257" i="5"/>
  <c r="I247" i="5"/>
  <c r="I224" i="5"/>
  <c r="H257" i="5"/>
  <c r="C204" i="5"/>
  <c r="C267" i="5"/>
  <c r="BJ119" i="5"/>
  <c r="D119" i="5" s="1"/>
  <c r="I119" i="5" s="1"/>
  <c r="AK134" i="5"/>
  <c r="C134" i="5" s="1"/>
  <c r="E134" i="5" s="1"/>
  <c r="F134" i="5" s="1"/>
  <c r="BJ139" i="5"/>
  <c r="D139" i="5" s="1"/>
  <c r="I139" i="5" s="1"/>
  <c r="AK139" i="5"/>
  <c r="C139" i="5" s="1"/>
  <c r="H139" i="5" s="1"/>
  <c r="AK119" i="5"/>
  <c r="C119" i="5" s="1"/>
  <c r="H119" i="5" s="1"/>
  <c r="AK129" i="5"/>
  <c r="C129" i="5" s="1"/>
  <c r="E129" i="5" s="1"/>
  <c r="F129" i="5" s="1"/>
  <c r="AJ102" i="7"/>
  <c r="F74" i="8"/>
  <c r="K74" i="8" s="1"/>
  <c r="E35" i="7"/>
  <c r="J35" i="7" s="1"/>
  <c r="G64" i="8"/>
  <c r="H64" i="8" s="1"/>
  <c r="G34" i="7"/>
  <c r="H34" i="7" s="1"/>
  <c r="F54" i="7"/>
  <c r="K54" i="7" s="1"/>
  <c r="F92" i="8"/>
  <c r="K92" i="8" s="1"/>
  <c r="E74" i="8"/>
  <c r="J74" i="8" s="1"/>
  <c r="G24" i="7"/>
  <c r="H24" i="7" s="1"/>
  <c r="G73" i="8"/>
  <c r="H73" i="8" s="1"/>
  <c r="F96" i="8"/>
  <c r="F20" i="8" s="1"/>
  <c r="K64" i="8"/>
  <c r="G54" i="8"/>
  <c r="H54" i="8" s="1"/>
  <c r="J63" i="7"/>
  <c r="K107" i="7"/>
  <c r="F31" i="7"/>
  <c r="K31" i="7" s="1"/>
  <c r="F102" i="8"/>
  <c r="K102" i="8" s="1"/>
  <c r="E29" i="7"/>
  <c r="J29" i="7" s="1"/>
  <c r="E64" i="7"/>
  <c r="J64" i="7" s="1"/>
  <c r="J19" i="7"/>
  <c r="G19" i="7"/>
  <c r="H19" i="7" s="1"/>
  <c r="AJ97" i="7"/>
  <c r="Y102" i="7"/>
  <c r="AW102" i="7"/>
  <c r="F111" i="8"/>
  <c r="BH92" i="7"/>
  <c r="AJ97" i="8"/>
  <c r="BH97" i="7"/>
  <c r="I267" i="5"/>
  <c r="AJ112" i="8"/>
  <c r="Y92" i="7"/>
  <c r="E257" i="5"/>
  <c r="F257" i="5" s="1"/>
  <c r="G58" i="8"/>
  <c r="H58" i="8" s="1"/>
  <c r="K58" i="8"/>
  <c r="AW112" i="8"/>
  <c r="G111" i="7"/>
  <c r="H111" i="7" s="1"/>
  <c r="K111" i="7"/>
  <c r="F35" i="7"/>
  <c r="J58" i="8"/>
  <c r="G69" i="8"/>
  <c r="H69" i="8" s="1"/>
  <c r="K69" i="8"/>
  <c r="I134" i="5"/>
  <c r="G14" i="8"/>
  <c r="H14" i="8" s="1"/>
  <c r="K14" i="8"/>
  <c r="K29" i="8"/>
  <c r="G29" i="8"/>
  <c r="H29" i="8" s="1"/>
  <c r="BH97" i="8"/>
  <c r="Y97" i="7"/>
  <c r="J69" i="8"/>
  <c r="BH112" i="8"/>
  <c r="AW92" i="7"/>
  <c r="G15" i="8"/>
  <c r="H15" i="8" s="1"/>
  <c r="K15" i="8"/>
  <c r="I129" i="5"/>
  <c r="AW97" i="8"/>
  <c r="BN97" i="8" s="1"/>
  <c r="E59" i="8"/>
  <c r="K105" i="7"/>
  <c r="G105" i="7"/>
  <c r="H105" i="7" s="1"/>
  <c r="F29" i="7"/>
  <c r="F59" i="8"/>
  <c r="BH102" i="7"/>
  <c r="Y97" i="8"/>
  <c r="AP97" i="8" s="1"/>
  <c r="AW97" i="7"/>
  <c r="Y112" i="8"/>
  <c r="G24" i="8"/>
  <c r="H24" i="8" s="1"/>
  <c r="AJ92" i="7"/>
  <c r="I204" i="5"/>
  <c r="E247" i="5" l="1"/>
  <c r="F247" i="5" s="1"/>
  <c r="AP112" i="8"/>
  <c r="BN112" i="8"/>
  <c r="F112" i="8" s="1"/>
  <c r="AP97" i="7"/>
  <c r="E97" i="7" s="1"/>
  <c r="J97" i="7" s="1"/>
  <c r="AP92" i="7"/>
  <c r="BN97" i="7"/>
  <c r="BN102" i="7"/>
  <c r="F102" i="7" s="1"/>
  <c r="BN92" i="7"/>
  <c r="F92" i="7" s="1"/>
  <c r="K92" i="7" s="1"/>
  <c r="G19" i="8"/>
  <c r="H19" i="8" s="1"/>
  <c r="G30" i="8"/>
  <c r="H30" i="8" s="1"/>
  <c r="G34" i="8"/>
  <c r="H34" i="8" s="1"/>
  <c r="AP102" i="7"/>
  <c r="E102" i="7" s="1"/>
  <c r="G14" i="7"/>
  <c r="H14" i="7" s="1"/>
  <c r="G36" i="7"/>
  <c r="H36" i="7" s="1"/>
  <c r="G25" i="8"/>
  <c r="H25" i="8" s="1"/>
  <c r="F25" i="7"/>
  <c r="K25" i="7" s="1"/>
  <c r="F16" i="8"/>
  <c r="K16" i="8" s="1"/>
  <c r="E15" i="7"/>
  <c r="J15" i="7" s="1"/>
  <c r="J92" i="8"/>
  <c r="G92" i="8"/>
  <c r="H92" i="8" s="1"/>
  <c r="E16" i="8"/>
  <c r="J16" i="8" s="1"/>
  <c r="E20" i="8"/>
  <c r="J20" i="8" s="1"/>
  <c r="E26" i="8"/>
  <c r="J26" i="8" s="1"/>
  <c r="G30" i="7"/>
  <c r="H30" i="7" s="1"/>
  <c r="J54" i="7"/>
  <c r="G54" i="7"/>
  <c r="H54" i="7" s="1"/>
  <c r="E204" i="5"/>
  <c r="F204" i="5" s="1"/>
  <c r="E224" i="5"/>
  <c r="F224" i="5" s="1"/>
  <c r="H172" i="5"/>
  <c r="E172" i="5"/>
  <c r="F172" i="5" s="1"/>
  <c r="H162" i="5"/>
  <c r="E162" i="5"/>
  <c r="F162" i="5" s="1"/>
  <c r="H157" i="5"/>
  <c r="E157" i="5"/>
  <c r="F157" i="5" s="1"/>
  <c r="H177" i="5"/>
  <c r="E177" i="5"/>
  <c r="F177" i="5" s="1"/>
  <c r="H224" i="5"/>
  <c r="H129" i="5"/>
  <c r="E139" i="5"/>
  <c r="F139" i="5" s="1"/>
  <c r="H267" i="5"/>
  <c r="H204" i="5"/>
  <c r="E119" i="5"/>
  <c r="F119" i="5" s="1"/>
  <c r="H134" i="5"/>
  <c r="E267" i="5"/>
  <c r="F267" i="5" s="1"/>
  <c r="G74" i="8"/>
  <c r="H74" i="8" s="1"/>
  <c r="F31" i="8"/>
  <c r="K31" i="8" s="1"/>
  <c r="G102" i="8"/>
  <c r="H102" i="8" s="1"/>
  <c r="G59" i="7"/>
  <c r="H59" i="7" s="1"/>
  <c r="F15" i="7"/>
  <c r="G15" i="7" s="1"/>
  <c r="H15" i="7" s="1"/>
  <c r="F97" i="7"/>
  <c r="F21" i="7" s="1"/>
  <c r="G96" i="8"/>
  <c r="H96" i="8" s="1"/>
  <c r="G91" i="7"/>
  <c r="H91" i="7" s="1"/>
  <c r="J59" i="7"/>
  <c r="K96" i="8"/>
  <c r="G31" i="7"/>
  <c r="H31" i="7" s="1"/>
  <c r="E112" i="8"/>
  <c r="J112" i="8" s="1"/>
  <c r="G64" i="7"/>
  <c r="H64" i="7" s="1"/>
  <c r="E31" i="8"/>
  <c r="J31" i="8" s="1"/>
  <c r="F26" i="8"/>
  <c r="K26" i="8" s="1"/>
  <c r="G107" i="8"/>
  <c r="H107" i="8" s="1"/>
  <c r="G111" i="8"/>
  <c r="H111" i="8" s="1"/>
  <c r="F35" i="8"/>
  <c r="K35" i="8" s="1"/>
  <c r="F97" i="8"/>
  <c r="F21" i="8" s="1"/>
  <c r="K111" i="8"/>
  <c r="J96" i="7"/>
  <c r="E20" i="7"/>
  <c r="J20" i="7" s="1"/>
  <c r="J101" i="7"/>
  <c r="E25" i="7"/>
  <c r="J25" i="7" s="1"/>
  <c r="G59" i="8"/>
  <c r="H59" i="8" s="1"/>
  <c r="K59" i="8"/>
  <c r="G101" i="7"/>
  <c r="H101" i="7" s="1"/>
  <c r="G35" i="7"/>
  <c r="H35" i="7" s="1"/>
  <c r="K35" i="7"/>
  <c r="K20" i="8"/>
  <c r="E92" i="7"/>
  <c r="J111" i="8"/>
  <c r="E35" i="8"/>
  <c r="J35" i="8" s="1"/>
  <c r="G96" i="7"/>
  <c r="H96" i="7" s="1"/>
  <c r="K96" i="7"/>
  <c r="F20" i="7"/>
  <c r="K29" i="7"/>
  <c r="G29" i="7"/>
  <c r="H29" i="7" s="1"/>
  <c r="E97" i="8"/>
  <c r="J97" i="8" s="1"/>
  <c r="J59" i="8"/>
  <c r="E21" i="7" l="1"/>
  <c r="J21" i="7" s="1"/>
  <c r="J102" i="7"/>
  <c r="E26" i="7"/>
  <c r="J26" i="7" s="1"/>
  <c r="G102" i="7"/>
  <c r="H102" i="7" s="1"/>
  <c r="G16" i="8"/>
  <c r="H16" i="8" s="1"/>
  <c r="G20" i="8"/>
  <c r="H20" i="8" s="1"/>
  <c r="K15" i="7"/>
  <c r="G92" i="7"/>
  <c r="H92" i="7" s="1"/>
  <c r="K97" i="7"/>
  <c r="G97" i="7"/>
  <c r="H97" i="7" s="1"/>
  <c r="G26" i="8"/>
  <c r="H26" i="8" s="1"/>
  <c r="E36" i="8"/>
  <c r="J36" i="8" s="1"/>
  <c r="G31" i="8"/>
  <c r="H31" i="8" s="1"/>
  <c r="F16" i="7"/>
  <c r="K16" i="7" s="1"/>
  <c r="F26" i="7"/>
  <c r="K26" i="7" s="1"/>
  <c r="K102" i="7"/>
  <c r="G25" i="7"/>
  <c r="H25" i="7" s="1"/>
  <c r="K97" i="8"/>
  <c r="G35" i="8"/>
  <c r="H35" i="8" s="1"/>
  <c r="K112" i="8"/>
  <c r="G112" i="8"/>
  <c r="H112" i="8" s="1"/>
  <c r="F36" i="8"/>
  <c r="J92" i="7"/>
  <c r="E16" i="7"/>
  <c r="J16" i="7" s="1"/>
  <c r="E21" i="8"/>
  <c r="J21" i="8" s="1"/>
  <c r="G97" i="8"/>
  <c r="H97" i="8" s="1"/>
  <c r="K21" i="8"/>
  <c r="K20" i="7"/>
  <c r="G20" i="7"/>
  <c r="H20" i="7" s="1"/>
  <c r="K21" i="7"/>
  <c r="G21" i="7" l="1"/>
  <c r="H21" i="7" s="1"/>
  <c r="G26" i="7"/>
  <c r="H26" i="7" s="1"/>
  <c r="G16" i="7"/>
  <c r="H16" i="7" s="1"/>
  <c r="G36" i="8"/>
  <c r="H36" i="8" s="1"/>
  <c r="K36" i="8"/>
  <c r="G21" i="8"/>
  <c r="H21" i="8" s="1"/>
  <c r="H16" i="5"/>
  <c r="E16" i="5" l="1"/>
  <c r="F16" i="5" s="1"/>
  <c r="D239" i="5" l="1"/>
  <c r="E239" i="5" s="1"/>
  <c r="F239" i="5" s="1"/>
  <c r="I239" i="5" l="1"/>
</calcChain>
</file>

<file path=xl/sharedStrings.xml><?xml version="1.0" encoding="utf-8"?>
<sst xmlns="http://schemas.openxmlformats.org/spreadsheetml/2006/main" count="1378" uniqueCount="114">
  <si>
    <t>ROCKLAND ELECTRIC COMPANY</t>
  </si>
  <si>
    <t>Present</t>
  </si>
  <si>
    <t>Total</t>
  </si>
  <si>
    <t>Proposed</t>
  </si>
  <si>
    <t>Customer Charge</t>
  </si>
  <si>
    <t>Monthly Billing Comparisons</t>
  </si>
  <si>
    <t>Rate Tables</t>
  </si>
  <si>
    <t>Service Classification No. 1 - General Residential Service</t>
  </si>
  <si>
    <t>Current</t>
  </si>
  <si>
    <t>Summer</t>
  </si>
  <si>
    <t>Winter</t>
  </si>
  <si>
    <t>Distribution Charge</t>
  </si>
  <si>
    <t>First 600 kWh</t>
  </si>
  <si>
    <t>Over 600 kWh</t>
  </si>
  <si>
    <t>RGGI Surcharge- All kWh</t>
  </si>
  <si>
    <t>SBC - All kWh</t>
  </si>
  <si>
    <t>Temporary Credit + ZEC Rec Charge</t>
  </si>
  <si>
    <t>Securitization Charge</t>
  </si>
  <si>
    <t>Transmission</t>
  </si>
  <si>
    <t>BGS</t>
  </si>
  <si>
    <t>All kWh</t>
  </si>
  <si>
    <t>First 4,920 kWh</t>
  </si>
  <si>
    <t>Service Classification No. 2 - General Commercial Service (Non-Demand Metered)</t>
  </si>
  <si>
    <t>Service Classification No. 2 - General Commercial Service (Demand Metered)</t>
  </si>
  <si>
    <t>First 5 kW</t>
  </si>
  <si>
    <t>Over 5 kW</t>
  </si>
  <si>
    <t>Over 4,920 kWh</t>
  </si>
  <si>
    <t>All kW</t>
  </si>
  <si>
    <t>Service Classification No. 2 - Primary</t>
  </si>
  <si>
    <t>Service Classification No. 5 - Residential With Space Heating</t>
  </si>
  <si>
    <t>Over 700 kWh (non grandfathered)</t>
  </si>
  <si>
    <t>Service Classification No. 7 - General Commercial Service</t>
  </si>
  <si>
    <t>kW</t>
  </si>
  <si>
    <t>Period I</t>
  </si>
  <si>
    <t>Period II</t>
  </si>
  <si>
    <t>Period III</t>
  </si>
  <si>
    <t>Period IV</t>
  </si>
  <si>
    <t>kWh</t>
  </si>
  <si>
    <t>Default Supply Service Availability Charge</t>
  </si>
  <si>
    <t>Capacity Obligation Charge</t>
  </si>
  <si>
    <t>$/kW/Month</t>
  </si>
  <si>
    <t>Hourly Energy Charge</t>
  </si>
  <si>
    <t>¢ per kWh</t>
  </si>
  <si>
    <t>Ancillary Services</t>
  </si>
  <si>
    <t>Retail Margin</t>
  </si>
  <si>
    <t>Service Classification No. 7 - High Voltage Distribution</t>
  </si>
  <si>
    <t>Service Classification No. 7 - Space Heating</t>
  </si>
  <si>
    <t>SC1 Residential</t>
  </si>
  <si>
    <t>Monthly</t>
  </si>
  <si>
    <t>Bill at</t>
  </si>
  <si>
    <t>Present Rates</t>
  </si>
  <si>
    <t>Proposed Rates</t>
  </si>
  <si>
    <t>Usage</t>
  </si>
  <si>
    <t>Change</t>
  </si>
  <si>
    <t>Cents/kWh</t>
  </si>
  <si>
    <t>Dist kWh</t>
  </si>
  <si>
    <t>Temp</t>
  </si>
  <si>
    <t>(kWh)</t>
  </si>
  <si>
    <t>Rates</t>
  </si>
  <si>
    <t>Amount</t>
  </si>
  <si>
    <t>Percent</t>
  </si>
  <si>
    <t>Blk1</t>
  </si>
  <si>
    <t>Blk2</t>
  </si>
  <si>
    <t>Cust Chg</t>
  </si>
  <si>
    <t>Dist</t>
  </si>
  <si>
    <t>RGGI</t>
  </si>
  <si>
    <t>SBC</t>
  </si>
  <si>
    <t>Credit+ZEC</t>
  </si>
  <si>
    <t>Sec Chg</t>
  </si>
  <si>
    <t>Transm</t>
  </si>
  <si>
    <t>kWh Blk1</t>
  </si>
  <si>
    <t>kWh Blk2</t>
  </si>
  <si>
    <t>Bill</t>
  </si>
  <si>
    <t>Annual</t>
  </si>
  <si>
    <t>SC2 General Service - Unmetered</t>
  </si>
  <si>
    <t>All</t>
  </si>
  <si>
    <t>SC2 General Service - Non-Demand Metered</t>
  </si>
  <si>
    <t>SC2 General Secondary Service - Summer</t>
  </si>
  <si>
    <t>Demand</t>
  </si>
  <si>
    <t>Dist kW</t>
  </si>
  <si>
    <t>Transition</t>
  </si>
  <si>
    <t>BGS kW</t>
  </si>
  <si>
    <t>(kW)</t>
  </si>
  <si>
    <t>Credit</t>
  </si>
  <si>
    <t>Rec Chg</t>
  </si>
  <si>
    <t>kW Blk1</t>
  </si>
  <si>
    <t>kW Blk2</t>
  </si>
  <si>
    <t>SC2 General Secondary Service - Winter</t>
  </si>
  <si>
    <t>SC2 General Primary Service - Summer</t>
  </si>
  <si>
    <t>SC2 General Primary Service - Winter</t>
  </si>
  <si>
    <t>SC5 Residential with Space Heating</t>
  </si>
  <si>
    <t>Service Classification No. 7</t>
  </si>
  <si>
    <t>Annual Bill</t>
  </si>
  <si>
    <t>Energy Split</t>
  </si>
  <si>
    <t>Peak</t>
  </si>
  <si>
    <t>Off-Peak</t>
  </si>
  <si>
    <t>Summer Bill</t>
  </si>
  <si>
    <t>Transm kW</t>
  </si>
  <si>
    <t>Dem Ratio</t>
  </si>
  <si>
    <t>Cap Ob</t>
  </si>
  <si>
    <t>Hourly Energy</t>
  </si>
  <si>
    <t>Anc Svcs</t>
  </si>
  <si>
    <t>Winter Bill</t>
  </si>
  <si>
    <t>New EE</t>
  </si>
  <si>
    <t>Reserved for future use</t>
  </si>
  <si>
    <t>Reserved</t>
  </si>
  <si>
    <t>DO WE NEED THIS???</t>
  </si>
  <si>
    <t>??</t>
  </si>
  <si>
    <t>CIP</t>
  </si>
  <si>
    <t>Conservation incentive program</t>
  </si>
  <si>
    <t>Service Classification No. 2 - General Commercial Service (Unmetered)</t>
  </si>
  <si>
    <t>Credit + ZEC</t>
  </si>
  <si>
    <t>CIEP SB Fee</t>
  </si>
  <si>
    <t>Transmission + BGS Recon Chg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</si>
</sst>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164" formatCode="#,##0.00000_);\(#,##0.00000\)"/>
    <numFmt numFmtId="165" formatCode="#,##0.000000_);\(#,##0.000000\)"/>
    <numFmt numFmtId="166" formatCode="&quot;$&quot;#,##0.0000_);\(&quot;$&quot;#,##0.0000\)"/>
    <numFmt numFmtId="167" formatCode="#,##0.0_);\(#,##0.0\)"/>
    <numFmt numFmtId="168" formatCode="#,##0.0000_);\(#,##0.0000\)"/>
    <numFmt numFmtId="169" formatCode="0.0000"/>
  </numFmts>
  <fonts count="15" x14ac:knownFonts="1">
    <font>
      <sz val="10"/>
      <name val="Arial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u/>
      <sz val="12"/>
      <name val="Helv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u/>
      <sz val="10"/>
      <name val="Helv"/>
    </font>
    <font>
      <b/>
      <i/>
      <sz val="8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139">
    <xf numFmtId="0" fontId="0" fillId="0" borderId="0" xfId="0"/>
    <xf numFmtId="0" fontId="5" fillId="0" borderId="0" xfId="2"/>
    <xf numFmtId="0" fontId="7" fillId="0" borderId="0" xfId="2" applyFont="1"/>
    <xf numFmtId="0" fontId="8" fillId="0" borderId="0" xfId="2" applyFont="1" applyAlignment="1">
      <alignment horizontal="right"/>
    </xf>
    <xf numFmtId="0" fontId="5" fillId="0" borderId="0" xfId="2" applyAlignment="1">
      <alignment horizontal="center"/>
    </xf>
    <xf numFmtId="7" fontId="5" fillId="0" borderId="0" xfId="2" applyNumberFormat="1"/>
    <xf numFmtId="0" fontId="5" fillId="2" borderId="0" xfId="2" applyFill="1"/>
    <xf numFmtId="165" fontId="5" fillId="0" borderId="0" xfId="2" applyNumberFormat="1"/>
    <xf numFmtId="164" fontId="5" fillId="0" borderId="0" xfId="2" applyNumberFormat="1"/>
    <xf numFmtId="0" fontId="5" fillId="3" borderId="0" xfId="2" applyFill="1"/>
    <xf numFmtId="0" fontId="5" fillId="0" borderId="0" xfId="2" quotePrefix="1" applyAlignment="1">
      <alignment horizontal="left"/>
    </xf>
    <xf numFmtId="0" fontId="5" fillId="0" borderId="0" xfId="2" applyAlignment="1">
      <alignment horizontal="left"/>
    </xf>
    <xf numFmtId="39" fontId="5" fillId="0" borderId="0" xfId="2" applyNumberFormat="1"/>
    <xf numFmtId="0" fontId="7" fillId="0" borderId="0" xfId="2" quotePrefix="1" applyFont="1" applyAlignment="1">
      <alignment horizontal="left"/>
    </xf>
    <xf numFmtId="0" fontId="9" fillId="0" borderId="0" xfId="2" applyFont="1"/>
    <xf numFmtId="7" fontId="5" fillId="2" borderId="0" xfId="2" applyNumberFormat="1" applyFill="1"/>
    <xf numFmtId="164" fontId="5" fillId="2" borderId="0" xfId="2" applyNumberFormat="1" applyFill="1"/>
    <xf numFmtId="0" fontId="5" fillId="0" borderId="0" xfId="0" applyFont="1"/>
    <xf numFmtId="0" fontId="5" fillId="0" borderId="0" xfId="0" applyFont="1" applyAlignment="1">
      <alignment vertical="top"/>
    </xf>
    <xf numFmtId="37" fontId="5" fillId="0" borderId="0" xfId="2" applyNumberFormat="1"/>
    <xf numFmtId="0" fontId="6" fillId="0" borderId="0" xfId="2" applyFont="1" applyAlignment="1">
      <alignment horizontal="centerContinuous"/>
    </xf>
    <xf numFmtId="0" fontId="5" fillId="0" borderId="0" xfId="2" applyAlignment="1">
      <alignment horizontal="centerContinuous"/>
    </xf>
    <xf numFmtId="0" fontId="10" fillId="0" borderId="0" xfId="2" applyFont="1" applyAlignment="1">
      <alignment horizontal="centerContinuous"/>
    </xf>
    <xf numFmtId="0" fontId="11" fillId="0" borderId="0" xfId="2" applyFont="1"/>
    <xf numFmtId="0" fontId="5" fillId="0" borderId="0" xfId="2" quotePrefix="1" applyAlignment="1">
      <alignment horizontal="right"/>
    </xf>
    <xf numFmtId="0" fontId="12" fillId="0" borderId="0" xfId="2" applyFont="1" applyAlignment="1">
      <alignment horizontal="centerContinuous"/>
    </xf>
    <xf numFmtId="0" fontId="5" fillId="0" borderId="0" xfId="2" applyAlignment="1">
      <alignment horizontal="right"/>
    </xf>
    <xf numFmtId="0" fontId="12" fillId="0" borderId="0" xfId="2" quotePrefix="1" applyFont="1" applyAlignment="1">
      <alignment horizontal="right"/>
    </xf>
    <xf numFmtId="0" fontId="8" fillId="0" borderId="0" xfId="2" applyFont="1"/>
    <xf numFmtId="167" fontId="5" fillId="0" borderId="0" xfId="2" applyNumberFormat="1"/>
    <xf numFmtId="39" fontId="5" fillId="0" borderId="0" xfId="2" applyNumberFormat="1" applyAlignment="1">
      <alignment horizontal="right"/>
    </xf>
    <xf numFmtId="168" fontId="5" fillId="0" borderId="0" xfId="2" applyNumberFormat="1"/>
    <xf numFmtId="37" fontId="9" fillId="0" borderId="0" xfId="2" applyNumberFormat="1" applyFont="1"/>
    <xf numFmtId="39" fontId="9" fillId="0" borderId="0" xfId="2" applyNumberFormat="1" applyFont="1"/>
    <xf numFmtId="167" fontId="9" fillId="0" borderId="0" xfId="2" applyNumberFormat="1" applyFont="1"/>
    <xf numFmtId="0" fontId="2" fillId="0" borderId="0" xfId="2" applyFont="1"/>
    <xf numFmtId="0" fontId="13" fillId="0" borderId="0" xfId="2" applyFont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168" fontId="2" fillId="0" borderId="0" xfId="2" applyNumberFormat="1" applyFont="1"/>
    <xf numFmtId="39" fontId="2" fillId="0" borderId="0" xfId="2" applyNumberFormat="1" applyFont="1"/>
    <xf numFmtId="0" fontId="2" fillId="0" borderId="0" xfId="2" quotePrefix="1" applyFont="1" applyAlignment="1">
      <alignment horizontal="right"/>
    </xf>
    <xf numFmtId="0" fontId="4" fillId="0" borderId="0" xfId="2" quotePrefix="1" applyFont="1" applyAlignment="1">
      <alignment horizontal="right"/>
    </xf>
    <xf numFmtId="37" fontId="5" fillId="0" borderId="0" xfId="2" quotePrefix="1" applyNumberFormat="1" applyAlignment="1">
      <alignment horizontal="right"/>
    </xf>
    <xf numFmtId="0" fontId="10" fillId="0" borderId="1" xfId="2" applyFont="1" applyBorder="1" applyAlignment="1">
      <alignment horizontal="center"/>
    </xf>
    <xf numFmtId="37" fontId="12" fillId="0" borderId="0" xfId="2" quotePrefix="1" applyNumberFormat="1" applyFont="1" applyAlignment="1">
      <alignment horizontal="right"/>
    </xf>
    <xf numFmtId="0" fontId="5" fillId="0" borderId="0" xfId="2" quotePrefix="1"/>
    <xf numFmtId="0" fontId="10" fillId="0" borderId="0" xfId="2" applyFont="1"/>
    <xf numFmtId="0" fontId="12" fillId="0" borderId="0" xfId="2" applyFont="1" applyAlignment="1">
      <alignment horizontal="right"/>
    </xf>
    <xf numFmtId="9" fontId="5" fillId="0" borderId="0" xfId="1" applyFont="1"/>
    <xf numFmtId="5" fontId="5" fillId="0" borderId="0" xfId="2" applyNumberFormat="1"/>
    <xf numFmtId="0" fontId="13" fillId="0" borderId="1" xfId="2" applyFont="1" applyBorder="1" applyAlignment="1">
      <alignment horizontal="center"/>
    </xf>
    <xf numFmtId="0" fontId="2" fillId="0" borderId="1" xfId="2" applyFont="1" applyBorder="1"/>
    <xf numFmtId="9" fontId="2" fillId="0" borderId="0" xfId="1" applyFont="1"/>
    <xf numFmtId="169" fontId="2" fillId="0" borderId="0" xfId="2" applyNumberFormat="1" applyFont="1"/>
    <xf numFmtId="37" fontId="2" fillId="0" borderId="0" xfId="2" applyNumberFormat="1" applyFont="1"/>
    <xf numFmtId="9" fontId="2" fillId="0" borderId="0" xfId="2" applyNumberFormat="1" applyFont="1"/>
    <xf numFmtId="0" fontId="5" fillId="0" borderId="0" xfId="2" applyFill="1"/>
    <xf numFmtId="0" fontId="9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168" fontId="9" fillId="0" borderId="0" xfId="2" applyNumberFormat="1" applyFont="1"/>
    <xf numFmtId="0" fontId="8" fillId="4" borderId="0" xfId="2" applyFont="1" applyFill="1" applyAlignment="1">
      <alignment horizontal="right"/>
    </xf>
    <xf numFmtId="0" fontId="5" fillId="4" borderId="0" xfId="2" applyFill="1"/>
    <xf numFmtId="0" fontId="5" fillId="5" borderId="0" xfId="2" applyFill="1" applyAlignment="1">
      <alignment horizontal="right"/>
    </xf>
    <xf numFmtId="0" fontId="8" fillId="5" borderId="0" xfId="2" applyFont="1" applyFill="1" applyAlignment="1">
      <alignment horizontal="right"/>
    </xf>
    <xf numFmtId="0" fontId="5" fillId="5" borderId="0" xfId="2" applyFill="1"/>
    <xf numFmtId="168" fontId="2" fillId="5" borderId="0" xfId="2" applyNumberFormat="1" applyFont="1" applyFill="1"/>
    <xf numFmtId="0" fontId="4" fillId="4" borderId="0" xfId="2" applyFont="1" applyFill="1" applyAlignment="1">
      <alignment horizontal="right"/>
    </xf>
    <xf numFmtId="168" fontId="2" fillId="6" borderId="0" xfId="2" applyNumberFormat="1" applyFont="1" applyFill="1"/>
    <xf numFmtId="0" fontId="2" fillId="5" borderId="0" xfId="2" quotePrefix="1" applyFont="1" applyFill="1" applyAlignment="1">
      <alignment horizontal="right"/>
    </xf>
    <xf numFmtId="0" fontId="2" fillId="5" borderId="0" xfId="2" applyFont="1" applyFill="1" applyAlignment="1">
      <alignment horizontal="right"/>
    </xf>
    <xf numFmtId="0" fontId="4" fillId="5" borderId="0" xfId="2" applyFont="1" applyFill="1" applyAlignment="1">
      <alignment horizontal="right"/>
    </xf>
    <xf numFmtId="0" fontId="4" fillId="5" borderId="0" xfId="2" quotePrefix="1" applyFont="1" applyFill="1" applyAlignment="1">
      <alignment horizontal="right"/>
    </xf>
    <xf numFmtId="0" fontId="13" fillId="0" borderId="1" xfId="2" applyFont="1" applyBorder="1" applyAlignment="1"/>
    <xf numFmtId="0" fontId="3" fillId="0" borderId="0" xfId="2" applyFont="1" applyAlignment="1">
      <alignment horizontal="right"/>
    </xf>
    <xf numFmtId="0" fontId="1" fillId="0" borderId="0" xfId="2" applyFont="1" applyAlignment="1">
      <alignment horizontal="right"/>
    </xf>
    <xf numFmtId="39" fontId="3" fillId="0" borderId="0" xfId="2" applyNumberFormat="1" applyFont="1"/>
    <xf numFmtId="168" fontId="2" fillId="2" borderId="0" xfId="2" applyNumberFormat="1" applyFont="1" applyFill="1"/>
    <xf numFmtId="0" fontId="2" fillId="2" borderId="0" xfId="2" applyFont="1" applyFill="1"/>
    <xf numFmtId="165" fontId="11" fillId="0" borderId="0" xfId="2" applyNumberFormat="1" applyFont="1"/>
    <xf numFmtId="168" fontId="5" fillId="2" borderId="0" xfId="2" applyNumberFormat="1" applyFill="1"/>
    <xf numFmtId="39" fontId="2" fillId="2" borderId="0" xfId="2" applyNumberFormat="1" applyFont="1" applyFill="1"/>
    <xf numFmtId="0" fontId="2" fillId="0" borderId="0" xfId="2" applyFont="1" applyFill="1"/>
    <xf numFmtId="0" fontId="5" fillId="0" borderId="0" xfId="2" applyFill="1" applyAlignment="1">
      <alignment horizontal="centerContinuous"/>
    </xf>
    <xf numFmtId="0" fontId="5" fillId="0" borderId="0" xfId="2" applyFill="1" applyAlignment="1">
      <alignment horizontal="center"/>
    </xf>
    <xf numFmtId="7" fontId="5" fillId="0" borderId="0" xfId="2" applyNumberFormat="1" applyFill="1"/>
    <xf numFmtId="165" fontId="5" fillId="0" borderId="0" xfId="2" applyNumberFormat="1" applyFill="1"/>
    <xf numFmtId="39" fontId="5" fillId="0" borderId="0" xfId="2" applyNumberFormat="1" applyFill="1"/>
    <xf numFmtId="164" fontId="5" fillId="0" borderId="0" xfId="2" applyNumberFormat="1" applyFill="1"/>
    <xf numFmtId="0" fontId="5" fillId="7" borderId="0" xfId="0" applyFont="1" applyFill="1"/>
    <xf numFmtId="0" fontId="5" fillId="7" borderId="0" xfId="2" quotePrefix="1" applyFill="1" applyAlignment="1">
      <alignment horizontal="left"/>
    </xf>
    <xf numFmtId="0" fontId="5" fillId="7" borderId="0" xfId="2" applyFill="1"/>
    <xf numFmtId="0" fontId="5" fillId="7" borderId="0" xfId="0" applyFont="1" applyFill="1" applyAlignment="1">
      <alignment vertical="top"/>
    </xf>
    <xf numFmtId="164" fontId="5" fillId="7" borderId="0" xfId="2" applyNumberFormat="1" applyFill="1"/>
    <xf numFmtId="0" fontId="5" fillId="0" borderId="0" xfId="2" applyFont="1"/>
    <xf numFmtId="0" fontId="4" fillId="0" borderId="0" xfId="2" applyFont="1" applyFill="1" applyAlignment="1">
      <alignment horizontal="right"/>
    </xf>
    <xf numFmtId="0" fontId="2" fillId="0" borderId="0" xfId="2" applyFont="1" applyFill="1" applyAlignment="1">
      <alignment horizontal="right"/>
    </xf>
    <xf numFmtId="168" fontId="2" fillId="0" borderId="0" xfId="2" applyNumberFormat="1" applyFont="1" applyFill="1"/>
    <xf numFmtId="39" fontId="2" fillId="0" borderId="0" xfId="2" applyNumberFormat="1" applyFont="1" applyFill="1"/>
    <xf numFmtId="0" fontId="6" fillId="0" borderId="0" xfId="2" applyFont="1" applyFill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5" fillId="0" borderId="0" xfId="2" quotePrefix="1" applyFill="1" applyAlignment="1">
      <alignment horizontal="right"/>
    </xf>
    <xf numFmtId="0" fontId="12" fillId="0" borderId="0" xfId="2" applyFont="1" applyFill="1" applyAlignment="1">
      <alignment horizontal="centerContinuous"/>
    </xf>
    <xf numFmtId="0" fontId="12" fillId="0" borderId="0" xfId="2" quotePrefix="1" applyFont="1" applyFill="1" applyAlignment="1">
      <alignment horizontal="right"/>
    </xf>
    <xf numFmtId="0" fontId="8" fillId="0" borderId="0" xfId="2" applyFont="1" applyFill="1"/>
    <xf numFmtId="37" fontId="5" fillId="0" borderId="0" xfId="2" applyNumberFormat="1" applyFill="1"/>
    <xf numFmtId="167" fontId="5" fillId="0" borderId="0" xfId="2" applyNumberFormat="1" applyFill="1"/>
    <xf numFmtId="0" fontId="5" fillId="0" borderId="0" xfId="2" applyFill="1" applyAlignment="1">
      <alignment horizontal="right"/>
    </xf>
    <xf numFmtId="39" fontId="5" fillId="0" borderId="0" xfId="2" applyNumberFormat="1" applyFill="1" applyAlignment="1">
      <alignment horizontal="right"/>
    </xf>
    <xf numFmtId="0" fontId="8" fillId="0" borderId="0" xfId="2" applyFont="1" applyFill="1" applyAlignment="1">
      <alignment horizontal="right"/>
    </xf>
    <xf numFmtId="165" fontId="0" fillId="0" borderId="0" xfId="0" applyNumberFormat="1"/>
    <xf numFmtId="0" fontId="11" fillId="2" borderId="0" xfId="2" applyFont="1" applyFill="1"/>
    <xf numFmtId="165" fontId="11" fillId="2" borderId="0" xfId="2" applyNumberFormat="1" applyFont="1" applyFill="1"/>
    <xf numFmtId="7" fontId="5" fillId="6" borderId="0" xfId="2" applyNumberFormat="1" applyFill="1"/>
    <xf numFmtId="164" fontId="5" fillId="6" borderId="0" xfId="2" applyNumberFormat="1" applyFill="1"/>
    <xf numFmtId="165" fontId="5" fillId="6" borderId="0" xfId="2" applyNumberFormat="1" applyFill="1"/>
    <xf numFmtId="39" fontId="5" fillId="6" borderId="0" xfId="2" applyNumberFormat="1" applyFill="1"/>
    <xf numFmtId="0" fontId="7" fillId="6" borderId="0" xfId="2" quotePrefix="1" applyFont="1" applyFill="1" applyAlignment="1">
      <alignment horizontal="left"/>
    </xf>
    <xf numFmtId="0" fontId="5" fillId="6" borderId="0" xfId="2" quotePrefix="1" applyFill="1" applyAlignment="1">
      <alignment horizontal="left"/>
    </xf>
    <xf numFmtId="0" fontId="5" fillId="6" borderId="0" xfId="2" applyFill="1"/>
    <xf numFmtId="0" fontId="14" fillId="6" borderId="0" xfId="2" applyFont="1" applyFill="1"/>
    <xf numFmtId="166" fontId="5" fillId="6" borderId="0" xfId="2" applyNumberFormat="1" applyFill="1"/>
    <xf numFmtId="164" fontId="5" fillId="8" borderId="0" xfId="2" applyNumberFormat="1" applyFill="1"/>
    <xf numFmtId="166" fontId="5" fillId="8" borderId="0" xfId="2" applyNumberFormat="1" applyFill="1"/>
    <xf numFmtId="0" fontId="5" fillId="8" borderId="0" xfId="2" applyFill="1"/>
    <xf numFmtId="0" fontId="0" fillId="9" borderId="0" xfId="0" applyFill="1"/>
    <xf numFmtId="165" fontId="5" fillId="9" borderId="0" xfId="2" applyNumberFormat="1" applyFill="1"/>
    <xf numFmtId="164" fontId="5" fillId="9" borderId="0" xfId="2" applyNumberFormat="1" applyFill="1"/>
    <xf numFmtId="0" fontId="5" fillId="0" borderId="1" xfId="2" applyBorder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10" fillId="0" borderId="1" xfId="2" applyFont="1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0" fillId="0" borderId="0" xfId="2" quotePrefix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quotePrefix="1" applyFont="1" applyAlignment="1">
      <alignment horizontal="center"/>
    </xf>
  </cellXfs>
  <cellStyles count="3">
    <cellStyle name="Normal" xfId="0" builtinId="0"/>
    <cellStyle name="Normal_POLR Increase Rate Design UPDATED Nov 01" xfId="2" xr:uid="{20413B0C-A583-4560-ACEC-114AF2FCEFD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2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eisenheimerh/Local%20Settings/Temporary%20Internet%20Files/OLK124/RECO%20PLANT%20DATA%20AT%2012-31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STUD/coststud/2009%20O&amp;R%20ELECTRIC%20ECOS%20STUDY/WORKPAPER%20MODEL/2009%20O&amp;R%20Electric%20ECOS%20Stud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ing/ENDRO/History%20Files/Uncollecti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Rate%20Engineering/PRICING/200%20Reports/2004%204Bs/Aug%2004%20OR%204B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&amp;R%20Rate%20Engineering\PRICING\200%20Reports,%204Bs,%208Bs\8Bs\2006%208Bs\O&amp;R\Dec%2006%20OR%208B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sv9\datadirs\ZAdminSVCFinancial\BUDGET%202007\CAPITAL_2006_ST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ing/General/10K/CECONY%20Income%20State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S/Annual%20Report%201999/1999%20Financial%20Statements/1999%20Financial%20Statemen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S/Annual%20Report%201999/1999%20Financial%20Statements/Financial%20statement%20backup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ing/General/10K/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ZZZ/research/Temporary%20Internet%20Files/OLK17D/ORU%20SECFINANCI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2006%20BUDGET/CECONY%20Operations/CECONY/2006%20Budget%20-%20CECONY%20Scorec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ZZZ/research/Temporary%20Internet%20Files/OLK17D/CEI%20Consolidating%20Statemen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4000%20-%20Property%20Tax%20and%20Depreciation/4675%20-%20Book%20Depreciation/Depreciation/AnnualProductionSummary/Noon20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ing/ORU%20Historical%20Data/NoCustomers/NoCustomersHistory_R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ing/ORU%20Historical%20Data/History_8bBilled/2004/History_8bBilled_O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2006%20BUDGET/Customer%20Operations/CAPITAL/FLDOP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eisenheimerh\Local%20Settings\Temporary%20Internet%20Files\OLK124\RECO%20PLANT%20DATA%20AT%2012-31-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perty%20Tax%20and%20Depreciation/4675%20-%20Book%20Depreciation/Rate%20Cases/Electric%202007%20-%20CECONY/Removal%20Cost%20&amp;%20Salvage/RCSAL%20Estimate%202007-Rate%20Cas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Accounting/General%20Accounting/GROUP/Journal%20Entries/Monthly%20Closing/2010%20JE%20Support/Entry%20719%20-Retail%20Margin%20Deferral/09%2008%20JE719%20SC7%20Retail%20Margin%20Deferral%20v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Engineering/LOADSTUD/coststud/2002%20CON%20ED%20ELECTRIC%20ECOS/PLAIN%20WORKPAPER%20MODEL/PLAIN%20YEAR%202002%20CECONY%20ELECTRIC%20ECOS%20STUDY%20WORKPAPER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General%20Accounting\Closing\Maintenance_Expense\Maintenance_expen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ishenbaumy/Local%20Settings/Temporary%20Internet%20Files/OLK1BA/O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6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Documents%20and%20Settings\riccoj\Local%20Settings\Temporary%20Internet%20Files\OLK94\August%20Repor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2002%20Budget\Financial%20Results%20January%20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General%20Accounting\Balances\Balanc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6%20BUDGET\Central%20Operations\CAPITAL\PROJECT%20DATA%20FILES\CAPITAL_2005_SS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APITAL\PROJECT%20DATA%20FILES\2006\CAPITAL_2006_SS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ectric%20Rate%20Case\2008%20Filing\Revised%205%20Year%202-17-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Budgets/Capital/Electric%20Filing%202008%20-%203-7-07/Inputs%203-22-0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TMP/TEMP/CAPITAL%20BUDGET%202001/5%20YEAR%20DETAI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GACT/GROUP/Unbilled%20Sales/Unbilled%20Model%20subto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Engineering/Performance%20Indicators/Copy%20of%20Summary%20Sheets%20Sent%20to%20Jim%20Bitetto/June%202011%20Rate%20Engineering%20Performance%20Indicators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Rate%20Engineering/ORUTAR/ORU%20Elec%20Tariff/2014%20Rate%20Case/Joint%20Proposal/Rate%20Design%20for%20JP/Non-Levelized%20-%20Electric/2014%20O&amp;R%20Elec%20Rate%20Design%20-%20RY1%20Non%20Levelized%20Final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er/Local%20Settings/Temporary%20Internet%20Files/OLK56/Retirements%20Analys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GACT/GACTD004/CIMSUnbilled/Unbilled/Unbilled%20Model%20Pivo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70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17r2\DATADIRS\General%20Accounting\Closing\SALESVO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61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61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708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_970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O&amp;R%20Rate%20Engineering/Pike/Rate%20Cases%202008/Gas/Initial%20Filing/Rate%20Design/2008%20O&amp;R%20Revenue%20Master%20Updated%20Oct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lishenbaumy/Local%20Settings/Temporary%20Internet%20Files/OLK1BA/MAG%2048%20-%202005%20Actual%20EGS%20w_lab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Accounting/2002%20PSC%20Annual%20Report/PSCCON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~1/GAS/REVENUE/SALE96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STUD/coststud/O&amp;R%20GAS%20ECOS%202004%20UNBUNLDED%20STUDY/Work%20papers%20for%20O&amp;R%20Gas%202004%20ECOS%20Study/O&amp;R%20Gas%20ECOS%202004%20Stud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STUD/coststud/2005%20CON%20ED%20ELECTRIC%20UNBUNDLED%20STUDY/WORK%20PAPER%20MODEL/YEAR%202005%20CON%20ED%20ELECTRIC%20ECOS%20STUDY%20WORK%20PAPER%20MODEL%20FOR%20SC%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"/>
      <sheetName val="365000 pri-sec ATT #1"/>
      <sheetName val="367000 pri-sec ATT #2"/>
      <sheetName val="365000 pri-sec footage ATT #3"/>
      <sheetName val="Service Contracts export"/>
      <sheetName val="All (2019-20) (GB-A Real FT)"/>
      <sheetName val="DDP-Tier 2B Unit-CostMar2019"/>
      <sheetName val="Nov 2018final"/>
      <sheetName val="Dec 2018final"/>
      <sheetName val="Jan 2019final"/>
      <sheetName val="Feb 2019final"/>
      <sheetName val="Mar 2019final"/>
      <sheetName val="Apr 2019final"/>
      <sheetName val="May 2019final"/>
      <sheetName val="Jun 2019final"/>
      <sheetName val="Jul 2019final"/>
      <sheetName val="Aug 2019final"/>
      <sheetName val="Sep 2019final"/>
      <sheetName val="Oct 2019final"/>
      <sheetName val="Nov 2019final"/>
      <sheetName val="GAC Verbiage"/>
      <sheetName val="WACOC Package Verbiage "/>
      <sheetName val="Marketer Verbiage"/>
      <sheetName val="All (2017-18) (GB-A Real FT)"/>
      <sheetName val="Storage Feeder"/>
      <sheetName val="Future Costs"/>
      <sheetName val="WACOC (2018-19) MVP) (2)"/>
      <sheetName val="Total - Balancing Calc (24-25"/>
      <sheetName val="Con Ed - Balancing Calc (24-25"/>
      <sheetName val="ORU - Balancing Calc (24-25"/>
      <sheetName val="Monthly WACOC Lead Sheet (S"/>
      <sheetName val="WACOC (2019-20)"/>
      <sheetName val="Demand Cost Recovery Mechani 5M"/>
      <sheetName val="Unit Cost Calculation (package)"/>
      <sheetName val="WACOC (2019-20) w-explanati (2)"/>
      <sheetName val="WACOC (2019-20) (Marketers)"/>
      <sheetName val="WACOC (2019-20) (Market 2019)"/>
      <sheetName val="PSC Moritorium Challenge"/>
      <sheetName val="TETCO D$ Rates"/>
      <sheetName val="WACOC &amp; Balancing Forecasts"/>
      <sheetName val="Summary"/>
      <sheetName val="Var Bal Summary"/>
      <sheetName val="Var Bal Portfolio"/>
      <sheetName val="All (2019-20) ()"/>
      <sheetName val="Gas Quality LEAD SHEET"/>
      <sheetName val="Gas Quality"/>
      <sheetName val="Peak Day Forecast"/>
      <sheetName val="PSC FN"/>
      <sheetName val="Up Lead Sheet"/>
      <sheetName val="UPDATE Monthly $'s"/>
      <sheetName val="UPDATE Monthly Dths"/>
      <sheetName val="Fixed % - $'s"/>
      <sheetName val="Fixed % - dths"/>
      <sheetName val="7H PSC Lead Sheet"/>
      <sheetName val="7H PSC Copy"/>
      <sheetName val="UP FN"/>
      <sheetName val="Cost Allocation Flowchart"/>
      <sheetName val="Total - Balancing Calc (19-20-)"/>
      <sheetName val="Con Ed - Balancing Calc (19-2)"/>
      <sheetName val="ORU - Balancing Calc (19-20-)"/>
      <sheetName val="Fixed Cost Allocation (19-20)"/>
      <sheetName val="Balancing Cost Alloc (19-20)"/>
      <sheetName val="Total - Balancing Calc (18-19_)"/>
      <sheetName val="All (2019-20"/>
      <sheetName val="Storage Summaries (N12) (2)"/>
      <sheetName val="Balanc Cost Unit Rates (2019)"/>
      <sheetName val="Con Ed - Balancing Calc (18-19)"/>
      <sheetName val="ORU - Balancing Calc (18-19)"/>
      <sheetName val="7H Lead Sheet (2)"/>
      <sheetName val="7HPSC Copy"/>
      <sheetName val="Check"/>
      <sheetName val="Tennessee WACOC"/>
      <sheetName val="Demand Cost Recovery Mech PSC"/>
      <sheetName val="Unit Cost Calculation"/>
      <sheetName val="Sheet5"/>
      <sheetName val="2018 Sales TransportationO&amp;R"/>
      <sheetName val="Demand Cost Recovery MechanismL"/>
      <sheetName val="Balanc Cost Unit Rates (14 from"/>
      <sheetName val="2017 Sales Transportation Split"/>
      <sheetName val="2016 Sales Transportation Split"/>
      <sheetName val="Jan 2017final"/>
      <sheetName val="Apr 2017 CE Cap Rel."/>
      <sheetName val="Millenium Path Fuel% (3)"/>
      <sheetName val="Millenium Path Fuel% (2)"/>
      <sheetName val="Average Day Peak Month"/>
      <sheetName val="Sheet4"/>
      <sheetName val="Total Firm Equations - 1"/>
      <sheetName val="Transp Equations - 1"/>
      <sheetName val="Full Service Equations - 1"/>
      <sheetName val="Peaking Dollar Forecasts"/>
      <sheetName val="Millenium Path Fuel% (2015-16)"/>
      <sheetName val="Balanc Cost Unit Rates (13 - S$"/>
      <sheetName val="Balanc Cost Unit Rates (14 - S$"/>
      <sheetName val="Monthly WACOC Lead Sheet to Mar"/>
      <sheetName val="Monthly WACOC Lead Sheet Explan"/>
      <sheetName val="New Millenium Unit Rate Calcula"/>
      <sheetName val="Notes"/>
      <sheetName val="Monthly WACOC Lead Sheet (2)"/>
      <sheetName val="Balanc Cost Unit Rates (14-15)"/>
      <sheetName val="Balancing Analysis Final (14-15"/>
      <sheetName val="AVG DAy PEAK MONTH"/>
      <sheetName val="Table 4"/>
      <sheetName val="Millenium Path Fuel%"/>
      <sheetName val="L.F. ApportionmenAnalysis Final"/>
      <sheetName val="Balancing for DDSApportionments"/>
      <sheetName val="Demand Cost Recovery Mechan (2"/>
      <sheetName val="Break down (2)"/>
      <sheetName val="O&amp;R Break down"/>
      <sheetName val="Commodity"/>
      <sheetName val="Sheet3"/>
      <sheetName val="CME Group"/>
      <sheetName val="Delivered Cost of Gas"/>
      <sheetName val="O&amp;R Releases - February 2020"/>
      <sheetName val="Dec 2019final"/>
      <sheetName val="O&amp;R Capacity Release"/>
      <sheetName val="CE Monthly Capacity Release"/>
      <sheetName val="CE Cap. Rel. February 2020"/>
      <sheetName val="FSS Storage Field"/>
      <sheetName val="Tetco Storage"/>
      <sheetName val="Duration Table"/>
      <sheetName val="30YE 2011 Rnd"/>
      <sheetName val="LEGEND"/>
      <sheetName val="Change Table"/>
      <sheetName val="Transportation"/>
      <sheetName val="Storage"/>
      <sheetName val="TGPL % and var$"/>
      <sheetName val="TGPL Storage"/>
      <sheetName val="TGPL Summer D$"/>
      <sheetName val="TGPL Winter D$"/>
      <sheetName val="TGPL WACOC Worksheet"/>
      <sheetName val="Tetco Basis"/>
      <sheetName val="Changes"/>
      <sheetName val="TGP fuel"/>
      <sheetName val="TGP var $"/>
      <sheetName val="TGP D$"/>
      <sheetName val="Peak-Day Asset Breakdown"/>
      <sheetName val="Sheet1"/>
      <sheetName val="TETCO D$"/>
      <sheetName val="Columbia D$ &amp; MDQ"/>
      <sheetName val="Columbia var$"/>
      <sheetName val="Columbia Fuel (Nov-Mar)"/>
      <sheetName val="Columbia Fuel (Apr-Oct)"/>
      <sheetName val="TGP fuel_"/>
      <sheetName val="TETCO trans$"/>
      <sheetName val="TETCO  MDQ"/>
      <sheetName val="TETCO Fuel Dec-Mar"/>
      <sheetName val="TETCO Fuel Apr-Nov"/>
      <sheetName val="TGPL Summer Longhaul"/>
      <sheetName val="TGPL Winter Longhaul"/>
      <sheetName val="7H Lead Sheet"/>
      <sheetName val="Transportation Services Email"/>
      <sheetName val="For Delivery"/>
      <sheetName val="FINAL (103) Capacity Releases 1"/>
      <sheetName val="Cap Rel. LEAD SHEET"/>
      <sheetName val="Cap Rel. PIVOT"/>
      <sheetName val="Input"/>
      <sheetName val="Rev Cap Release 5-24PSC order "/>
      <sheetName val="Sheet4 (2)"/>
      <sheetName val="kwasi"/>
      <sheetName val="Total - Balancing Calc (20-21)"/>
      <sheetName val="Con Ed - Balancing Calc (20-21)"/>
      <sheetName val="ORU - Balancing Calc (20-21)"/>
      <sheetName val="Total - Balancing Calc (20-21"/>
      <sheetName val="Con Ed - Balancing Calc (20-21"/>
      <sheetName val="ORU - Balancing Calc (20-21"/>
      <sheetName val="Total - Balancing Calc (21-22"/>
      <sheetName val="Con Ed - Balancing Calc (21-22"/>
      <sheetName val="ORU - Balancing Calc (21-22"/>
      <sheetName val="Total - Balancing Calc (22-23"/>
      <sheetName val="Con Ed - Balancing Calc (22-23"/>
      <sheetName val="ORU - Balancing Calc (22-23"/>
      <sheetName val="Total - Balancing Calc (23-24"/>
      <sheetName val="Con Ed - Balancing Calc (23-24"/>
      <sheetName val="ORU - Balancing Calc (23-24"/>
      <sheetName val="Sheet2"/>
      <sheetName val="NetCost_Metric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EXP"/>
      <sheetName val="ITX"/>
      <sheetName val="AFC"/>
      <sheetName val="2009 Inst. on Cust Prem"/>
      <sheetName val="2009 RY3 Competitive Revenues"/>
      <sheetName val="2009 UB Calculation"/>
      <sheetName val="2009 Total Meter Reads"/>
      <sheetName val="2009 Customers &amp; kWh"/>
      <sheetName val="2009 Demand"/>
      <sheetName val="2009 Electric Labor A&amp;G"/>
      <sheetName val="2009 Meter &amp; Meter Install. "/>
      <sheetName val="2009 Total Revs for Unbundling"/>
      <sheetName val="2009 UB % for Commodity"/>
      <sheetName val="2009 West Point Revenues"/>
      <sheetName val="2009 Dist Revenues RY3"/>
      <sheetName val="2009 Dist. RY3 Revenues - SC1"/>
      <sheetName val="2009 Dist. RY3 Revenues - SC2"/>
      <sheetName val="2009 UB Characteristics"/>
      <sheetName val="2004 Demand Allocators"/>
      <sheetName val="2004 Inst. on Cust. Prem."/>
      <sheetName val="2004 Customers"/>
      <sheetName val="2004 RECO PSA"/>
      <sheetName val="2004 O&amp;R Electric Meters"/>
      <sheetName val="2004 Meter &amp; Meter Install."/>
      <sheetName val="2009 Meter &amp; Meter Install."/>
      <sheetName val="2009 CT &amp; PT Book Cost"/>
      <sheetName val="2004 Min Sys OH Conductors"/>
      <sheetName val="2009 Min Sys OH Conductors"/>
      <sheetName val="2004 Min Sys UG Conductors"/>
      <sheetName val="2009 Min Sys UG Conductors"/>
      <sheetName val="2009 Min System - Transformers"/>
      <sheetName val="2004 LT Demand &amp; Customer Split"/>
      <sheetName val="2004 Dist. of Salaries &amp; Wages"/>
      <sheetName val="2009 Dist. of Salaries &amp; Wages"/>
      <sheetName val="2004 Miscel. Revenues"/>
      <sheetName val="2009 Miscel. Revenues"/>
      <sheetName val="2009 O&amp;M Expenses"/>
      <sheetName val="2004 Departmental Rate Base"/>
      <sheetName val="2009 Departmental Rate Base"/>
      <sheetName val="2004 Working Capital Summary"/>
      <sheetName val="2009 Working Capital Summary"/>
      <sheetName val="2004 M&amp;S"/>
      <sheetName val="2009 M&amp;S"/>
      <sheetName val="2004 NIB CWIP"/>
      <sheetName val="2009 NIB CWIP"/>
      <sheetName val="2004 RWIP "/>
      <sheetName val="2009 RWIP"/>
      <sheetName val="2004 Transformers &amp; Services"/>
      <sheetName val="2009 Transformers &amp; Services"/>
      <sheetName val="2004 T&amp;D Demarcation"/>
      <sheetName val="2009 T&amp;D Demarcation"/>
      <sheetName val="2004 365000 pri-sec ATT #1"/>
      <sheetName val="2009 365000 pri-sec ATT #1"/>
      <sheetName val="2004 367000 pri-sec ATT #2"/>
      <sheetName val="2009 367000 pri-sec ATT #2"/>
      <sheetName val="2004 365000 pri-sec foot ATT #3"/>
      <sheetName val="2009 365000 pri-sec foot ATT #3"/>
      <sheetName val="2004 367000 pri-sec foot ATT #4"/>
      <sheetName val="2009 367000 pri-sec foot ATT #4"/>
      <sheetName val="2004 PSC 204-207 Plant In Serv."/>
      <sheetName val="2009 PSC 204-207 Plant In Serv."/>
      <sheetName val="2004 Common Plant"/>
      <sheetName val="2009 PSC 356A Common Plant"/>
      <sheetName val="2004 Future Use Plant"/>
      <sheetName val="2009 Future Use Plant"/>
      <sheetName val="2004 PSC 320-321 O&amp;M Expenses"/>
      <sheetName val="2009 PSC 320-321 O&amp;M Expenses"/>
      <sheetName val="2004 Property Tax"/>
      <sheetName val="2009 Property Tax"/>
      <sheetName val="2004 FIT Accrual"/>
      <sheetName val="2009 FIT Accrual"/>
      <sheetName val="2004 SIT Accrual"/>
      <sheetName val="2009 SIT Accrual"/>
      <sheetName val="2004 Interest Synchronization"/>
      <sheetName val="2009 Interest Synchronization"/>
      <sheetName val="2004 Revenues"/>
    </sheetNames>
    <sheetDataSet>
      <sheetData sheetId="0"/>
      <sheetData sheetId="1"/>
      <sheetData sheetId="2"/>
      <sheetData sheetId="3">
        <row r="210">
          <cell r="F210">
            <v>176705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R Balances"/>
      <sheetName val="Endro 12 Month Calc With POR"/>
      <sheetName val="Endro 12 Month Calc W_O POR"/>
      <sheetName val="POR "/>
      <sheetName val="Sheet2"/>
      <sheetName val="Sales Less Tax"/>
      <sheetName val="Revenues"/>
      <sheetName val="Step 1 from notes"/>
      <sheetName val="Uncollectibles 00300"/>
      <sheetName val="Uncollectibles S0300 "/>
      <sheetName val="Uncollectibles D0301  (POR)"/>
      <sheetName val="Balance Brought Forward"/>
      <sheetName val="Sales Tax"/>
      <sheetName val="Extra 23"/>
      <sheetName val="ENDRO"/>
      <sheetName val="ENDRO By Service"/>
      <sheetName val="Net Loss Per $100"/>
      <sheetName val="Agreements"/>
      <sheetName val="Final A_R"/>
      <sheetName val="Uncollectible"/>
      <sheetName val="Sheet1"/>
      <sheetName val="Firm Transportation Base Rev "/>
      <sheetName val="Cust Outreach"/>
      <sheetName val="Divested Plants"/>
      <sheetName val="Gas Fuel Adjustment"/>
      <sheetName val="Int on Hedging"/>
      <sheetName val="Int Sales Cr (Deferred)"/>
      <sheetName val="NYPA"/>
      <sheetName val="Others"/>
      <sheetName val="Retail Choice Credit"/>
      <sheetName val="WBS Demand"/>
    </sheetNames>
    <sheetDataSet>
      <sheetData sheetId="0"/>
      <sheetData sheetId="1"/>
      <sheetData sheetId="2"/>
      <sheetData sheetId="3">
        <row r="3">
          <cell r="A3">
            <v>200501</v>
          </cell>
        </row>
        <row r="5">
          <cell r="A5">
            <v>200501</v>
          </cell>
          <cell r="C5">
            <v>0</v>
          </cell>
        </row>
        <row r="6">
          <cell r="A6">
            <v>200502</v>
          </cell>
          <cell r="C6">
            <v>0</v>
          </cell>
        </row>
        <row r="7">
          <cell r="A7">
            <v>200503</v>
          </cell>
          <cell r="C7">
            <v>0</v>
          </cell>
        </row>
        <row r="8">
          <cell r="A8">
            <v>200504</v>
          </cell>
          <cell r="C8">
            <v>0</v>
          </cell>
        </row>
        <row r="9">
          <cell r="A9">
            <v>200505</v>
          </cell>
          <cell r="B9">
            <v>21347669.949999999</v>
          </cell>
          <cell r="C9">
            <v>21347669.949999999</v>
          </cell>
        </row>
        <row r="10">
          <cell r="A10">
            <v>200506</v>
          </cell>
          <cell r="B10">
            <v>25353761.920000002</v>
          </cell>
          <cell r="C10">
            <v>46701431.870000005</v>
          </cell>
        </row>
        <row r="11">
          <cell r="A11">
            <v>200507</v>
          </cell>
          <cell r="B11">
            <v>33880974.469999999</v>
          </cell>
          <cell r="C11">
            <v>80582406.340000004</v>
          </cell>
        </row>
        <row r="12">
          <cell r="A12">
            <v>200508</v>
          </cell>
          <cell r="B12">
            <v>44194925.049999997</v>
          </cell>
          <cell r="C12">
            <v>124777331.39</v>
          </cell>
        </row>
        <row r="13">
          <cell r="A13">
            <v>200509</v>
          </cell>
          <cell r="B13">
            <v>49594603.57</v>
          </cell>
          <cell r="C13">
            <v>174371934.96000001</v>
          </cell>
        </row>
        <row r="14">
          <cell r="A14">
            <v>200510</v>
          </cell>
          <cell r="B14">
            <v>47877852.020000003</v>
          </cell>
          <cell r="C14">
            <v>222249786.98000002</v>
          </cell>
        </row>
        <row r="15">
          <cell r="A15">
            <v>200511</v>
          </cell>
          <cell r="B15">
            <v>44133456</v>
          </cell>
          <cell r="C15">
            <v>266383242.98000002</v>
          </cell>
        </row>
        <row r="16">
          <cell r="A16">
            <v>200512</v>
          </cell>
          <cell r="B16">
            <v>56607339.789999999</v>
          </cell>
          <cell r="C16">
            <v>322990582.77000004</v>
          </cell>
          <cell r="D16">
            <v>322990582.77000004</v>
          </cell>
        </row>
        <row r="17">
          <cell r="A17">
            <v>200601</v>
          </cell>
          <cell r="B17">
            <v>58481203.399999999</v>
          </cell>
          <cell r="C17">
            <v>58481203.399999999</v>
          </cell>
          <cell r="D17">
            <v>381471786.17000002</v>
          </cell>
        </row>
        <row r="18">
          <cell r="A18">
            <v>200602</v>
          </cell>
          <cell r="B18">
            <v>58134797.18</v>
          </cell>
          <cell r="C18">
            <v>116616000.58</v>
          </cell>
          <cell r="D18">
            <v>439606583.35000002</v>
          </cell>
        </row>
        <row r="19">
          <cell r="A19">
            <v>200603</v>
          </cell>
          <cell r="B19">
            <v>52274117.909999996</v>
          </cell>
          <cell r="C19">
            <v>168890118.49000001</v>
          </cell>
          <cell r="D19">
            <v>491880701.25999999</v>
          </cell>
        </row>
        <row r="20">
          <cell r="A20">
            <v>200604</v>
          </cell>
          <cell r="B20">
            <v>44426949.859999999</v>
          </cell>
          <cell r="C20">
            <v>213317068.35000002</v>
          </cell>
          <cell r="D20">
            <v>536307651.12</v>
          </cell>
        </row>
        <row r="21">
          <cell r="A21">
            <v>200605</v>
          </cell>
          <cell r="B21">
            <v>40774168.390000001</v>
          </cell>
          <cell r="C21">
            <v>254091236.74000001</v>
          </cell>
          <cell r="D21">
            <v>555734149.55999994</v>
          </cell>
        </row>
        <row r="22">
          <cell r="A22">
            <v>200606</v>
          </cell>
          <cell r="B22">
            <v>48759142.950000003</v>
          </cell>
          <cell r="C22">
            <v>302850379.69</v>
          </cell>
          <cell r="D22">
            <v>579139530.59000003</v>
          </cell>
        </row>
        <row r="23">
          <cell r="A23">
            <v>200607</v>
          </cell>
          <cell r="B23">
            <v>63101089.280000001</v>
          </cell>
          <cell r="C23">
            <v>365951468.97000003</v>
          </cell>
          <cell r="D23">
            <v>608359645.39999998</v>
          </cell>
        </row>
        <row r="24">
          <cell r="A24">
            <v>200608</v>
          </cell>
          <cell r="B24">
            <v>76136326.650000006</v>
          </cell>
          <cell r="C24">
            <v>442087795.62</v>
          </cell>
          <cell r="D24">
            <v>640301047</v>
          </cell>
        </row>
        <row r="25">
          <cell r="A25">
            <v>200609</v>
          </cell>
          <cell r="B25">
            <v>65393361.18</v>
          </cell>
          <cell r="C25">
            <v>507481156.80000001</v>
          </cell>
          <cell r="D25">
            <v>656099804.6099999</v>
          </cell>
        </row>
        <row r="26">
          <cell r="A26">
            <v>200610</v>
          </cell>
          <cell r="B26">
            <v>52993658.270000003</v>
          </cell>
          <cell r="C26">
            <v>560474815.07000005</v>
          </cell>
          <cell r="D26">
            <v>661215610.8599999</v>
          </cell>
        </row>
        <row r="27">
          <cell r="A27">
            <v>200611</v>
          </cell>
          <cell r="B27">
            <v>52487358.960000001</v>
          </cell>
          <cell r="C27">
            <v>612962174.03000009</v>
          </cell>
          <cell r="D27">
            <v>669569513.81999993</v>
          </cell>
        </row>
        <row r="28">
          <cell r="A28">
            <v>200612</v>
          </cell>
          <cell r="B28">
            <v>60556983.859999999</v>
          </cell>
          <cell r="C28">
            <v>673519157.8900001</v>
          </cell>
          <cell r="D28">
            <v>673519157.8900001</v>
          </cell>
        </row>
      </sheetData>
      <sheetData sheetId="4"/>
      <sheetData sheetId="5"/>
      <sheetData sheetId="6">
        <row r="3">
          <cell r="A3">
            <v>2003</v>
          </cell>
        </row>
        <row r="5">
          <cell r="A5">
            <v>200501</v>
          </cell>
          <cell r="B5">
            <v>773017053.57000005</v>
          </cell>
          <cell r="C5">
            <v>674675360.73000002</v>
          </cell>
          <cell r="D5">
            <v>98341692.840000004</v>
          </cell>
          <cell r="E5">
            <v>442835.42</v>
          </cell>
          <cell r="F5">
            <v>773017053.57000005</v>
          </cell>
          <cell r="G5">
            <v>674675360.73000002</v>
          </cell>
          <cell r="H5">
            <v>98341692.840000004</v>
          </cell>
          <cell r="I5">
            <v>15859040.080000002</v>
          </cell>
          <cell r="J5">
            <v>992029.69</v>
          </cell>
          <cell r="K5">
            <v>976485.25</v>
          </cell>
          <cell r="L5">
            <v>841952.59</v>
          </cell>
        </row>
        <row r="6">
          <cell r="A6">
            <v>200502</v>
          </cell>
          <cell r="B6">
            <v>758970081.92999995</v>
          </cell>
          <cell r="C6">
            <v>672807552.79999995</v>
          </cell>
          <cell r="D6">
            <v>86162529.129999995</v>
          </cell>
          <cell r="E6">
            <v>549769.06000000006</v>
          </cell>
          <cell r="F6">
            <v>1531987135.5</v>
          </cell>
          <cell r="G6">
            <v>1347482913.53</v>
          </cell>
          <cell r="H6">
            <v>184504221.97</v>
          </cell>
          <cell r="I6">
            <v>23937691.210000001</v>
          </cell>
          <cell r="J6">
            <v>1619242.12</v>
          </cell>
          <cell r="K6">
            <v>1579933.7</v>
          </cell>
          <cell r="L6">
            <v>1391721.65</v>
          </cell>
        </row>
        <row r="7">
          <cell r="A7">
            <v>200503</v>
          </cell>
          <cell r="B7">
            <v>692574197.84000003</v>
          </cell>
          <cell r="C7">
            <v>609822890.5</v>
          </cell>
          <cell r="D7">
            <v>82751307.340000004</v>
          </cell>
          <cell r="E7">
            <v>511193.34</v>
          </cell>
          <cell r="F7">
            <v>2224561333.3400002</v>
          </cell>
          <cell r="G7">
            <v>1957305804.03</v>
          </cell>
          <cell r="H7">
            <v>267255529.31</v>
          </cell>
          <cell r="I7">
            <v>30609551.050000001</v>
          </cell>
          <cell r="J7">
            <v>2119282.06</v>
          </cell>
          <cell r="K7">
            <v>2048274.03</v>
          </cell>
          <cell r="L7">
            <v>1902914.99</v>
          </cell>
        </row>
        <row r="8">
          <cell r="A8">
            <v>200504</v>
          </cell>
          <cell r="B8">
            <v>594733094.33000004</v>
          </cell>
          <cell r="C8">
            <v>550934719.29000008</v>
          </cell>
          <cell r="D8">
            <v>43798375.039999999</v>
          </cell>
          <cell r="E8">
            <v>445527.1</v>
          </cell>
          <cell r="F8">
            <v>2819294427.6700001</v>
          </cell>
          <cell r="G8">
            <v>2508240523.3200002</v>
          </cell>
          <cell r="H8">
            <v>311053904.35000002</v>
          </cell>
          <cell r="I8">
            <v>37303143.289999999</v>
          </cell>
          <cell r="J8">
            <v>2637665.15</v>
          </cell>
          <cell r="K8">
            <v>2405982.25</v>
          </cell>
          <cell r="L8">
            <v>2348442.09</v>
          </cell>
        </row>
        <row r="9">
          <cell r="A9">
            <v>200505</v>
          </cell>
          <cell r="B9">
            <v>571001340.66999996</v>
          </cell>
          <cell r="C9">
            <v>547444976.81999993</v>
          </cell>
          <cell r="D9">
            <v>23556363.850000001</v>
          </cell>
          <cell r="E9">
            <v>459836.98</v>
          </cell>
          <cell r="F9">
            <v>3390295768.3400002</v>
          </cell>
          <cell r="G9">
            <v>3055685500.1400003</v>
          </cell>
          <cell r="H9">
            <v>334610268.20000005</v>
          </cell>
          <cell r="I9">
            <v>47137095.670000002</v>
          </cell>
          <cell r="J9">
            <v>3182574.13</v>
          </cell>
          <cell r="K9">
            <v>2789334.7800000003</v>
          </cell>
          <cell r="L9">
            <v>2808279.07</v>
          </cell>
        </row>
        <row r="10">
          <cell r="A10">
            <v>200506</v>
          </cell>
          <cell r="B10">
            <v>666926328.23000002</v>
          </cell>
          <cell r="C10">
            <v>637824315.74000001</v>
          </cell>
          <cell r="D10">
            <v>29102012.489999998</v>
          </cell>
          <cell r="E10">
            <v>324277.18</v>
          </cell>
          <cell r="F10">
            <v>4057222096.5700002</v>
          </cell>
          <cell r="G10">
            <v>3693509815.8800001</v>
          </cell>
          <cell r="H10">
            <v>363712280.69000006</v>
          </cell>
          <cell r="I10">
            <v>54453654.57</v>
          </cell>
          <cell r="J10">
            <v>3574634.71</v>
          </cell>
          <cell r="K10">
            <v>3154653.6700000004</v>
          </cell>
          <cell r="L10">
            <v>3132556.25</v>
          </cell>
        </row>
        <row r="11">
          <cell r="A11">
            <v>200507</v>
          </cell>
          <cell r="B11">
            <v>803126790.46000004</v>
          </cell>
          <cell r="C11">
            <v>770079139.32000005</v>
          </cell>
          <cell r="D11">
            <v>33047651.140000001</v>
          </cell>
          <cell r="E11">
            <v>483815.5</v>
          </cell>
          <cell r="F11">
            <v>4860348887.0300007</v>
          </cell>
          <cell r="G11">
            <v>4463588955.1999998</v>
          </cell>
          <cell r="H11">
            <v>396759931.83000004</v>
          </cell>
          <cell r="I11">
            <v>65941166.539999999</v>
          </cell>
          <cell r="J11">
            <v>4096476.32</v>
          </cell>
          <cell r="K11">
            <v>3622994.47</v>
          </cell>
          <cell r="L11">
            <v>3616371.75</v>
          </cell>
        </row>
        <row r="12">
          <cell r="A12">
            <v>200508</v>
          </cell>
          <cell r="B12">
            <v>844911821.99000001</v>
          </cell>
          <cell r="C12">
            <v>806552141.76999998</v>
          </cell>
          <cell r="D12">
            <v>38359680.219999999</v>
          </cell>
          <cell r="E12">
            <v>1670174.22</v>
          </cell>
          <cell r="F12">
            <v>5705260709.0200005</v>
          </cell>
          <cell r="G12">
            <v>5270141096.9699993</v>
          </cell>
          <cell r="H12">
            <v>435119612.05000007</v>
          </cell>
          <cell r="I12">
            <v>73646521.900000006</v>
          </cell>
          <cell r="J12">
            <v>4538988.97</v>
          </cell>
          <cell r="K12">
            <v>4083732.8400000003</v>
          </cell>
          <cell r="L12">
            <v>5286545.97</v>
          </cell>
        </row>
        <row r="13">
          <cell r="A13">
            <v>200509</v>
          </cell>
          <cell r="B13">
            <v>822832268.24000001</v>
          </cell>
          <cell r="C13">
            <v>789803830.24000001</v>
          </cell>
          <cell r="D13">
            <v>33028438</v>
          </cell>
          <cell r="E13">
            <v>544530.78</v>
          </cell>
          <cell r="F13">
            <v>6528092977.2600002</v>
          </cell>
          <cell r="G13">
            <v>6059944927.2099991</v>
          </cell>
          <cell r="H13">
            <v>468148050.05000007</v>
          </cell>
          <cell r="I13">
            <v>81181869.88000001</v>
          </cell>
          <cell r="J13">
            <v>5003060.63</v>
          </cell>
          <cell r="K13">
            <v>4644308.0600000005</v>
          </cell>
          <cell r="L13">
            <v>5831076.75</v>
          </cell>
        </row>
        <row r="14">
          <cell r="A14">
            <v>200510</v>
          </cell>
          <cell r="B14">
            <v>717502080.42999995</v>
          </cell>
          <cell r="C14">
            <v>686810967.95999992</v>
          </cell>
          <cell r="D14">
            <v>30691112.469999999</v>
          </cell>
          <cell r="E14">
            <v>525393.56000000006</v>
          </cell>
          <cell r="F14">
            <v>7245595057.6900005</v>
          </cell>
          <cell r="G14">
            <v>6746755895.1699991</v>
          </cell>
          <cell r="H14">
            <v>498839162.5200001</v>
          </cell>
          <cell r="I14">
            <v>90106778.570000008</v>
          </cell>
          <cell r="J14">
            <v>5496859.4699999997</v>
          </cell>
          <cell r="K14">
            <v>5139731.6400000006</v>
          </cell>
          <cell r="L14">
            <v>6356470.3100000005</v>
          </cell>
        </row>
        <row r="15">
          <cell r="A15">
            <v>200511</v>
          </cell>
          <cell r="B15">
            <v>731964956.37</v>
          </cell>
          <cell r="C15">
            <v>682765437.73000002</v>
          </cell>
          <cell r="D15">
            <v>49199518.640000001</v>
          </cell>
          <cell r="E15">
            <v>484674.73</v>
          </cell>
          <cell r="F15">
            <v>7977560014.0600004</v>
          </cell>
          <cell r="G15">
            <v>7429521332.8999996</v>
          </cell>
          <cell r="H15">
            <v>548038681.16000009</v>
          </cell>
          <cell r="I15">
            <v>99571693.080000013</v>
          </cell>
          <cell r="J15">
            <v>6096368.1200000001</v>
          </cell>
          <cell r="K15">
            <v>5799329.4600000009</v>
          </cell>
          <cell r="L15">
            <v>6841145.040000001</v>
          </cell>
        </row>
        <row r="16">
          <cell r="A16">
            <v>200512</v>
          </cell>
          <cell r="B16">
            <v>862138615.66999996</v>
          </cell>
          <cell r="C16">
            <v>765394504.31999993</v>
          </cell>
          <cell r="D16">
            <v>96744111.349999994</v>
          </cell>
          <cell r="E16">
            <v>589431.9</v>
          </cell>
          <cell r="F16">
            <v>8839698629.7299995</v>
          </cell>
          <cell r="G16">
            <v>8194915837.2199993</v>
          </cell>
          <cell r="H16">
            <v>644782792.51000011</v>
          </cell>
          <cell r="I16">
            <v>9194279.8800000008</v>
          </cell>
          <cell r="J16">
            <v>8839698629.7299995</v>
          </cell>
          <cell r="K16">
            <v>8194915837.2199993</v>
          </cell>
          <cell r="L16">
            <v>644782792.51000011</v>
          </cell>
        </row>
        <row r="17">
          <cell r="A17">
            <v>200601</v>
          </cell>
          <cell r="B17">
            <v>904650540.46000004</v>
          </cell>
          <cell r="C17">
            <v>800605948.42000008</v>
          </cell>
          <cell r="D17">
            <v>104044592.04000001</v>
          </cell>
          <cell r="E17">
            <v>343369.42</v>
          </cell>
          <cell r="F17">
            <v>904650540.46000004</v>
          </cell>
          <cell r="G17">
            <v>800605948.42000008</v>
          </cell>
          <cell r="H17">
            <v>104044592.04000001</v>
          </cell>
          <cell r="I17">
            <v>17865825.490000002</v>
          </cell>
          <cell r="J17">
            <v>8971332116.6199989</v>
          </cell>
          <cell r="K17">
            <v>8320846424.9099998</v>
          </cell>
          <cell r="L17">
            <v>650485691.71000004</v>
          </cell>
        </row>
        <row r="18">
          <cell r="A18">
            <v>200602</v>
          </cell>
          <cell r="B18">
            <v>814326115.39999998</v>
          </cell>
          <cell r="C18">
            <v>718884831.03999996</v>
          </cell>
          <cell r="D18">
            <v>95441284.359999999</v>
          </cell>
          <cell r="E18">
            <v>875649.44</v>
          </cell>
          <cell r="F18">
            <v>1718976655.8600001</v>
          </cell>
          <cell r="G18">
            <v>1519490779.46</v>
          </cell>
          <cell r="H18">
            <v>199485876.40000001</v>
          </cell>
          <cell r="I18">
            <v>27741958.800000004</v>
          </cell>
          <cell r="J18">
            <v>9026688150.0900002</v>
          </cell>
          <cell r="K18">
            <v>8366923703.1500006</v>
          </cell>
          <cell r="L18">
            <v>659764446.94000006</v>
          </cell>
        </row>
        <row r="19">
          <cell r="A19">
            <v>200603</v>
          </cell>
          <cell r="B19">
            <v>726838973.20000005</v>
          </cell>
          <cell r="C19">
            <v>634199547.79000008</v>
          </cell>
          <cell r="D19">
            <v>92639425.409999996</v>
          </cell>
          <cell r="E19">
            <v>391196.05</v>
          </cell>
          <cell r="F19">
            <v>2445815629.0600004</v>
          </cell>
          <cell r="G19">
            <v>2153690327.25</v>
          </cell>
          <cell r="H19">
            <v>292125301.81</v>
          </cell>
          <cell r="I19">
            <v>36424895.860000007</v>
          </cell>
          <cell r="J19">
            <v>9060952925.4500008</v>
          </cell>
          <cell r="K19">
            <v>8391300360.4400005</v>
          </cell>
          <cell r="L19">
            <v>669652565.00999999</v>
          </cell>
        </row>
        <row r="20">
          <cell r="A20">
            <v>200604</v>
          </cell>
          <cell r="B20">
            <v>582241889.76999998</v>
          </cell>
          <cell r="C20">
            <v>533698583.94</v>
          </cell>
          <cell r="D20">
            <v>48543305.829999998</v>
          </cell>
          <cell r="E20">
            <v>536712.1</v>
          </cell>
          <cell r="F20">
            <v>3028057518.8300004</v>
          </cell>
          <cell r="G20">
            <v>2687388911.1900001</v>
          </cell>
          <cell r="H20">
            <v>340668607.63999999</v>
          </cell>
          <cell r="I20">
            <v>47126642.710000008</v>
          </cell>
          <cell r="J20">
            <v>9048461720.8899994</v>
          </cell>
          <cell r="K20">
            <v>8374064225.0899992</v>
          </cell>
          <cell r="L20">
            <v>674397495.80000007</v>
          </cell>
        </row>
        <row r="21">
          <cell r="A21">
            <v>200605</v>
          </cell>
          <cell r="B21">
            <v>506189445.12</v>
          </cell>
          <cell r="C21">
            <v>479966643.75</v>
          </cell>
          <cell r="D21">
            <v>26222801.370000001</v>
          </cell>
          <cell r="E21">
            <v>514932.67</v>
          </cell>
          <cell r="F21">
            <v>3534246963.9500003</v>
          </cell>
          <cell r="G21">
            <v>3167355554.9400001</v>
          </cell>
          <cell r="H21">
            <v>366891409.00999999</v>
          </cell>
          <cell r="I21">
            <v>58638971.820000008</v>
          </cell>
          <cell r="J21">
            <v>8983649825.3400002</v>
          </cell>
          <cell r="K21">
            <v>8306585892.0199995</v>
          </cell>
          <cell r="L21">
            <v>677063933.32000005</v>
          </cell>
        </row>
        <row r="22">
          <cell r="A22">
            <v>200606</v>
          </cell>
          <cell r="B22">
            <v>653810035.14999998</v>
          </cell>
          <cell r="C22">
            <v>625224356.86000001</v>
          </cell>
          <cell r="D22">
            <v>28585678.289999999</v>
          </cell>
          <cell r="E22">
            <v>352472.54</v>
          </cell>
          <cell r="F22">
            <v>4188056999.1000004</v>
          </cell>
          <cell r="G22">
            <v>3792579911.8000002</v>
          </cell>
          <cell r="H22">
            <v>395477087.30000001</v>
          </cell>
          <cell r="I22">
            <v>68637559.900000006</v>
          </cell>
          <cell r="J22">
            <v>8970533532.2600002</v>
          </cell>
          <cell r="K22">
            <v>8293985933.1399994</v>
          </cell>
          <cell r="L22">
            <v>676547599.12</v>
          </cell>
        </row>
        <row r="23">
          <cell r="A23">
            <v>200607</v>
          </cell>
          <cell r="B23">
            <v>804466980.05999994</v>
          </cell>
          <cell r="C23">
            <v>769047073.82999992</v>
          </cell>
          <cell r="D23">
            <v>35419906.229999997</v>
          </cell>
          <cell r="E23">
            <v>422284.25</v>
          </cell>
          <cell r="F23">
            <v>4992523979.1599998</v>
          </cell>
          <cell r="G23">
            <v>4561626985.6300001</v>
          </cell>
          <cell r="H23">
            <v>430896993.53000003</v>
          </cell>
          <cell r="I23">
            <v>79758974.580000013</v>
          </cell>
          <cell r="J23">
            <v>8971873721.8599987</v>
          </cell>
          <cell r="K23">
            <v>8292953867.6499987</v>
          </cell>
          <cell r="L23">
            <v>678919854.21000004</v>
          </cell>
        </row>
        <row r="24">
          <cell r="A24">
            <v>200608</v>
          </cell>
          <cell r="B24">
            <v>834624128.48000002</v>
          </cell>
          <cell r="C24">
            <v>795744276.68000007</v>
          </cell>
          <cell r="D24">
            <v>38879851.799999997</v>
          </cell>
          <cell r="E24">
            <v>524873.31000000006</v>
          </cell>
          <cell r="F24">
            <v>5827148107.6399994</v>
          </cell>
          <cell r="G24">
            <v>5357371262.3100004</v>
          </cell>
          <cell r="H24">
            <v>469776845.33000004</v>
          </cell>
          <cell r="I24">
            <v>89732450.450000018</v>
          </cell>
          <cell r="J24">
            <v>8961586028.3499985</v>
          </cell>
          <cell r="K24">
            <v>8282146002.5599995</v>
          </cell>
          <cell r="L24">
            <v>679440025.78999996</v>
          </cell>
        </row>
        <row r="25">
          <cell r="A25">
            <v>200609</v>
          </cell>
          <cell r="B25">
            <v>735631028.49000001</v>
          </cell>
          <cell r="C25">
            <v>705265666.53999996</v>
          </cell>
          <cell r="D25">
            <v>30365361.949999999</v>
          </cell>
          <cell r="E25">
            <v>659693.04</v>
          </cell>
          <cell r="F25">
            <v>6562779136.1299992</v>
          </cell>
          <cell r="G25">
            <v>6062636928.8500004</v>
          </cell>
          <cell r="H25">
            <v>500142207.28000003</v>
          </cell>
          <cell r="I25">
            <v>98905155.970000014</v>
          </cell>
          <cell r="J25">
            <v>8874384788.5999985</v>
          </cell>
          <cell r="K25">
            <v>8197607838.8599997</v>
          </cell>
          <cell r="L25">
            <v>676776949.73999989</v>
          </cell>
        </row>
        <row r="26">
          <cell r="A26">
            <v>200610</v>
          </cell>
          <cell r="B26">
            <v>616912222.09000003</v>
          </cell>
          <cell r="C26">
            <v>597956844.80000007</v>
          </cell>
          <cell r="D26">
            <v>18955377.289999999</v>
          </cell>
          <cell r="E26">
            <v>847744.67</v>
          </cell>
          <cell r="F26">
            <v>7179691358.2199993</v>
          </cell>
          <cell r="G26">
            <v>6660593773.6500006</v>
          </cell>
          <cell r="H26">
            <v>519097584.57000005</v>
          </cell>
          <cell r="I26">
            <v>107763740.42000002</v>
          </cell>
          <cell r="J26">
            <v>8773794930.2600002</v>
          </cell>
          <cell r="K26">
            <v>8108753715.6999998</v>
          </cell>
          <cell r="L26">
            <v>665041214.56000006</v>
          </cell>
        </row>
        <row r="27">
          <cell r="A27">
            <v>200611</v>
          </cell>
          <cell r="B27">
            <v>601522517.30999994</v>
          </cell>
          <cell r="C27">
            <v>558667570.88999999</v>
          </cell>
          <cell r="D27">
            <v>42854946.420000002</v>
          </cell>
          <cell r="E27">
            <v>250090.02</v>
          </cell>
          <cell r="F27">
            <v>7781213875.5299988</v>
          </cell>
          <cell r="G27">
            <v>7219261344.5400009</v>
          </cell>
          <cell r="H27">
            <v>561952530.99000001</v>
          </cell>
          <cell r="I27">
            <v>117894107.22000001</v>
          </cell>
          <cell r="J27">
            <v>8643352491.1999989</v>
          </cell>
          <cell r="K27">
            <v>7984655848.8600006</v>
          </cell>
          <cell r="L27">
            <v>658696642.33999991</v>
          </cell>
        </row>
        <row r="28">
          <cell r="A28">
            <v>200612</v>
          </cell>
          <cell r="B28">
            <v>708139125.52999997</v>
          </cell>
          <cell r="C28">
            <v>640316051.41999996</v>
          </cell>
          <cell r="D28">
            <v>67823074.109999999</v>
          </cell>
          <cell r="E28">
            <v>187545.58</v>
          </cell>
          <cell r="F28">
            <v>8489353001.0599985</v>
          </cell>
          <cell r="G28">
            <v>7859577395.960001</v>
          </cell>
          <cell r="H28">
            <v>629775605.10000002</v>
          </cell>
          <cell r="I28">
            <v>10494821.779999999</v>
          </cell>
          <cell r="J28">
            <v>8489353001.0599985</v>
          </cell>
          <cell r="K28">
            <v>7859577395.960001</v>
          </cell>
          <cell r="L28">
            <v>629775605.10000002</v>
          </cell>
        </row>
      </sheetData>
      <sheetData sheetId="7">
        <row r="3">
          <cell r="A3">
            <v>2003</v>
          </cell>
        </row>
        <row r="4">
          <cell r="A4">
            <v>200501</v>
          </cell>
          <cell r="B4">
            <v>8529192.0500000007</v>
          </cell>
          <cell r="C4">
            <v>503797.67</v>
          </cell>
          <cell r="D4">
            <v>462482.79</v>
          </cell>
          <cell r="E4">
            <v>399117.17</v>
          </cell>
          <cell r="F4">
            <v>4189520.57</v>
          </cell>
          <cell r="G4">
            <v>4252886.1899999995</v>
          </cell>
          <cell r="I4">
            <v>8529192.0500000007</v>
          </cell>
          <cell r="J4">
            <v>503797.67</v>
          </cell>
          <cell r="K4">
            <v>462482.79</v>
          </cell>
          <cell r="L4">
            <v>399117.17</v>
          </cell>
          <cell r="M4">
            <v>4189520.57</v>
          </cell>
          <cell r="N4">
            <v>4252886.1899999995</v>
          </cell>
        </row>
        <row r="5">
          <cell r="A5">
            <v>200502</v>
          </cell>
          <cell r="B5">
            <v>7329848.0300000003</v>
          </cell>
          <cell r="C5">
            <v>488232.02</v>
          </cell>
          <cell r="D5">
            <v>514002.46</v>
          </cell>
          <cell r="E5">
            <v>442835.42</v>
          </cell>
          <cell r="F5">
            <v>3534491.28</v>
          </cell>
          <cell r="G5">
            <v>3605658.32</v>
          </cell>
          <cell r="H5">
            <v>98341692.840000004</v>
          </cell>
          <cell r="I5">
            <v>15859040.080000002</v>
          </cell>
          <cell r="J5">
            <v>992029.69</v>
          </cell>
          <cell r="K5">
            <v>976485.25</v>
          </cell>
          <cell r="L5">
            <v>841952.59</v>
          </cell>
          <cell r="M5">
            <v>7724011.8499999996</v>
          </cell>
          <cell r="N5">
            <v>7858544.5099999998</v>
          </cell>
          <cell r="O5">
            <v>0</v>
          </cell>
          <cell r="P5">
            <v>0</v>
          </cell>
        </row>
        <row r="6">
          <cell r="A6">
            <v>200503</v>
          </cell>
          <cell r="B6">
            <v>8078651.1299999999</v>
          </cell>
          <cell r="C6">
            <v>627212.43000000005</v>
          </cell>
          <cell r="D6">
            <v>603448.44999999995</v>
          </cell>
          <cell r="E6">
            <v>549769.06000000006</v>
          </cell>
          <cell r="F6">
            <v>4120228.17</v>
          </cell>
          <cell r="G6">
            <v>4173907.5599999996</v>
          </cell>
          <cell r="H6">
            <v>184504221.97</v>
          </cell>
          <cell r="I6">
            <v>23937691.210000001</v>
          </cell>
          <cell r="J6">
            <v>1619242.12</v>
          </cell>
          <cell r="K6">
            <v>1579933.7</v>
          </cell>
          <cell r="L6">
            <v>1391721.65</v>
          </cell>
          <cell r="M6">
            <v>11844240.02</v>
          </cell>
          <cell r="N6">
            <v>12032452.07</v>
          </cell>
          <cell r="O6">
            <v>0</v>
          </cell>
          <cell r="P6">
            <v>0</v>
          </cell>
        </row>
        <row r="7">
          <cell r="A7">
            <v>200504</v>
          </cell>
          <cell r="B7">
            <v>6671859.8399999999</v>
          </cell>
          <cell r="C7">
            <v>500039.94</v>
          </cell>
          <cell r="D7">
            <v>468340.33</v>
          </cell>
          <cell r="E7">
            <v>511193.34</v>
          </cell>
          <cell r="F7">
            <v>3610521.62</v>
          </cell>
          <cell r="G7">
            <v>3567668.6100000003</v>
          </cell>
          <cell r="H7">
            <v>267255529.31</v>
          </cell>
          <cell r="I7">
            <v>30609551.050000001</v>
          </cell>
          <cell r="J7">
            <v>2119282.06</v>
          </cell>
          <cell r="K7">
            <v>2048274.03</v>
          </cell>
          <cell r="L7">
            <v>1902914.99</v>
          </cell>
          <cell r="M7">
            <v>15454761.640000001</v>
          </cell>
          <cell r="N7">
            <v>15600120.68</v>
          </cell>
          <cell r="O7">
            <v>0</v>
          </cell>
          <cell r="P7">
            <v>0</v>
          </cell>
        </row>
        <row r="8">
          <cell r="A8">
            <v>200505</v>
          </cell>
          <cell r="B8">
            <v>6693592.2399999993</v>
          </cell>
          <cell r="C8">
            <v>518383.09</v>
          </cell>
          <cell r="D8">
            <v>357708.22</v>
          </cell>
          <cell r="E8">
            <v>445527.1</v>
          </cell>
          <cell r="F8">
            <v>4523659.9800000004</v>
          </cell>
          <cell r="G8">
            <v>4435841.1000000006</v>
          </cell>
          <cell r="H8">
            <v>311053904.35000002</v>
          </cell>
          <cell r="I8">
            <v>37303143.289999999</v>
          </cell>
          <cell r="J8">
            <v>2637665.15</v>
          </cell>
          <cell r="K8">
            <v>2405982.25</v>
          </cell>
          <cell r="L8">
            <v>2348442.09</v>
          </cell>
          <cell r="M8">
            <v>19978421.620000001</v>
          </cell>
          <cell r="N8">
            <v>20035961.780000001</v>
          </cell>
          <cell r="O8">
            <v>0</v>
          </cell>
          <cell r="P8">
            <v>0</v>
          </cell>
        </row>
        <row r="9">
          <cell r="A9">
            <v>200506</v>
          </cell>
          <cell r="B9">
            <v>9833952.3800000008</v>
          </cell>
          <cell r="C9">
            <v>544908.98</v>
          </cell>
          <cell r="D9">
            <v>383352.53</v>
          </cell>
          <cell r="E9">
            <v>459836.98</v>
          </cell>
          <cell r="F9">
            <v>5312564.91</v>
          </cell>
          <cell r="G9">
            <v>4723449.7</v>
          </cell>
          <cell r="H9">
            <v>334610268.20000005</v>
          </cell>
          <cell r="I9">
            <v>47137095.670000002</v>
          </cell>
          <cell r="J9">
            <v>3182574.13</v>
          </cell>
          <cell r="K9">
            <v>2789334.7800000003</v>
          </cell>
          <cell r="L9">
            <v>2808279.07</v>
          </cell>
          <cell r="M9">
            <v>25290986.530000001</v>
          </cell>
          <cell r="N9">
            <v>24759411.48</v>
          </cell>
          <cell r="O9">
            <v>0</v>
          </cell>
          <cell r="P9">
            <v>77.14</v>
          </cell>
        </row>
        <row r="10">
          <cell r="A10">
            <v>200507</v>
          </cell>
          <cell r="B10">
            <v>7316558.8999999994</v>
          </cell>
          <cell r="C10">
            <v>392060.58</v>
          </cell>
          <cell r="D10">
            <v>365318.89</v>
          </cell>
          <cell r="E10">
            <v>324277.18</v>
          </cell>
          <cell r="F10">
            <v>3527334.81</v>
          </cell>
          <cell r="G10">
            <v>3568376.52</v>
          </cell>
          <cell r="H10">
            <v>363712280.69000006</v>
          </cell>
          <cell r="I10">
            <v>54453654.57</v>
          </cell>
          <cell r="J10">
            <v>3574634.71</v>
          </cell>
          <cell r="K10">
            <v>3154653.6700000004</v>
          </cell>
          <cell r="L10">
            <v>3132556.25</v>
          </cell>
          <cell r="M10">
            <v>28818321.34</v>
          </cell>
          <cell r="N10">
            <v>28327788</v>
          </cell>
          <cell r="O10">
            <v>0</v>
          </cell>
          <cell r="P10">
            <v>419.21000000000004</v>
          </cell>
        </row>
        <row r="11">
          <cell r="A11">
            <v>200508</v>
          </cell>
          <cell r="B11">
            <v>11487511.970000001</v>
          </cell>
          <cell r="C11">
            <v>521841.61</v>
          </cell>
          <cell r="D11">
            <v>468340.8</v>
          </cell>
          <cell r="E11">
            <v>483815.5</v>
          </cell>
          <cell r="F11">
            <v>5530488.5</v>
          </cell>
          <cell r="G11">
            <v>5515013.7999999998</v>
          </cell>
          <cell r="H11">
            <v>396759931.83000004</v>
          </cell>
          <cell r="I11">
            <v>65941166.539999999</v>
          </cell>
          <cell r="J11">
            <v>4096476.32</v>
          </cell>
          <cell r="K11">
            <v>3622994.47</v>
          </cell>
          <cell r="L11">
            <v>3616371.75</v>
          </cell>
          <cell r="M11">
            <v>34348809.840000004</v>
          </cell>
          <cell r="N11">
            <v>33842801.799999997</v>
          </cell>
          <cell r="O11">
            <v>-200000</v>
          </cell>
          <cell r="P11">
            <v>-196845.83000000002</v>
          </cell>
        </row>
        <row r="12">
          <cell r="A12">
            <v>200509</v>
          </cell>
          <cell r="B12">
            <v>7705355.3600000003</v>
          </cell>
          <cell r="C12">
            <v>442512.65</v>
          </cell>
          <cell r="D12">
            <v>460738.37</v>
          </cell>
          <cell r="E12">
            <v>1670174.22</v>
          </cell>
          <cell r="F12">
            <v>5038943.99</v>
          </cell>
          <cell r="G12">
            <v>3829508.14</v>
          </cell>
          <cell r="H12">
            <v>435119612.05000007</v>
          </cell>
          <cell r="I12">
            <v>73646521.900000006</v>
          </cell>
          <cell r="J12">
            <v>4538988.97</v>
          </cell>
          <cell r="K12">
            <v>4083732.8400000003</v>
          </cell>
          <cell r="L12">
            <v>5286545.97</v>
          </cell>
          <cell r="M12">
            <v>39387753.830000006</v>
          </cell>
          <cell r="N12">
            <v>37672309.939999998</v>
          </cell>
          <cell r="O12">
            <v>-400000</v>
          </cell>
          <cell r="P12">
            <v>-375406.48</v>
          </cell>
        </row>
        <row r="13">
          <cell r="A13">
            <v>200510</v>
          </cell>
          <cell r="B13">
            <v>7535347.9800000004</v>
          </cell>
          <cell r="C13">
            <v>464071.66</v>
          </cell>
          <cell r="D13">
            <v>560575.22</v>
          </cell>
          <cell r="E13">
            <v>544530.78</v>
          </cell>
          <cell r="F13">
            <v>4033124.92</v>
          </cell>
          <cell r="G13">
            <v>4049169.36</v>
          </cell>
          <cell r="H13">
            <v>468148050.05000007</v>
          </cell>
          <cell r="I13">
            <v>81181869.88000001</v>
          </cell>
          <cell r="J13">
            <v>5003060.63</v>
          </cell>
          <cell r="K13">
            <v>4644308.0600000005</v>
          </cell>
          <cell r="L13">
            <v>5831076.75</v>
          </cell>
          <cell r="M13">
            <v>43420878.750000007</v>
          </cell>
          <cell r="N13">
            <v>41721479.299999997</v>
          </cell>
          <cell r="O13">
            <v>-600000</v>
          </cell>
          <cell r="P13">
            <v>-533765.34</v>
          </cell>
        </row>
        <row r="14">
          <cell r="A14">
            <v>200511</v>
          </cell>
          <cell r="B14">
            <v>8924908.6899999995</v>
          </cell>
          <cell r="C14">
            <v>493798.84</v>
          </cell>
          <cell r="D14">
            <v>495423.58</v>
          </cell>
          <cell r="E14">
            <v>525393.56000000006</v>
          </cell>
          <cell r="F14">
            <v>3951081.37</v>
          </cell>
          <cell r="G14">
            <v>3921111.39</v>
          </cell>
          <cell r="H14">
            <v>498839162.5200001</v>
          </cell>
          <cell r="I14">
            <v>90106778.570000008</v>
          </cell>
          <cell r="J14">
            <v>5496859.4699999997</v>
          </cell>
          <cell r="K14">
            <v>5139731.6400000006</v>
          </cell>
          <cell r="L14">
            <v>6356470.3100000005</v>
          </cell>
          <cell r="M14">
            <v>47371960.120000005</v>
          </cell>
          <cell r="N14">
            <v>45642590.689999998</v>
          </cell>
          <cell r="O14">
            <v>-900000</v>
          </cell>
          <cell r="P14">
            <v>-781181.99</v>
          </cell>
        </row>
        <row r="15">
          <cell r="A15">
            <v>200512</v>
          </cell>
          <cell r="B15">
            <v>9464914.5099999998</v>
          </cell>
          <cell r="C15">
            <v>599508.65</v>
          </cell>
          <cell r="D15">
            <v>659597.81999999995</v>
          </cell>
          <cell r="E15">
            <v>484674.73</v>
          </cell>
          <cell r="F15">
            <v>4738109.96</v>
          </cell>
          <cell r="G15">
            <v>4913033.05</v>
          </cell>
          <cell r="H15">
            <v>548038681.16000009</v>
          </cell>
          <cell r="I15">
            <v>99571693.080000013</v>
          </cell>
          <cell r="J15">
            <v>6096368.1200000001</v>
          </cell>
          <cell r="K15">
            <v>5799329.4600000009</v>
          </cell>
          <cell r="L15">
            <v>6841145.040000001</v>
          </cell>
          <cell r="M15">
            <v>52110070.080000006</v>
          </cell>
          <cell r="N15">
            <v>50555623.739999995</v>
          </cell>
          <cell r="O15">
            <v>-1500000</v>
          </cell>
          <cell r="P15">
            <v>99571693.080000013</v>
          </cell>
          <cell r="Q15">
            <v>6096368.1200000001</v>
          </cell>
          <cell r="R15">
            <v>5799329.4600000009</v>
          </cell>
          <cell r="S15">
            <v>6841145.040000001</v>
          </cell>
          <cell r="T15">
            <v>52110070.080000006</v>
          </cell>
          <cell r="U15">
            <v>50555623.739999995</v>
          </cell>
        </row>
        <row r="16">
          <cell r="A16">
            <v>200601</v>
          </cell>
          <cell r="B16">
            <v>9194279.8800000008</v>
          </cell>
          <cell r="C16">
            <v>483670.64</v>
          </cell>
          <cell r="D16">
            <v>604300.31000000006</v>
          </cell>
          <cell r="E16">
            <v>589431.9</v>
          </cell>
          <cell r="F16">
            <v>4218782.05</v>
          </cell>
          <cell r="G16">
            <v>4233650.46</v>
          </cell>
          <cell r="H16">
            <v>644782792.51000011</v>
          </cell>
          <cell r="I16">
            <v>9194279.8800000008</v>
          </cell>
          <cell r="J16">
            <v>483670.64</v>
          </cell>
          <cell r="K16">
            <v>604300.31000000006</v>
          </cell>
          <cell r="L16">
            <v>589431.9</v>
          </cell>
          <cell r="M16">
            <v>4218782.05</v>
          </cell>
          <cell r="N16">
            <v>4233650.46</v>
          </cell>
          <cell r="O16">
            <v>-1200000</v>
          </cell>
          <cell r="P16">
            <v>100236780.91</v>
          </cell>
          <cell r="Q16">
            <v>6076241.0899999999</v>
          </cell>
          <cell r="R16">
            <v>5941146.9800000004</v>
          </cell>
          <cell r="S16">
            <v>7031459.7700000014</v>
          </cell>
          <cell r="T16">
            <v>52139331.559999995</v>
          </cell>
          <cell r="U16">
            <v>50536388.009999998</v>
          </cell>
        </row>
        <row r="17">
          <cell r="A17">
            <v>200602</v>
          </cell>
          <cell r="B17">
            <v>8671545.6099999994</v>
          </cell>
          <cell r="C17">
            <v>554886.52</v>
          </cell>
          <cell r="D17">
            <v>570121.21</v>
          </cell>
          <cell r="E17">
            <v>343369.42</v>
          </cell>
          <cell r="F17">
            <v>4233317.38</v>
          </cell>
          <cell r="G17">
            <v>4460069.17</v>
          </cell>
          <cell r="H17">
            <v>104044592.04000001</v>
          </cell>
          <cell r="I17">
            <v>17865825.490000002</v>
          </cell>
          <cell r="J17">
            <v>1038557.16</v>
          </cell>
          <cell r="K17">
            <v>1174421.52</v>
          </cell>
          <cell r="L17">
            <v>932801.32000000007</v>
          </cell>
          <cell r="M17">
            <v>8452099.4299999997</v>
          </cell>
          <cell r="N17">
            <v>8693719.629999999</v>
          </cell>
          <cell r="O17">
            <v>-200000</v>
          </cell>
          <cell r="P17">
            <v>101578478.48999999</v>
          </cell>
          <cell r="Q17">
            <v>6142895.5899999999</v>
          </cell>
          <cell r="R17">
            <v>5997265.7299999995</v>
          </cell>
          <cell r="S17">
            <v>6931993.7700000014</v>
          </cell>
          <cell r="T17">
            <v>52838157.659999996</v>
          </cell>
          <cell r="U17">
            <v>51390798.859999999</v>
          </cell>
        </row>
        <row r="18">
          <cell r="A18">
            <v>200603</v>
          </cell>
          <cell r="B18">
            <v>9876133.3100000005</v>
          </cell>
          <cell r="C18">
            <v>726657.24</v>
          </cell>
          <cell r="D18">
            <v>595392.31000000006</v>
          </cell>
          <cell r="E18">
            <v>875649.44</v>
          </cell>
          <cell r="F18">
            <v>5188237.4800000004</v>
          </cell>
          <cell r="G18">
            <v>4907980.3500000006</v>
          </cell>
          <cell r="H18">
            <v>199485876.40000001</v>
          </cell>
          <cell r="I18">
            <v>27741958.800000004</v>
          </cell>
          <cell r="J18">
            <v>1765214.4</v>
          </cell>
          <cell r="K18">
            <v>1769813.83</v>
          </cell>
          <cell r="L18">
            <v>1808450.76</v>
          </cell>
          <cell r="M18">
            <v>13640336.91</v>
          </cell>
          <cell r="N18">
            <v>13601699.98</v>
          </cell>
          <cell r="O18">
            <v>-300000</v>
          </cell>
          <cell r="P18">
            <v>103375960.67</v>
          </cell>
          <cell r="Q18">
            <v>6242340.4000000004</v>
          </cell>
          <cell r="R18">
            <v>5989209.5899999999</v>
          </cell>
          <cell r="S18">
            <v>7257874.1500000004</v>
          </cell>
          <cell r="T18">
            <v>53906166.969999999</v>
          </cell>
          <cell r="U18">
            <v>52124871.649999999</v>
          </cell>
        </row>
        <row r="19">
          <cell r="A19">
            <v>200604</v>
          </cell>
          <cell r="B19">
            <v>8682937.0600000005</v>
          </cell>
          <cell r="C19">
            <v>460351.55</v>
          </cell>
          <cell r="D19">
            <v>463514.21</v>
          </cell>
          <cell r="E19">
            <v>391196.05</v>
          </cell>
          <cell r="F19">
            <v>4040545.95</v>
          </cell>
          <cell r="G19">
            <v>4112864.1100000003</v>
          </cell>
          <cell r="H19">
            <v>292125301.81</v>
          </cell>
          <cell r="I19">
            <v>36424895.860000007</v>
          </cell>
          <cell r="J19">
            <v>2225565.9499999997</v>
          </cell>
          <cell r="K19">
            <v>2233328.04</v>
          </cell>
          <cell r="L19">
            <v>2199646.81</v>
          </cell>
          <cell r="M19">
            <v>17680882.859999999</v>
          </cell>
          <cell r="N19">
            <v>17714564.09</v>
          </cell>
          <cell r="O19">
            <v>-500000</v>
          </cell>
          <cell r="P19">
            <v>105387037.89</v>
          </cell>
          <cell r="Q19">
            <v>6202652.0100000007</v>
          </cell>
          <cell r="R19">
            <v>5984383.4699999997</v>
          </cell>
          <cell r="S19">
            <v>7137876.8600000003</v>
          </cell>
          <cell r="T19">
            <v>54336191.300000012</v>
          </cell>
          <cell r="U19">
            <v>52670067.150000006</v>
          </cell>
        </row>
        <row r="20">
          <cell r="A20">
            <v>200605</v>
          </cell>
          <cell r="B20">
            <v>10701746.85</v>
          </cell>
          <cell r="C20">
            <v>765939.3</v>
          </cell>
          <cell r="D20">
            <v>488968.5</v>
          </cell>
          <cell r="E20">
            <v>536712.1</v>
          </cell>
          <cell r="F20">
            <v>5351675.54</v>
          </cell>
          <cell r="G20">
            <v>5303931.9400000004</v>
          </cell>
          <cell r="H20">
            <v>340668607.63999999</v>
          </cell>
          <cell r="I20">
            <v>47126642.710000008</v>
          </cell>
          <cell r="J20">
            <v>2991505.25</v>
          </cell>
          <cell r="K20">
            <v>2722296.54</v>
          </cell>
          <cell r="L20">
            <v>2736358.91</v>
          </cell>
          <cell r="M20">
            <v>23032558.399999999</v>
          </cell>
          <cell r="N20">
            <v>23018496.030000001</v>
          </cell>
          <cell r="O20">
            <v>-600000</v>
          </cell>
          <cell r="P20">
            <v>109395192.5</v>
          </cell>
          <cell r="Q20">
            <v>6450208.2199999997</v>
          </cell>
          <cell r="R20">
            <v>6115643.7499999991</v>
          </cell>
          <cell r="S20">
            <v>7229061.8600000003</v>
          </cell>
          <cell r="T20">
            <v>55164206.860000007</v>
          </cell>
          <cell r="U20">
            <v>53538157.990000002</v>
          </cell>
        </row>
        <row r="21">
          <cell r="A21">
            <v>200606</v>
          </cell>
          <cell r="B21">
            <v>11512329.109999999</v>
          </cell>
          <cell r="C21">
            <v>516287.2</v>
          </cell>
          <cell r="D21">
            <v>465549.2</v>
          </cell>
          <cell r="E21">
            <v>514932.67</v>
          </cell>
          <cell r="F21">
            <v>4831098.91</v>
          </cell>
          <cell r="G21">
            <v>4781715.4400000004</v>
          </cell>
          <cell r="H21">
            <v>366891409.00999999</v>
          </cell>
          <cell r="I21">
            <v>58638971.820000008</v>
          </cell>
          <cell r="J21">
            <v>3507792.45</v>
          </cell>
          <cell r="K21">
            <v>3187845.74</v>
          </cell>
          <cell r="L21">
            <v>3251291.58</v>
          </cell>
          <cell r="M21">
            <v>27863657.309999999</v>
          </cell>
          <cell r="N21">
            <v>27800211.470000003</v>
          </cell>
          <cell r="O21">
            <v>-700000</v>
          </cell>
          <cell r="P21">
            <v>111073569.23</v>
          </cell>
          <cell r="Q21">
            <v>6421586.4399999995</v>
          </cell>
          <cell r="R21">
            <v>6197840.4199999999</v>
          </cell>
          <cell r="S21">
            <v>7284157.5499999998</v>
          </cell>
          <cell r="T21">
            <v>54682740.860000014</v>
          </cell>
          <cell r="U21">
            <v>53596423.729999997</v>
          </cell>
        </row>
        <row r="22">
          <cell r="A22">
            <v>200607</v>
          </cell>
          <cell r="B22">
            <v>9998588.0800000001</v>
          </cell>
          <cell r="C22">
            <v>443463.85</v>
          </cell>
          <cell r="D22">
            <v>410903.36</v>
          </cell>
          <cell r="E22">
            <v>352472.54</v>
          </cell>
          <cell r="F22">
            <v>4058289.97</v>
          </cell>
          <cell r="G22">
            <v>4116720.79</v>
          </cell>
          <cell r="H22">
            <v>395477087.30000001</v>
          </cell>
          <cell r="I22">
            <v>68637559.900000006</v>
          </cell>
          <cell r="J22">
            <v>3951256.3000000003</v>
          </cell>
          <cell r="K22">
            <v>3598749.1</v>
          </cell>
          <cell r="L22">
            <v>3603764.12</v>
          </cell>
          <cell r="M22">
            <v>31921947.279999997</v>
          </cell>
          <cell r="N22">
            <v>31916932.260000002</v>
          </cell>
          <cell r="O22">
            <v>-900000</v>
          </cell>
          <cell r="P22">
            <v>113755598.41</v>
          </cell>
          <cell r="Q22">
            <v>6472989.71</v>
          </cell>
          <cell r="R22">
            <v>6243424.8900000006</v>
          </cell>
          <cell r="S22">
            <v>7312352.9100000001</v>
          </cell>
          <cell r="T22">
            <v>55213696.020000011</v>
          </cell>
          <cell r="U22">
            <v>54144767.999999993</v>
          </cell>
        </row>
        <row r="23">
          <cell r="A23">
            <v>200608</v>
          </cell>
          <cell r="B23">
            <v>11121414.68</v>
          </cell>
          <cell r="C23">
            <v>753179.95</v>
          </cell>
          <cell r="D23">
            <v>546138.02</v>
          </cell>
          <cell r="E23">
            <v>422284.25</v>
          </cell>
          <cell r="F23">
            <v>5263112.93</v>
          </cell>
          <cell r="G23">
            <v>5386966.6999999993</v>
          </cell>
          <cell r="H23">
            <v>430896993.53000003</v>
          </cell>
          <cell r="I23">
            <v>79758974.580000013</v>
          </cell>
          <cell r="J23">
            <v>4704436.25</v>
          </cell>
          <cell r="K23">
            <v>4144887.12</v>
          </cell>
          <cell r="L23">
            <v>4026048.37</v>
          </cell>
          <cell r="M23">
            <v>37185060.209999993</v>
          </cell>
          <cell r="N23">
            <v>37303898.960000001</v>
          </cell>
          <cell r="O23">
            <v>-1000000</v>
          </cell>
          <cell r="P23">
            <v>113389501.12</v>
          </cell>
          <cell r="Q23">
            <v>6704328.0499999998</v>
          </cell>
          <cell r="R23">
            <v>6321222.1100000013</v>
          </cell>
          <cell r="S23">
            <v>7250821.6599999992</v>
          </cell>
          <cell r="T23">
            <v>54946320.449999996</v>
          </cell>
          <cell r="U23">
            <v>54016720.899999991</v>
          </cell>
        </row>
        <row r="24">
          <cell r="A24">
            <v>200609</v>
          </cell>
          <cell r="B24">
            <v>9973475.8699999992</v>
          </cell>
          <cell r="C24">
            <v>536827.82999999996</v>
          </cell>
          <cell r="D24">
            <v>783011.04</v>
          </cell>
          <cell r="E24">
            <v>524873.31000000006</v>
          </cell>
          <cell r="F24">
            <v>5023493.92</v>
          </cell>
          <cell r="G24">
            <v>5281631.6500000004</v>
          </cell>
          <cell r="H24">
            <v>469776845.33000004</v>
          </cell>
          <cell r="I24">
            <v>89732450.450000018</v>
          </cell>
          <cell r="J24">
            <v>5241264.08</v>
          </cell>
          <cell r="K24">
            <v>4927898.16</v>
          </cell>
          <cell r="L24">
            <v>4550921.68</v>
          </cell>
          <cell r="M24">
            <v>42208554.129999995</v>
          </cell>
          <cell r="N24">
            <v>42585530.609999999</v>
          </cell>
          <cell r="O24">
            <v>-1100000</v>
          </cell>
          <cell r="P24">
            <v>115657621.63</v>
          </cell>
          <cell r="Q24">
            <v>6798643.2299999995</v>
          </cell>
          <cell r="R24">
            <v>6643494.7800000003</v>
          </cell>
          <cell r="S24">
            <v>6105520.75</v>
          </cell>
          <cell r="T24">
            <v>54930870.380000003</v>
          </cell>
          <cell r="U24">
            <v>55468844.409999989</v>
          </cell>
        </row>
        <row r="25">
          <cell r="A25">
            <v>200610</v>
          </cell>
          <cell r="B25">
            <v>9172705.5199999996</v>
          </cell>
          <cell r="C25">
            <v>621323.48</v>
          </cell>
          <cell r="D25">
            <v>836773.33</v>
          </cell>
          <cell r="E25">
            <v>659693.04</v>
          </cell>
          <cell r="F25">
            <v>4926770.42</v>
          </cell>
          <cell r="G25">
            <v>5103850.71</v>
          </cell>
          <cell r="H25">
            <v>500142207.28000003</v>
          </cell>
          <cell r="I25">
            <v>98905155.970000014</v>
          </cell>
          <cell r="J25">
            <v>5862587.5600000005</v>
          </cell>
          <cell r="K25">
            <v>5764671.4900000002</v>
          </cell>
          <cell r="L25">
            <v>5210614.72</v>
          </cell>
          <cell r="M25">
            <v>47135324.549999997</v>
          </cell>
          <cell r="N25">
            <v>47689381.32</v>
          </cell>
          <cell r="O25">
            <v>-1300000</v>
          </cell>
          <cell r="P25">
            <v>117294979.17</v>
          </cell>
          <cell r="Q25">
            <v>6955895.0499999989</v>
          </cell>
          <cell r="R25">
            <v>6919692.8899999997</v>
          </cell>
          <cell r="S25">
            <v>6220683.0100000007</v>
          </cell>
          <cell r="T25">
            <v>55824515.880000003</v>
          </cell>
          <cell r="U25">
            <v>56523525.760000005</v>
          </cell>
        </row>
        <row r="26">
          <cell r="A26">
            <v>200611</v>
          </cell>
          <cell r="B26">
            <v>8858584.4499999993</v>
          </cell>
          <cell r="C26">
            <v>518050.85</v>
          </cell>
          <cell r="D26">
            <v>438798.19</v>
          </cell>
          <cell r="E26">
            <v>847744.67</v>
          </cell>
          <cell r="F26">
            <v>5476850.4199999999</v>
          </cell>
          <cell r="G26">
            <v>5067903.9399999995</v>
          </cell>
          <cell r="H26">
            <v>519097584.57000005</v>
          </cell>
          <cell r="I26">
            <v>107763740.42000002</v>
          </cell>
          <cell r="J26">
            <v>6380638.4100000001</v>
          </cell>
          <cell r="K26">
            <v>6203469.6800000006</v>
          </cell>
          <cell r="L26">
            <v>6058359.3899999997</v>
          </cell>
          <cell r="M26">
            <v>52612174.969999999</v>
          </cell>
          <cell r="N26">
            <v>52757285.259999998</v>
          </cell>
          <cell r="O26">
            <v>-1500000</v>
          </cell>
          <cell r="P26">
            <v>117228654.93000001</v>
          </cell>
          <cell r="Q26">
            <v>6980147.0599999987</v>
          </cell>
          <cell r="R26">
            <v>6863067.5</v>
          </cell>
          <cell r="S26">
            <v>6543034.1200000001</v>
          </cell>
          <cell r="T26">
            <v>57350284.930000007</v>
          </cell>
          <cell r="U26">
            <v>57670318.310000002</v>
          </cell>
        </row>
        <row r="27">
          <cell r="A27">
            <v>200612</v>
          </cell>
          <cell r="B27">
            <v>10130366.800000001</v>
          </cell>
          <cell r="C27">
            <v>567579.03</v>
          </cell>
          <cell r="D27">
            <v>267022.37</v>
          </cell>
          <cell r="E27">
            <v>250090.02</v>
          </cell>
          <cell r="F27">
            <v>5636572.1699999999</v>
          </cell>
          <cell r="G27">
            <v>5653504.5199999996</v>
          </cell>
          <cell r="H27">
            <v>561952530.99000001</v>
          </cell>
          <cell r="I27">
            <v>117894107.22000001</v>
          </cell>
          <cell r="J27">
            <v>6948217.4400000004</v>
          </cell>
          <cell r="K27">
            <v>6470492.0500000007</v>
          </cell>
          <cell r="L27">
            <v>6308449.4099999992</v>
          </cell>
          <cell r="M27">
            <v>58248747.140000001</v>
          </cell>
          <cell r="N27">
            <v>58410789.780000001</v>
          </cell>
          <cell r="O27">
            <v>-1800000</v>
          </cell>
          <cell r="P27">
            <v>117894107.22000001</v>
          </cell>
          <cell r="Q27">
            <v>6948217.4400000004</v>
          </cell>
          <cell r="R27">
            <v>6470492.0500000007</v>
          </cell>
          <cell r="S27">
            <v>6308449.4099999992</v>
          </cell>
          <cell r="T27">
            <v>58248747.140000001</v>
          </cell>
          <cell r="U27">
            <v>58410789.780000001</v>
          </cell>
        </row>
        <row r="28">
          <cell r="A28">
            <v>200701</v>
          </cell>
          <cell r="B28">
            <v>10494821.779999999</v>
          </cell>
          <cell r="C28">
            <v>706812.9</v>
          </cell>
          <cell r="D28">
            <v>391062.74</v>
          </cell>
          <cell r="E28">
            <v>187545.58</v>
          </cell>
          <cell r="F28">
            <v>4380809.0199999996</v>
          </cell>
          <cell r="G28">
            <v>4584326.18</v>
          </cell>
          <cell r="H28">
            <v>629775605.10000002</v>
          </cell>
          <cell r="I28">
            <v>10494821.779999999</v>
          </cell>
          <cell r="J28">
            <v>706812.9</v>
          </cell>
          <cell r="K28">
            <v>391062.74</v>
          </cell>
          <cell r="L28">
            <v>187545.58</v>
          </cell>
          <cell r="M28">
            <v>4380809.0199999996</v>
          </cell>
          <cell r="N28">
            <v>4584326.18</v>
          </cell>
          <cell r="O28">
            <v>-2010084.6099999999</v>
          </cell>
          <cell r="P28">
            <v>119194649.12</v>
          </cell>
          <cell r="Q28">
            <v>7171359.7000000002</v>
          </cell>
          <cell r="R28">
            <v>6257254.4800000004</v>
          </cell>
          <cell r="S28">
            <v>5906563.0899999999</v>
          </cell>
          <cell r="T28">
            <v>58410774.109999999</v>
          </cell>
          <cell r="U28">
            <v>58761465.499999993</v>
          </cell>
        </row>
        <row r="29">
          <cell r="A29">
            <v>200702</v>
          </cell>
          <cell r="B29">
            <v>9219087.8699999992</v>
          </cell>
          <cell r="C29">
            <v>550078.24</v>
          </cell>
          <cell r="D29">
            <v>411578.08</v>
          </cell>
          <cell r="E29">
            <v>273975.63</v>
          </cell>
          <cell r="F29">
            <v>4823681.4400000004</v>
          </cell>
          <cell r="G29">
            <v>4961283.8900000006</v>
          </cell>
          <cell r="H29">
            <v>82209214.290000007</v>
          </cell>
          <cell r="I29">
            <v>19713909.649999999</v>
          </cell>
          <cell r="J29">
            <v>1256891.1400000001</v>
          </cell>
          <cell r="K29">
            <v>802640.82000000007</v>
          </cell>
          <cell r="L29">
            <v>461521.20999999996</v>
          </cell>
          <cell r="M29">
            <v>9204490.4600000009</v>
          </cell>
          <cell r="N29">
            <v>9545610.0700000003</v>
          </cell>
          <cell r="O29">
            <v>-500000</v>
          </cell>
          <cell r="P29">
            <v>119742191.38</v>
          </cell>
          <cell r="Q29">
            <v>7166551.4200000009</v>
          </cell>
          <cell r="R29">
            <v>6098711.3500000006</v>
          </cell>
          <cell r="S29">
            <v>5837169.2999999998</v>
          </cell>
          <cell r="T29">
            <v>59001138.170000002</v>
          </cell>
          <cell r="U29">
            <v>59262680.220000006</v>
          </cell>
        </row>
        <row r="30">
          <cell r="A30">
            <v>200703</v>
          </cell>
          <cell r="B30">
            <v>10536941.6</v>
          </cell>
          <cell r="C30">
            <v>632026.54</v>
          </cell>
          <cell r="D30">
            <v>595598.92000000004</v>
          </cell>
          <cell r="E30">
            <v>811431.25</v>
          </cell>
          <cell r="F30">
            <v>6238124.1600000001</v>
          </cell>
          <cell r="G30">
            <v>6022291.8300000001</v>
          </cell>
          <cell r="H30">
            <v>202835124.54000002</v>
          </cell>
          <cell r="I30">
            <v>30250851.25</v>
          </cell>
          <cell r="J30">
            <v>1888917.6800000002</v>
          </cell>
          <cell r="K30">
            <v>1398239.7400000002</v>
          </cell>
          <cell r="L30">
            <v>1272952.46</v>
          </cell>
          <cell r="M30">
            <v>15442614.620000001</v>
          </cell>
          <cell r="N30">
            <v>15567901.9</v>
          </cell>
          <cell r="O30">
            <v>-1000000</v>
          </cell>
          <cell r="P30">
            <v>120402999.67</v>
          </cell>
          <cell r="Q30">
            <v>7071920.7200000007</v>
          </cell>
          <cell r="R30">
            <v>6098917.9600000009</v>
          </cell>
          <cell r="S30">
            <v>5772951.1099999994</v>
          </cell>
          <cell r="T30">
            <v>60051024.849999994</v>
          </cell>
          <cell r="U30">
            <v>60376991.699999996</v>
          </cell>
        </row>
        <row r="31">
          <cell r="A31">
            <v>200704</v>
          </cell>
          <cell r="B31">
            <v>9589853.3100000005</v>
          </cell>
          <cell r="C31">
            <v>611210.80000000005</v>
          </cell>
          <cell r="D31">
            <v>540366.85</v>
          </cell>
          <cell r="E31">
            <v>617060.47</v>
          </cell>
          <cell r="F31">
            <v>4760966.9400000004</v>
          </cell>
          <cell r="G31">
            <v>4684273.32</v>
          </cell>
          <cell r="H31">
            <v>303057026.10000002</v>
          </cell>
          <cell r="I31">
            <v>39840704.560000002</v>
          </cell>
          <cell r="J31">
            <v>2500128.4800000004</v>
          </cell>
          <cell r="K31">
            <v>1938606.5900000003</v>
          </cell>
          <cell r="L31">
            <v>1890012.93</v>
          </cell>
          <cell r="M31">
            <v>20203581.560000002</v>
          </cell>
          <cell r="N31">
            <v>20252175.219999999</v>
          </cell>
          <cell r="O31">
            <v>-1500000</v>
          </cell>
          <cell r="P31">
            <v>121309915.92</v>
          </cell>
          <cell r="Q31">
            <v>7222779.9700000007</v>
          </cell>
          <cell r="R31">
            <v>6175770.5999999996</v>
          </cell>
          <cell r="S31">
            <v>5998815.5299999993</v>
          </cell>
          <cell r="T31">
            <v>60771445.840000004</v>
          </cell>
          <cell r="U31">
            <v>60948400.909999996</v>
          </cell>
        </row>
        <row r="32">
          <cell r="A32">
            <v>200705</v>
          </cell>
          <cell r="B32">
            <v>9964784.7799999993</v>
          </cell>
          <cell r="C32">
            <v>602113.36</v>
          </cell>
          <cell r="D32">
            <v>518527.24</v>
          </cell>
          <cell r="E32">
            <v>635989.80000000005</v>
          </cell>
          <cell r="F32">
            <v>4922917.1500000004</v>
          </cell>
          <cell r="G32">
            <v>4805454.59</v>
          </cell>
          <cell r="H32">
            <v>367344258.18000001</v>
          </cell>
          <cell r="I32">
            <v>49805489.340000004</v>
          </cell>
          <cell r="J32">
            <v>3102241.8400000003</v>
          </cell>
          <cell r="K32">
            <v>2457133.83</v>
          </cell>
          <cell r="L32">
            <v>2526002.73</v>
          </cell>
          <cell r="M32">
            <v>25126498.710000001</v>
          </cell>
          <cell r="N32">
            <v>25057629.809999999</v>
          </cell>
          <cell r="O32">
            <v>-2000000</v>
          </cell>
          <cell r="P32">
            <v>120572953.84999999</v>
          </cell>
          <cell r="Q32">
            <v>7058954.0300000012</v>
          </cell>
          <cell r="R32">
            <v>6205329.3399999999</v>
          </cell>
          <cell r="S32">
            <v>6098093.2299999995</v>
          </cell>
          <cell r="T32">
            <v>60342687.449999996</v>
          </cell>
          <cell r="U32">
            <v>60449923.560000002</v>
          </cell>
        </row>
        <row r="33">
          <cell r="A33">
            <v>200706</v>
          </cell>
          <cell r="B33">
            <v>9954802.4000000004</v>
          </cell>
          <cell r="C33">
            <v>531964.51</v>
          </cell>
          <cell r="D33">
            <v>510636.51</v>
          </cell>
          <cell r="E33">
            <v>609174.98</v>
          </cell>
          <cell r="F33">
            <v>5347208.01</v>
          </cell>
          <cell r="G33">
            <v>5248669.54</v>
          </cell>
          <cell r="H33">
            <v>398788279.41000003</v>
          </cell>
          <cell r="I33">
            <v>59760291.740000002</v>
          </cell>
          <cell r="J33">
            <v>3634206.3500000006</v>
          </cell>
          <cell r="K33">
            <v>2967770.34</v>
          </cell>
          <cell r="L33">
            <v>3135177.71</v>
          </cell>
          <cell r="M33">
            <v>30473706.719999999</v>
          </cell>
          <cell r="N33">
            <v>30306299.349999998</v>
          </cell>
          <cell r="O33">
            <v>-2500000</v>
          </cell>
          <cell r="P33">
            <v>119015427.14</v>
          </cell>
          <cell r="Q33">
            <v>7074631.3399999999</v>
          </cell>
          <cell r="R33">
            <v>6250416.6499999994</v>
          </cell>
          <cell r="S33">
            <v>6192335.5399999991</v>
          </cell>
          <cell r="T33">
            <v>60858796.549999997</v>
          </cell>
          <cell r="U33">
            <v>60916877.659999989</v>
          </cell>
        </row>
        <row r="34">
          <cell r="A34">
            <v>200707</v>
          </cell>
          <cell r="B34">
            <v>13023182.359999999</v>
          </cell>
          <cell r="C34">
            <v>530995.44999999995</v>
          </cell>
          <cell r="D34">
            <v>591655.81000000006</v>
          </cell>
          <cell r="E34">
            <v>490950.22</v>
          </cell>
          <cell r="F34">
            <v>6938969.2999999998</v>
          </cell>
          <cell r="G34">
            <v>7039674.8899999997</v>
          </cell>
          <cell r="H34">
            <v>427886730.55000001</v>
          </cell>
          <cell r="I34">
            <v>72783474.099999994</v>
          </cell>
          <cell r="J34">
            <v>4165201.8000000007</v>
          </cell>
          <cell r="K34">
            <v>3559426.15</v>
          </cell>
          <cell r="L34">
            <v>3626127.9299999997</v>
          </cell>
          <cell r="M34">
            <v>37412676.019999996</v>
          </cell>
          <cell r="N34">
            <v>37345974.239999995</v>
          </cell>
          <cell r="O34">
            <v>-3000000</v>
          </cell>
          <cell r="P34">
            <v>122040021.42</v>
          </cell>
          <cell r="Q34">
            <v>7162162.9399999995</v>
          </cell>
          <cell r="R34">
            <v>6431169.0999999996</v>
          </cell>
          <cell r="S34">
            <v>6330813.2199999997</v>
          </cell>
          <cell r="T34">
            <v>63739475.879999995</v>
          </cell>
          <cell r="U34">
            <v>63839831.759999998</v>
          </cell>
        </row>
        <row r="35">
          <cell r="A35">
            <v>200708</v>
          </cell>
          <cell r="B35">
            <v>13753317.689999999</v>
          </cell>
          <cell r="C35">
            <v>712054.45</v>
          </cell>
          <cell r="D35">
            <v>757308.37</v>
          </cell>
          <cell r="E35">
            <v>837033.66</v>
          </cell>
          <cell r="F35">
            <v>7159192.5499999998</v>
          </cell>
          <cell r="G35">
            <v>7079467.2599999998</v>
          </cell>
          <cell r="H35">
            <v>462973915.22000003</v>
          </cell>
          <cell r="I35">
            <v>86536791.789999992</v>
          </cell>
          <cell r="J35">
            <v>4877256.2500000009</v>
          </cell>
          <cell r="K35">
            <v>4316734.5199999996</v>
          </cell>
          <cell r="L35">
            <v>4463161.59</v>
          </cell>
          <cell r="M35">
            <v>44571868.569999993</v>
          </cell>
          <cell r="N35">
            <v>44425441.499999993</v>
          </cell>
          <cell r="O35">
            <v>-3500000</v>
          </cell>
          <cell r="P35">
            <v>124671924.43000001</v>
          </cell>
          <cell r="Q35">
            <v>7121037.4400000004</v>
          </cell>
          <cell r="R35">
            <v>6642339.4500000002</v>
          </cell>
          <cell r="S35">
            <v>6745562.6299999999</v>
          </cell>
          <cell r="T35">
            <v>65635555.499999985</v>
          </cell>
          <cell r="U35">
            <v>65532332.319999993</v>
          </cell>
        </row>
        <row r="36">
          <cell r="A36">
            <v>200709</v>
          </cell>
          <cell r="B36">
            <v>11380291.640000001</v>
          </cell>
          <cell r="C36">
            <v>1529387.83</v>
          </cell>
          <cell r="D36">
            <v>740383.4</v>
          </cell>
          <cell r="E36">
            <v>457779.11</v>
          </cell>
          <cell r="F36">
            <v>5651197.4299999997</v>
          </cell>
          <cell r="G36">
            <v>5933801.7199999997</v>
          </cell>
          <cell r="H36">
            <v>499691397.42000002</v>
          </cell>
          <cell r="I36">
            <v>97917083.429999992</v>
          </cell>
          <cell r="J36">
            <v>6406644.080000001</v>
          </cell>
          <cell r="K36">
            <v>5057117.92</v>
          </cell>
          <cell r="L36">
            <v>4920940.7</v>
          </cell>
          <cell r="M36">
            <v>50223065.999999993</v>
          </cell>
          <cell r="N36">
            <v>50359243.219999991</v>
          </cell>
          <cell r="O36">
            <v>-4000000</v>
          </cell>
          <cell r="P36">
            <v>126078740.2</v>
          </cell>
          <cell r="Q36">
            <v>8113597.4400000004</v>
          </cell>
          <cell r="R36">
            <v>6599711.8099999996</v>
          </cell>
          <cell r="S36">
            <v>6678468.4299999997</v>
          </cell>
          <cell r="T36">
            <v>66263259.00999999</v>
          </cell>
          <cell r="U36">
            <v>66184502.390000001</v>
          </cell>
        </row>
        <row r="37">
          <cell r="A37">
            <v>200710</v>
          </cell>
          <cell r="B37">
            <v>14093148.619999999</v>
          </cell>
          <cell r="C37">
            <v>774666.33</v>
          </cell>
          <cell r="D37">
            <v>875418.31</v>
          </cell>
          <cell r="E37">
            <v>736287.23</v>
          </cell>
          <cell r="F37">
            <v>8132579.0700000003</v>
          </cell>
          <cell r="G37">
            <v>8271710.1500000004</v>
          </cell>
          <cell r="H37">
            <v>527286213.13999999</v>
          </cell>
          <cell r="I37">
            <v>112010232.05</v>
          </cell>
          <cell r="J37">
            <v>7181310.4100000011</v>
          </cell>
          <cell r="K37">
            <v>5932536.2300000004</v>
          </cell>
          <cell r="L37">
            <v>5657227.9299999997</v>
          </cell>
          <cell r="M37">
            <v>58355645.069999993</v>
          </cell>
          <cell r="N37">
            <v>58630953.36999999</v>
          </cell>
          <cell r="O37">
            <v>-3088938.77</v>
          </cell>
          <cell r="P37">
            <v>130999183.30000001</v>
          </cell>
          <cell r="Q37">
            <v>8266940.29</v>
          </cell>
          <cell r="R37">
            <v>6638356.790000001</v>
          </cell>
          <cell r="S37">
            <v>6755062.620000001</v>
          </cell>
          <cell r="T37">
            <v>69469067.659999996</v>
          </cell>
          <cell r="U37">
            <v>69352361.829999998</v>
          </cell>
        </row>
        <row r="38">
          <cell r="A38">
            <v>200711</v>
          </cell>
          <cell r="B38">
            <v>11915760.73</v>
          </cell>
          <cell r="C38">
            <v>637339.82999999996</v>
          </cell>
          <cell r="D38">
            <v>672584.87</v>
          </cell>
          <cell r="E38">
            <v>865197.3</v>
          </cell>
          <cell r="F38">
            <v>6870437.2400000002</v>
          </cell>
          <cell r="G38">
            <v>6677824.8100000005</v>
          </cell>
          <cell r="H38">
            <v>555858817.97000003</v>
          </cell>
          <cell r="I38">
            <v>123925992.78</v>
          </cell>
          <cell r="J38">
            <v>7818650.2400000012</v>
          </cell>
          <cell r="K38">
            <v>6605121.1000000006</v>
          </cell>
          <cell r="L38">
            <v>6522425.2299999995</v>
          </cell>
          <cell r="M38">
            <v>65226082.309999995</v>
          </cell>
          <cell r="N38">
            <v>65308778.179999992</v>
          </cell>
          <cell r="O38">
            <v>-3588938.77</v>
          </cell>
          <cell r="P38">
            <v>134056359.58000001</v>
          </cell>
          <cell r="Q38">
            <v>8386229.2700000005</v>
          </cell>
          <cell r="R38">
            <v>6872143.4699999997</v>
          </cell>
          <cell r="S38">
            <v>6772515.2500000009</v>
          </cell>
          <cell r="T38">
            <v>70862654.479999989</v>
          </cell>
          <cell r="U38">
            <v>70962282.700000003</v>
          </cell>
        </row>
        <row r="39">
          <cell r="A39">
            <v>200712</v>
          </cell>
          <cell r="B39">
            <v>12045829.91</v>
          </cell>
          <cell r="C39">
            <v>1935470.37</v>
          </cell>
          <cell r="D39">
            <v>586926.13</v>
          </cell>
          <cell r="E39">
            <v>654549.28</v>
          </cell>
          <cell r="F39">
            <v>5826523.9400000004</v>
          </cell>
          <cell r="G39">
            <v>5758900.79</v>
          </cell>
          <cell r="H39">
            <v>604627726.69000006</v>
          </cell>
          <cell r="I39">
            <v>135971822.69</v>
          </cell>
          <cell r="J39">
            <v>9754120.6100000013</v>
          </cell>
          <cell r="K39">
            <v>7192047.2300000004</v>
          </cell>
          <cell r="L39">
            <v>7176974.5099999998</v>
          </cell>
          <cell r="M39">
            <v>71052606.25</v>
          </cell>
          <cell r="N39">
            <v>71067678.969999999</v>
          </cell>
          <cell r="O39">
            <v>-4088938.77</v>
          </cell>
          <cell r="P39">
            <v>135971822.69</v>
          </cell>
          <cell r="Q39">
            <v>9754120.6100000013</v>
          </cell>
          <cell r="R39">
            <v>7192047.2300000004</v>
          </cell>
          <cell r="S39">
            <v>7176974.5099999998</v>
          </cell>
          <cell r="T39">
            <v>71052606.25</v>
          </cell>
          <cell r="U39">
            <v>71067678.969999999</v>
          </cell>
        </row>
        <row r="40">
          <cell r="A40">
            <v>200801</v>
          </cell>
          <cell r="B40">
            <v>12308855.880000001</v>
          </cell>
          <cell r="C40">
            <v>671353.59</v>
          </cell>
          <cell r="D40">
            <v>721149.16</v>
          </cell>
          <cell r="E40">
            <v>596258.22</v>
          </cell>
          <cell r="F40">
            <v>5953521.29</v>
          </cell>
          <cell r="G40">
            <v>6078412.2300000004</v>
          </cell>
          <cell r="H40">
            <v>687874356.78000009</v>
          </cell>
          <cell r="I40">
            <v>12308855.880000001</v>
          </cell>
          <cell r="J40">
            <v>671353.59</v>
          </cell>
          <cell r="K40">
            <v>721149.16</v>
          </cell>
          <cell r="L40">
            <v>596258.22</v>
          </cell>
          <cell r="M40">
            <v>5953521.29</v>
          </cell>
          <cell r="N40">
            <v>6078412.2300000004</v>
          </cell>
          <cell r="O40">
            <v>-4364049.87</v>
          </cell>
          <cell r="P40">
            <v>137785856.79000002</v>
          </cell>
          <cell r="Q40">
            <v>9718661.3000000007</v>
          </cell>
          <cell r="R40">
            <v>7522133.6500000004</v>
          </cell>
          <cell r="S40">
            <v>7585687.1499999994</v>
          </cell>
          <cell r="T40">
            <v>72625318.520000011</v>
          </cell>
          <cell r="U40">
            <v>72561765.019999996</v>
          </cell>
        </row>
        <row r="41">
          <cell r="A41">
            <v>200802</v>
          </cell>
          <cell r="B41">
            <v>11057062.939999999</v>
          </cell>
          <cell r="C41">
            <v>785924.5</v>
          </cell>
          <cell r="D41">
            <v>649052.43000000005</v>
          </cell>
          <cell r="E41">
            <v>794194.33</v>
          </cell>
          <cell r="F41">
            <v>5609778.8799999999</v>
          </cell>
          <cell r="G41">
            <v>5464636.9800000004</v>
          </cell>
          <cell r="H41">
            <v>94179207.230000004</v>
          </cell>
          <cell r="I41">
            <v>23365918.82</v>
          </cell>
          <cell r="J41">
            <v>1457278.0899999999</v>
          </cell>
          <cell r="K41">
            <v>1370201.59</v>
          </cell>
          <cell r="L41">
            <v>1390452.5499999998</v>
          </cell>
          <cell r="M41">
            <v>11563300.17</v>
          </cell>
          <cell r="N41">
            <v>11543049.210000001</v>
          </cell>
          <cell r="O41">
            <v>0</v>
          </cell>
          <cell r="P41">
            <v>139623831.86000001</v>
          </cell>
          <cell r="Q41">
            <v>9954507.5600000005</v>
          </cell>
          <cell r="R41">
            <v>7759608</v>
          </cell>
          <cell r="S41">
            <v>8105905.8500000006</v>
          </cell>
          <cell r="T41">
            <v>73411415.959999993</v>
          </cell>
          <cell r="U41">
            <v>73065118.109999999</v>
          </cell>
        </row>
        <row r="42">
          <cell r="A42">
            <v>200803</v>
          </cell>
          <cell r="B42">
            <v>10522684.65</v>
          </cell>
          <cell r="C42">
            <v>696006.67</v>
          </cell>
          <cell r="D42">
            <v>621600.34</v>
          </cell>
          <cell r="E42">
            <v>504706.76</v>
          </cell>
          <cell r="F42">
            <v>5214925.28</v>
          </cell>
          <cell r="G42">
            <v>5331818.8600000003</v>
          </cell>
          <cell r="H42">
            <v>195215077.75</v>
          </cell>
          <cell r="I42">
            <v>33888603.469999999</v>
          </cell>
          <cell r="J42">
            <v>2153284.7599999998</v>
          </cell>
          <cell r="K42">
            <v>1991801.9300000002</v>
          </cell>
          <cell r="L42">
            <v>1895159.3099999998</v>
          </cell>
          <cell r="M42">
            <v>16778225.449999999</v>
          </cell>
          <cell r="N42">
            <v>16874868.07</v>
          </cell>
          <cell r="O42">
            <v>0</v>
          </cell>
          <cell r="P42">
            <v>139609574.91</v>
          </cell>
          <cell r="Q42">
            <v>10018487.690000001</v>
          </cell>
          <cell r="R42">
            <v>7785609.4199999999</v>
          </cell>
          <cell r="S42">
            <v>7799181.3599999994</v>
          </cell>
          <cell r="T42">
            <v>72388217.079999998</v>
          </cell>
          <cell r="U42">
            <v>72374645.140000001</v>
          </cell>
        </row>
        <row r="43">
          <cell r="A43">
            <v>200804</v>
          </cell>
          <cell r="B43">
            <v>10423305.310000001</v>
          </cell>
          <cell r="C43">
            <v>781052.25</v>
          </cell>
          <cell r="D43">
            <v>586479.82999999996</v>
          </cell>
          <cell r="E43">
            <v>562626.32999999996</v>
          </cell>
          <cell r="F43">
            <v>5294740.03</v>
          </cell>
          <cell r="G43">
            <v>5318593.53</v>
          </cell>
          <cell r="H43">
            <v>287063420.44</v>
          </cell>
          <cell r="I43">
            <v>44311908.780000001</v>
          </cell>
          <cell r="J43">
            <v>2934337.01</v>
          </cell>
          <cell r="K43">
            <v>2578281.7600000002</v>
          </cell>
          <cell r="L43">
            <v>2457785.6399999997</v>
          </cell>
          <cell r="M43">
            <v>22072965.48</v>
          </cell>
          <cell r="N43">
            <v>22193461.600000001</v>
          </cell>
          <cell r="O43">
            <v>-1353576.21</v>
          </cell>
          <cell r="P43">
            <v>140443026.91</v>
          </cell>
          <cell r="Q43">
            <v>10188329.139999999</v>
          </cell>
          <cell r="R43">
            <v>7831722.3999999994</v>
          </cell>
          <cell r="S43">
            <v>7744747.2199999997</v>
          </cell>
          <cell r="T43">
            <v>72921990.170000002</v>
          </cell>
          <cell r="U43">
            <v>73008965.350000009</v>
          </cell>
        </row>
        <row r="44">
          <cell r="A44">
            <v>200805</v>
          </cell>
          <cell r="B44">
            <v>10710405.189999999</v>
          </cell>
          <cell r="C44">
            <v>614570.31000000006</v>
          </cell>
          <cell r="D44">
            <v>554361.61</v>
          </cell>
          <cell r="E44">
            <v>560531.78</v>
          </cell>
          <cell r="F44">
            <v>5446975.6100000003</v>
          </cell>
          <cell r="G44">
            <v>5440805.4400000004</v>
          </cell>
          <cell r="H44">
            <v>353072918.89999998</v>
          </cell>
          <cell r="I44">
            <v>55022313.969999999</v>
          </cell>
          <cell r="J44">
            <v>3548907.32</v>
          </cell>
          <cell r="K44">
            <v>3132643.37</v>
          </cell>
          <cell r="L44">
            <v>3018317.42</v>
          </cell>
          <cell r="M44">
            <v>27519941.09</v>
          </cell>
          <cell r="N44">
            <v>27634267.040000003</v>
          </cell>
          <cell r="O44">
            <v>-1353576.21</v>
          </cell>
          <cell r="P44">
            <v>141188647.31999999</v>
          </cell>
          <cell r="Q44">
            <v>10200786.090000002</v>
          </cell>
          <cell r="R44">
            <v>7867556.7700000005</v>
          </cell>
          <cell r="S44">
            <v>7669289.2000000002</v>
          </cell>
          <cell r="T44">
            <v>73446048.629999995</v>
          </cell>
          <cell r="U44">
            <v>73644316.200000003</v>
          </cell>
        </row>
        <row r="45">
          <cell r="A45">
            <v>200806</v>
          </cell>
          <cell r="B45">
            <v>13216844.300000001</v>
          </cell>
          <cell r="C45">
            <v>538978.73</v>
          </cell>
          <cell r="D45">
            <v>508011.21</v>
          </cell>
          <cell r="E45">
            <v>555491.47</v>
          </cell>
          <cell r="F45">
            <v>5785619.1299999999</v>
          </cell>
          <cell r="G45">
            <v>5738138.8700000001</v>
          </cell>
          <cell r="H45">
            <v>383421812.59999996</v>
          </cell>
          <cell r="I45">
            <v>68239158.269999996</v>
          </cell>
          <cell r="J45">
            <v>4087886.05</v>
          </cell>
          <cell r="K45">
            <v>3640654.58</v>
          </cell>
          <cell r="L45">
            <v>3573808.8899999997</v>
          </cell>
          <cell r="M45">
            <v>33305560.219999999</v>
          </cell>
          <cell r="N45">
            <v>33372405.910000004</v>
          </cell>
          <cell r="O45">
            <v>-1353576.21</v>
          </cell>
          <cell r="P45">
            <v>144450689.22</v>
          </cell>
          <cell r="Q45">
            <v>10207800.310000001</v>
          </cell>
          <cell r="R45">
            <v>7864931.4700000007</v>
          </cell>
          <cell r="S45">
            <v>7615605.6899999995</v>
          </cell>
          <cell r="T45">
            <v>73884459.75</v>
          </cell>
          <cell r="U45">
            <v>74133785.530000001</v>
          </cell>
        </row>
        <row r="46">
          <cell r="A46">
            <v>200807</v>
          </cell>
          <cell r="B46">
            <v>13692842.199999999</v>
          </cell>
          <cell r="C46">
            <v>637920.5</v>
          </cell>
          <cell r="D46">
            <v>725657.59</v>
          </cell>
          <cell r="E46">
            <v>508815.72</v>
          </cell>
          <cell r="F46">
            <v>6779753.1699999999</v>
          </cell>
          <cell r="G46">
            <v>6996595.04</v>
          </cell>
          <cell r="H46">
            <v>416209708.25999999</v>
          </cell>
          <cell r="I46">
            <v>81932000.469999999</v>
          </cell>
          <cell r="J46">
            <v>4725806.55</v>
          </cell>
          <cell r="K46">
            <v>4366312.17</v>
          </cell>
          <cell r="L46">
            <v>4082624.6099999994</v>
          </cell>
          <cell r="M46">
            <v>40085313.390000001</v>
          </cell>
          <cell r="N46">
            <v>40369000.950000003</v>
          </cell>
          <cell r="O46">
            <v>-1353576.21</v>
          </cell>
          <cell r="P46">
            <v>145120349.05999997</v>
          </cell>
          <cell r="Q46">
            <v>10314725.360000001</v>
          </cell>
          <cell r="R46">
            <v>7998933.25</v>
          </cell>
          <cell r="S46">
            <v>7633471.1899999995</v>
          </cell>
          <cell r="T46">
            <v>73725243.620000005</v>
          </cell>
          <cell r="U46">
            <v>74090705.680000007</v>
          </cell>
        </row>
        <row r="47">
          <cell r="A47">
            <v>200808</v>
          </cell>
          <cell r="B47">
            <v>12554766.76</v>
          </cell>
          <cell r="C47">
            <v>564052.53</v>
          </cell>
          <cell r="D47">
            <v>882236.56</v>
          </cell>
          <cell r="E47">
            <v>905682.65</v>
          </cell>
          <cell r="F47">
            <v>6266554.8700000001</v>
          </cell>
          <cell r="G47">
            <v>6243108.7800000003</v>
          </cell>
          <cell r="H47">
            <v>416209708.25999999</v>
          </cell>
          <cell r="I47">
            <v>94486767.230000004</v>
          </cell>
          <cell r="J47">
            <v>5289859.08</v>
          </cell>
          <cell r="K47">
            <v>5248548.7300000004</v>
          </cell>
          <cell r="L47">
            <v>4988307.26</v>
          </cell>
          <cell r="M47">
            <v>46351868.259999998</v>
          </cell>
          <cell r="N47">
            <v>46612109.730000004</v>
          </cell>
          <cell r="O47">
            <v>-1353576.21</v>
          </cell>
          <cell r="P47">
            <v>143921798.13</v>
          </cell>
          <cell r="Q47">
            <v>10166723.439999999</v>
          </cell>
          <cell r="R47">
            <v>8123861.4399999995</v>
          </cell>
          <cell r="S47">
            <v>7702120.1799999997</v>
          </cell>
          <cell r="T47">
            <v>72832605.940000013</v>
          </cell>
          <cell r="U47">
            <v>73254347.199999988</v>
          </cell>
        </row>
        <row r="48">
          <cell r="A48">
            <v>200809</v>
          </cell>
          <cell r="B48">
            <v>14181336.120000001</v>
          </cell>
          <cell r="C48">
            <v>758002.95</v>
          </cell>
          <cell r="D48">
            <v>1049368.3500000001</v>
          </cell>
          <cell r="E48">
            <v>620772.68000000005</v>
          </cell>
          <cell r="F48">
            <v>8442484.3200000003</v>
          </cell>
          <cell r="G48">
            <v>8871079.9900000002</v>
          </cell>
          <cell r="H48">
            <v>416209708.25999999</v>
          </cell>
          <cell r="I48">
            <v>108668103.35000001</v>
          </cell>
          <cell r="J48">
            <v>6047862.0300000003</v>
          </cell>
          <cell r="K48">
            <v>6297917.0800000001</v>
          </cell>
          <cell r="L48">
            <v>5609079.9399999995</v>
          </cell>
          <cell r="M48">
            <v>54794352.579999998</v>
          </cell>
          <cell r="N48">
            <v>55483189.720000006</v>
          </cell>
          <cell r="O48">
            <v>-1353576.21</v>
          </cell>
          <cell r="P48">
            <v>146722842.61000001</v>
          </cell>
          <cell r="Q48">
            <v>9395338.5599999987</v>
          </cell>
          <cell r="R48">
            <v>8432846.3900000006</v>
          </cell>
          <cell r="S48">
            <v>7865113.75</v>
          </cell>
          <cell r="T48">
            <v>75623892.830000013</v>
          </cell>
          <cell r="U48">
            <v>76191625.469999984</v>
          </cell>
        </row>
        <row r="49">
          <cell r="A49">
            <v>200810</v>
          </cell>
          <cell r="B49">
            <v>15386538.789999999</v>
          </cell>
          <cell r="C49">
            <v>645676.59</v>
          </cell>
          <cell r="D49">
            <v>891761.76</v>
          </cell>
          <cell r="E49">
            <v>1195285.17</v>
          </cell>
          <cell r="F49">
            <v>7882414.3899999997</v>
          </cell>
          <cell r="G49">
            <v>7578890.9799999995</v>
          </cell>
          <cell r="H49">
            <v>416209708.25999999</v>
          </cell>
          <cell r="I49">
            <v>124054642.14000002</v>
          </cell>
          <cell r="J49">
            <v>6693538.6200000001</v>
          </cell>
          <cell r="K49">
            <v>7189678.8399999999</v>
          </cell>
          <cell r="L49">
            <v>6804365.1099999994</v>
          </cell>
          <cell r="M49">
            <v>62676766.969999999</v>
          </cell>
          <cell r="N49">
            <v>63062080.700000003</v>
          </cell>
          <cell r="O49">
            <v>-1353576.21</v>
          </cell>
          <cell r="P49">
            <v>148016232.78</v>
          </cell>
          <cell r="Q49">
            <v>9266348.8200000003</v>
          </cell>
          <cell r="R49">
            <v>8449189.8399999999</v>
          </cell>
          <cell r="S49">
            <v>8324111.6899999995</v>
          </cell>
          <cell r="T49">
            <v>75373728.149999991</v>
          </cell>
          <cell r="U49">
            <v>75498806.299999997</v>
          </cell>
        </row>
        <row r="50">
          <cell r="A50">
            <v>200811</v>
          </cell>
          <cell r="B50">
            <v>10996260.470000001</v>
          </cell>
          <cell r="C50">
            <v>441258.77</v>
          </cell>
          <cell r="D50">
            <v>439230.11</v>
          </cell>
          <cell r="E50">
            <v>520075.58</v>
          </cell>
          <cell r="F50">
            <v>5193058.37</v>
          </cell>
          <cell r="G50">
            <v>5112212.9000000004</v>
          </cell>
          <cell r="H50">
            <v>416209708.25999999</v>
          </cell>
          <cell r="I50">
            <v>135050902.61000001</v>
          </cell>
          <cell r="J50">
            <v>7134797.3900000006</v>
          </cell>
          <cell r="K50">
            <v>7628908.9500000002</v>
          </cell>
          <cell r="L50">
            <v>7324440.6899999995</v>
          </cell>
          <cell r="M50">
            <v>67869825.340000004</v>
          </cell>
          <cell r="N50">
            <v>68174293.600000009</v>
          </cell>
          <cell r="O50">
            <v>-1353576.21</v>
          </cell>
          <cell r="P50">
            <v>147096732.52000001</v>
          </cell>
          <cell r="Q50">
            <v>9070267.7599999998</v>
          </cell>
          <cell r="R50">
            <v>8215835.0799999991</v>
          </cell>
          <cell r="S50">
            <v>7978989.9699999997</v>
          </cell>
          <cell r="T50">
            <v>73696349.280000001</v>
          </cell>
          <cell r="U50">
            <v>73933194.390000015</v>
          </cell>
        </row>
        <row r="51">
          <cell r="A51">
            <v>200812</v>
          </cell>
          <cell r="B51">
            <v>14873740.710000001</v>
          </cell>
          <cell r="C51">
            <v>773795.09</v>
          </cell>
          <cell r="D51">
            <v>540158.51</v>
          </cell>
          <cell r="E51">
            <v>453772.27</v>
          </cell>
          <cell r="F51">
            <v>6591240.5</v>
          </cell>
          <cell r="G51">
            <v>6677626.7400000002</v>
          </cell>
          <cell r="H51">
            <v>416209708.25999999</v>
          </cell>
          <cell r="I51">
            <v>149924643.32000002</v>
          </cell>
          <cell r="J51">
            <v>7908592.4800000004</v>
          </cell>
          <cell r="K51">
            <v>8169067.46</v>
          </cell>
          <cell r="L51">
            <v>7778212.959999999</v>
          </cell>
          <cell r="M51">
            <v>74461065.840000004</v>
          </cell>
          <cell r="N51">
            <v>74851920.340000004</v>
          </cell>
          <cell r="O51">
            <v>-1353576.21</v>
          </cell>
          <cell r="P51">
            <v>149924643.32000002</v>
          </cell>
          <cell r="Q51">
            <v>7908592.4800000004</v>
          </cell>
          <cell r="R51">
            <v>8169067.46</v>
          </cell>
          <cell r="S51">
            <v>7778212.959999999</v>
          </cell>
          <cell r="T51">
            <v>74461065.840000004</v>
          </cell>
          <cell r="U51">
            <v>74851920.340000004</v>
          </cell>
        </row>
        <row r="52">
          <cell r="A52">
            <v>200901</v>
          </cell>
          <cell r="B52">
            <v>14715224.76</v>
          </cell>
          <cell r="C52">
            <v>686826.46</v>
          </cell>
          <cell r="D52">
            <v>567259.13</v>
          </cell>
          <cell r="E52">
            <v>645661.96</v>
          </cell>
          <cell r="F52">
            <v>6901053.71</v>
          </cell>
          <cell r="G52">
            <v>6822650.8799999999</v>
          </cell>
          <cell r="H52">
            <v>416209708.25999999</v>
          </cell>
          <cell r="I52">
            <v>14715224.76</v>
          </cell>
          <cell r="J52">
            <v>686826.46</v>
          </cell>
          <cell r="K52">
            <v>567259.13</v>
          </cell>
          <cell r="L52">
            <v>645661.96</v>
          </cell>
          <cell r="M52">
            <v>6901053.71</v>
          </cell>
          <cell r="N52">
            <v>6822650.8799999999</v>
          </cell>
          <cell r="O52">
            <v>-1353576.21</v>
          </cell>
          <cell r="P52">
            <v>152331012.20000002</v>
          </cell>
          <cell r="Q52">
            <v>7924065.3500000006</v>
          </cell>
          <cell r="R52">
            <v>8015177.4299999997</v>
          </cell>
          <cell r="S52">
            <v>7827616.7000000002</v>
          </cell>
          <cell r="T52">
            <v>75408598.25999999</v>
          </cell>
          <cell r="U52">
            <v>75596158.989999995</v>
          </cell>
        </row>
        <row r="53">
          <cell r="A53">
            <v>200902</v>
          </cell>
          <cell r="B53">
            <v>11248778.630000001</v>
          </cell>
          <cell r="C53">
            <v>520929.22</v>
          </cell>
          <cell r="D53">
            <v>613836.37</v>
          </cell>
          <cell r="E53">
            <v>509465.61</v>
          </cell>
          <cell r="F53">
            <v>5648114.71</v>
          </cell>
          <cell r="G53">
            <v>5752485.4699999997</v>
          </cell>
          <cell r="H53">
            <v>0</v>
          </cell>
          <cell r="I53">
            <v>25964003.390000001</v>
          </cell>
          <cell r="J53">
            <v>1207755.68</v>
          </cell>
          <cell r="K53">
            <v>1181095.5</v>
          </cell>
          <cell r="L53">
            <v>1155127.5699999998</v>
          </cell>
          <cell r="M53">
            <v>12549168.42</v>
          </cell>
          <cell r="N53">
            <v>12575136.35</v>
          </cell>
          <cell r="O53">
            <v>0</v>
          </cell>
          <cell r="P53">
            <v>152522727.89000002</v>
          </cell>
          <cell r="Q53">
            <v>7659070.0700000003</v>
          </cell>
          <cell r="R53">
            <v>7979961.3700000001</v>
          </cell>
          <cell r="S53">
            <v>7542887.9800000004</v>
          </cell>
          <cell r="T53">
            <v>75446934.089999989</v>
          </cell>
          <cell r="U53">
            <v>75884007.480000004</v>
          </cell>
        </row>
        <row r="54">
          <cell r="A54">
            <v>200903</v>
          </cell>
          <cell r="B54">
            <v>13025212.07</v>
          </cell>
          <cell r="C54">
            <v>727215.51</v>
          </cell>
          <cell r="D54">
            <v>695644.17</v>
          </cell>
          <cell r="E54">
            <v>631610.27</v>
          </cell>
          <cell r="F54">
            <v>6661267.7800000003</v>
          </cell>
          <cell r="G54">
            <v>6725301.6800000006</v>
          </cell>
          <cell r="H54">
            <v>0</v>
          </cell>
          <cell r="I54">
            <v>38989215.460000001</v>
          </cell>
          <cell r="J54">
            <v>1934971.19</v>
          </cell>
          <cell r="K54">
            <v>1876739.67</v>
          </cell>
          <cell r="L54">
            <v>1786737.8399999999</v>
          </cell>
          <cell r="M54">
            <v>19210436.199999999</v>
          </cell>
          <cell r="N54">
            <v>19300438.030000001</v>
          </cell>
          <cell r="O54">
            <v>0</v>
          </cell>
          <cell r="P54">
            <v>155025255.31</v>
          </cell>
          <cell r="Q54">
            <v>7690278.9100000001</v>
          </cell>
          <cell r="R54">
            <v>8054005.2000000002</v>
          </cell>
          <cell r="S54">
            <v>7669791.4900000002</v>
          </cell>
          <cell r="T54">
            <v>76893276.589999989</v>
          </cell>
          <cell r="U54">
            <v>77277490.300000012</v>
          </cell>
        </row>
        <row r="55">
          <cell r="A55">
            <v>200904</v>
          </cell>
          <cell r="B55">
            <v>12611403.970000001</v>
          </cell>
          <cell r="C55">
            <v>538770.25</v>
          </cell>
          <cell r="D55">
            <v>563895.53</v>
          </cell>
          <cell r="E55">
            <v>576859.59</v>
          </cell>
          <cell r="F55">
            <v>6370757.5300000003</v>
          </cell>
          <cell r="G55">
            <v>6357793.4700000007</v>
          </cell>
          <cell r="H55">
            <v>0</v>
          </cell>
          <cell r="I55">
            <v>51600619.43</v>
          </cell>
          <cell r="J55">
            <v>2473741.44</v>
          </cell>
          <cell r="K55">
            <v>2440635.2000000002</v>
          </cell>
          <cell r="L55">
            <v>2363597.4299999997</v>
          </cell>
          <cell r="M55">
            <v>25581193.73</v>
          </cell>
          <cell r="N55">
            <v>25658231.5</v>
          </cell>
          <cell r="O55">
            <v>0</v>
          </cell>
          <cell r="P55">
            <v>157213353.97</v>
          </cell>
          <cell r="Q55">
            <v>7447996.9100000001</v>
          </cell>
          <cell r="R55">
            <v>8031420.9000000004</v>
          </cell>
          <cell r="S55">
            <v>7684024.75</v>
          </cell>
          <cell r="T55">
            <v>77969294.090000004</v>
          </cell>
          <cell r="U55">
            <v>78316690.24000001</v>
          </cell>
        </row>
        <row r="56">
          <cell r="A56">
            <v>200905</v>
          </cell>
          <cell r="B56">
            <v>12976757.1</v>
          </cell>
          <cell r="C56">
            <v>466539.54</v>
          </cell>
          <cell r="D56">
            <v>449789.56</v>
          </cell>
          <cell r="E56">
            <v>611152.72</v>
          </cell>
          <cell r="F56">
            <v>7306779.6600000001</v>
          </cell>
          <cell r="G56">
            <v>7145416.5</v>
          </cell>
          <cell r="H56">
            <v>0</v>
          </cell>
          <cell r="I56">
            <v>64577376.530000001</v>
          </cell>
          <cell r="J56">
            <v>2940280.98</v>
          </cell>
          <cell r="K56">
            <v>2890424.7600000002</v>
          </cell>
          <cell r="L56">
            <v>2974750.1499999994</v>
          </cell>
          <cell r="M56">
            <v>32887973.390000001</v>
          </cell>
          <cell r="N56">
            <v>32803648</v>
          </cell>
          <cell r="O56">
            <v>0</v>
          </cell>
          <cell r="P56">
            <v>159479705.88</v>
          </cell>
          <cell r="Q56">
            <v>7299966.1399999997</v>
          </cell>
          <cell r="R56">
            <v>7926848.8500000006</v>
          </cell>
          <cell r="S56">
            <v>7734645.6899999985</v>
          </cell>
          <cell r="T56">
            <v>79829098.140000001</v>
          </cell>
          <cell r="U56">
            <v>80021301.299999997</v>
          </cell>
        </row>
        <row r="57">
          <cell r="A57">
            <v>200906</v>
          </cell>
          <cell r="B57">
            <v>15616053.310000001</v>
          </cell>
          <cell r="C57">
            <v>491862.49</v>
          </cell>
          <cell r="D57">
            <v>473272.39</v>
          </cell>
          <cell r="E57">
            <v>553359.18999999994</v>
          </cell>
          <cell r="F57">
            <v>7580502.4800000004</v>
          </cell>
          <cell r="G57">
            <v>7500415.6800000006</v>
          </cell>
          <cell r="H57">
            <v>0</v>
          </cell>
          <cell r="I57">
            <v>80193429.840000004</v>
          </cell>
          <cell r="J57">
            <v>3432143.4699999997</v>
          </cell>
          <cell r="K57">
            <v>3363697.1500000004</v>
          </cell>
          <cell r="L57">
            <v>3528109.3399999994</v>
          </cell>
          <cell r="M57">
            <v>40468475.870000005</v>
          </cell>
          <cell r="N57">
            <v>40304063.68</v>
          </cell>
          <cell r="O57">
            <v>0</v>
          </cell>
          <cell r="P57">
            <v>161878914.88999999</v>
          </cell>
          <cell r="Q57">
            <v>7252849.8999999994</v>
          </cell>
          <cell r="R57">
            <v>7892110.0299999993</v>
          </cell>
          <cell r="S57">
            <v>7732513.4100000001</v>
          </cell>
          <cell r="T57">
            <v>81623981.49000001</v>
          </cell>
          <cell r="U57">
            <v>81783578.110000014</v>
          </cell>
        </row>
        <row r="58">
          <cell r="A58">
            <v>200907</v>
          </cell>
          <cell r="B58">
            <v>15403630.449999999</v>
          </cell>
          <cell r="C58">
            <v>764042.69</v>
          </cell>
          <cell r="D58">
            <v>591616.87</v>
          </cell>
          <cell r="E58">
            <v>561515.61</v>
          </cell>
          <cell r="F58">
            <v>7623921.9800000004</v>
          </cell>
          <cell r="G58">
            <v>7654023.2400000002</v>
          </cell>
          <cell r="H58">
            <v>0</v>
          </cell>
          <cell r="I58">
            <v>95597060.290000007</v>
          </cell>
          <cell r="J58">
            <v>4196186.16</v>
          </cell>
          <cell r="K58">
            <v>3955314.0200000005</v>
          </cell>
          <cell r="L58">
            <v>4089624.9499999993</v>
          </cell>
          <cell r="M58">
            <v>48092397.850000009</v>
          </cell>
          <cell r="N58">
            <v>47958086.920000002</v>
          </cell>
          <cell r="O58">
            <v>0</v>
          </cell>
          <cell r="P58">
            <v>163589703.13999999</v>
          </cell>
          <cell r="Q58">
            <v>7378972.0899999999</v>
          </cell>
          <cell r="R58">
            <v>7758069.3099999996</v>
          </cell>
          <cell r="S58">
            <v>7785213.3000000017</v>
          </cell>
          <cell r="T58">
            <v>82468150.300000012</v>
          </cell>
          <cell r="U58">
            <v>82441006.310000002</v>
          </cell>
        </row>
        <row r="59">
          <cell r="A59">
            <v>200908</v>
          </cell>
          <cell r="B59">
            <v>17084715.539999999</v>
          </cell>
          <cell r="C59">
            <v>481802</v>
          </cell>
          <cell r="D59">
            <v>652505.51</v>
          </cell>
          <cell r="E59">
            <v>752319.07</v>
          </cell>
          <cell r="F59">
            <v>7799276.5300000003</v>
          </cell>
          <cell r="G59">
            <v>7699462.9700000007</v>
          </cell>
          <cell r="H59">
            <v>0</v>
          </cell>
          <cell r="I59">
            <v>112681775.83000001</v>
          </cell>
          <cell r="J59">
            <v>4677988.16</v>
          </cell>
          <cell r="K59">
            <v>4607819.53</v>
          </cell>
          <cell r="L59">
            <v>4841944.0199999996</v>
          </cell>
          <cell r="M59">
            <v>55891674.38000001</v>
          </cell>
          <cell r="N59">
            <v>55657549.890000001</v>
          </cell>
          <cell r="O59">
            <v>0</v>
          </cell>
          <cell r="P59">
            <v>168119651.91999999</v>
          </cell>
          <cell r="Q59">
            <v>7296721.5600000005</v>
          </cell>
          <cell r="R59">
            <v>7528338.2599999998</v>
          </cell>
          <cell r="S59">
            <v>7631849.7199999997</v>
          </cell>
          <cell r="T59">
            <v>84000871.960000008</v>
          </cell>
          <cell r="U59">
            <v>83897360.5</v>
          </cell>
        </row>
        <row r="60">
          <cell r="A60">
            <v>200909</v>
          </cell>
          <cell r="B60">
            <v>15123896.199999999</v>
          </cell>
          <cell r="C60">
            <v>458985.02</v>
          </cell>
          <cell r="D60">
            <v>790917.94</v>
          </cell>
          <cell r="E60">
            <v>559216.93000000005</v>
          </cell>
          <cell r="F60">
            <v>7485846.4299999997</v>
          </cell>
          <cell r="G60">
            <v>7717547.4399999995</v>
          </cell>
          <cell r="H60">
            <v>0</v>
          </cell>
          <cell r="I60">
            <v>127805672.03000002</v>
          </cell>
          <cell r="J60">
            <v>5136973.18</v>
          </cell>
          <cell r="K60">
            <v>5398737.4700000007</v>
          </cell>
          <cell r="L60">
            <v>5401160.9499999993</v>
          </cell>
          <cell r="M60">
            <v>63377520.81000001</v>
          </cell>
          <cell r="N60">
            <v>63375097.329999998</v>
          </cell>
          <cell r="O60">
            <v>0</v>
          </cell>
          <cell r="P60">
            <v>169062211.99999997</v>
          </cell>
          <cell r="Q60">
            <v>6997703.629999999</v>
          </cell>
          <cell r="R60">
            <v>7269887.8499999996</v>
          </cell>
          <cell r="S60">
            <v>7570293.9699999997</v>
          </cell>
          <cell r="T60">
            <v>83044234.070000023</v>
          </cell>
          <cell r="U60">
            <v>82743827.949999988</v>
          </cell>
        </row>
        <row r="61">
          <cell r="A61">
            <v>200910</v>
          </cell>
          <cell r="B61">
            <v>15580343.609999999</v>
          </cell>
          <cell r="C61">
            <v>764449.85</v>
          </cell>
          <cell r="D61">
            <v>801099.46</v>
          </cell>
          <cell r="E61">
            <v>664721.54</v>
          </cell>
          <cell r="F61">
            <v>8504093.2200000007</v>
          </cell>
          <cell r="G61">
            <v>8640471.1400000006</v>
          </cell>
          <cell r="H61">
            <v>0</v>
          </cell>
          <cell r="I61">
            <v>143386015.64000002</v>
          </cell>
          <cell r="J61">
            <v>5901423.0299999993</v>
          </cell>
          <cell r="K61">
            <v>6199836.9300000006</v>
          </cell>
          <cell r="L61">
            <v>6065882.4899999993</v>
          </cell>
          <cell r="M61">
            <v>71881614.030000016</v>
          </cell>
          <cell r="N61">
            <v>72015568.469999999</v>
          </cell>
          <cell r="O61">
            <v>0</v>
          </cell>
          <cell r="P61">
            <v>169256016.81999999</v>
          </cell>
          <cell r="Q61">
            <v>7116476.8899999987</v>
          </cell>
          <cell r="R61">
            <v>7179225.5499999998</v>
          </cell>
          <cell r="S61">
            <v>7039730.3399999999</v>
          </cell>
          <cell r="T61">
            <v>83665912.900000006</v>
          </cell>
          <cell r="U61">
            <v>83805408.109999999</v>
          </cell>
        </row>
        <row r="62">
          <cell r="A62">
            <v>200911</v>
          </cell>
          <cell r="B62">
            <v>12959432.939999999</v>
          </cell>
          <cell r="C62">
            <v>462475.09</v>
          </cell>
          <cell r="D62">
            <v>508780.67</v>
          </cell>
          <cell r="E62">
            <v>623210.98</v>
          </cell>
          <cell r="F62">
            <v>6995617.29</v>
          </cell>
          <cell r="G62">
            <v>6881186.9800000004</v>
          </cell>
          <cell r="H62">
            <v>0</v>
          </cell>
          <cell r="I62">
            <v>156345448.58000001</v>
          </cell>
          <cell r="J62">
            <v>6363898.1199999992</v>
          </cell>
          <cell r="K62">
            <v>6708617.6000000006</v>
          </cell>
          <cell r="L62">
            <v>6689093.4699999988</v>
          </cell>
          <cell r="M62">
            <v>78877231.320000023</v>
          </cell>
          <cell r="N62">
            <v>78896755.450000003</v>
          </cell>
          <cell r="O62">
            <v>0</v>
          </cell>
          <cell r="P62">
            <v>171219189.28999996</v>
          </cell>
          <cell r="Q62">
            <v>7137693.209999999</v>
          </cell>
          <cell r="R62">
            <v>7248776.1100000003</v>
          </cell>
          <cell r="S62">
            <v>7142865.7400000002</v>
          </cell>
          <cell r="T62">
            <v>85468471.820000008</v>
          </cell>
          <cell r="U62">
            <v>85574382.190000013</v>
          </cell>
        </row>
        <row r="63">
          <cell r="A63">
            <v>200912</v>
          </cell>
          <cell r="B63">
            <v>15683385.08</v>
          </cell>
          <cell r="C63">
            <v>781558.12</v>
          </cell>
          <cell r="D63">
            <v>601581.5</v>
          </cell>
          <cell r="E63">
            <v>605886.35</v>
          </cell>
          <cell r="F63">
            <v>7988886.4800000004</v>
          </cell>
          <cell r="G63">
            <v>7984581.6300000008</v>
          </cell>
          <cell r="H63">
            <v>0</v>
          </cell>
          <cell r="I63">
            <v>172028833.66000003</v>
          </cell>
          <cell r="J63">
            <v>7145456.2399999993</v>
          </cell>
          <cell r="K63">
            <v>7310199.1000000006</v>
          </cell>
          <cell r="L63">
            <v>7294979.8199999984</v>
          </cell>
          <cell r="M63">
            <v>86866117.800000027</v>
          </cell>
          <cell r="N63">
            <v>86881337.079999998</v>
          </cell>
          <cell r="O63">
            <v>0</v>
          </cell>
          <cell r="P63">
            <v>172028833.66000003</v>
          </cell>
          <cell r="Q63">
            <v>7145456.2399999993</v>
          </cell>
          <cell r="R63">
            <v>7310199.1000000006</v>
          </cell>
          <cell r="S63">
            <v>7294979.8199999984</v>
          </cell>
          <cell r="T63">
            <v>86866117.800000027</v>
          </cell>
          <cell r="U63">
            <v>86881337.079999998</v>
          </cell>
        </row>
        <row r="64">
          <cell r="A64">
            <v>201001</v>
          </cell>
          <cell r="B64">
            <v>13573773.74</v>
          </cell>
          <cell r="C64">
            <v>560913.59</v>
          </cell>
          <cell r="D64">
            <v>585283.31000000006</v>
          </cell>
          <cell r="E64">
            <v>693109.54</v>
          </cell>
          <cell r="F64">
            <v>6661633.5</v>
          </cell>
          <cell r="G64">
            <v>6553807.2699999996</v>
          </cell>
          <cell r="H64">
            <v>0</v>
          </cell>
          <cell r="I64">
            <v>13573773.74</v>
          </cell>
          <cell r="J64">
            <v>560913.59</v>
          </cell>
          <cell r="K64">
            <v>585283.31000000006</v>
          </cell>
          <cell r="L64">
            <v>693109.54</v>
          </cell>
          <cell r="M64">
            <v>6661633.5</v>
          </cell>
          <cell r="N64">
            <v>6553807.2699999996</v>
          </cell>
          <cell r="O64">
            <v>0</v>
          </cell>
          <cell r="P64">
            <v>170887382.64000002</v>
          </cell>
          <cell r="Q64">
            <v>7019543.3699999992</v>
          </cell>
          <cell r="R64">
            <v>7328223.2799999993</v>
          </cell>
          <cell r="S64">
            <v>7342427.3999999994</v>
          </cell>
          <cell r="T64">
            <v>86626697.590000004</v>
          </cell>
          <cell r="U64">
            <v>86612493.469999984</v>
          </cell>
        </row>
        <row r="65">
          <cell r="A65">
            <v>201002</v>
          </cell>
          <cell r="B65">
            <v>12628889.4</v>
          </cell>
          <cell r="C65">
            <v>553435.52</v>
          </cell>
          <cell r="D65">
            <v>539793.68999999994</v>
          </cell>
          <cell r="E65">
            <v>397576.63</v>
          </cell>
          <cell r="F65">
            <v>6460203.6699999999</v>
          </cell>
          <cell r="G65">
            <v>6602420.7299999995</v>
          </cell>
          <cell r="H65">
            <v>0</v>
          </cell>
          <cell r="I65">
            <v>26202663.140000001</v>
          </cell>
          <cell r="J65">
            <v>1114349.1099999999</v>
          </cell>
          <cell r="K65">
            <v>1125077</v>
          </cell>
          <cell r="L65">
            <v>1090686.17</v>
          </cell>
          <cell r="M65">
            <v>13121837.17</v>
          </cell>
          <cell r="N65">
            <v>13156228</v>
          </cell>
          <cell r="O65">
            <v>0</v>
          </cell>
          <cell r="P65">
            <v>172267493.41000003</v>
          </cell>
          <cell r="Q65">
            <v>7052049.6699999999</v>
          </cell>
          <cell r="R65">
            <v>7254180.5999999996</v>
          </cell>
          <cell r="S65">
            <v>7230538.4199999981</v>
          </cell>
          <cell r="T65">
            <v>87438786.549999997</v>
          </cell>
          <cell r="U65">
            <v>87462428.729999989</v>
          </cell>
        </row>
        <row r="66">
          <cell r="A66">
            <v>201003</v>
          </cell>
          <cell r="B66">
            <v>13666159.699999999</v>
          </cell>
          <cell r="C66">
            <v>728906.65</v>
          </cell>
          <cell r="D66">
            <v>667605.06000000006</v>
          </cell>
          <cell r="E66">
            <v>624771.82999999996</v>
          </cell>
          <cell r="F66">
            <v>7904802.5999999996</v>
          </cell>
          <cell r="G66">
            <v>7947635.8300000001</v>
          </cell>
          <cell r="H66">
            <v>0</v>
          </cell>
          <cell r="I66">
            <v>39868822.840000004</v>
          </cell>
          <cell r="J66">
            <v>1843255.7599999998</v>
          </cell>
          <cell r="K66">
            <v>1792682.06</v>
          </cell>
          <cell r="L66">
            <v>1715458</v>
          </cell>
          <cell r="M66">
            <v>21026639.77</v>
          </cell>
          <cell r="N66">
            <v>21103863.829999998</v>
          </cell>
          <cell r="O66">
            <v>0</v>
          </cell>
          <cell r="P66">
            <v>172908441.03999999</v>
          </cell>
          <cell r="Q66">
            <v>7053740.8100000005</v>
          </cell>
          <cell r="R66">
            <v>7226141.4900000002</v>
          </cell>
          <cell r="S66">
            <v>7223699.9800000004</v>
          </cell>
          <cell r="T66">
            <v>88682321.36999999</v>
          </cell>
          <cell r="U66">
            <v>88684762.879999995</v>
          </cell>
        </row>
        <row r="67">
          <cell r="A67">
            <v>201004</v>
          </cell>
          <cell r="B67">
            <v>11630050.029999999</v>
          </cell>
          <cell r="C67">
            <v>687805.11</v>
          </cell>
          <cell r="D67">
            <v>570944.31999999995</v>
          </cell>
          <cell r="E67">
            <v>843739.34</v>
          </cell>
          <cell r="F67">
            <v>6833085.4299999997</v>
          </cell>
          <cell r="G67">
            <v>6560290.4100000001</v>
          </cell>
          <cell r="H67">
            <v>0</v>
          </cell>
          <cell r="I67">
            <v>51498872.870000005</v>
          </cell>
          <cell r="J67">
            <v>2531060.8699999996</v>
          </cell>
          <cell r="K67">
            <v>2363626.38</v>
          </cell>
          <cell r="L67">
            <v>2559197.34</v>
          </cell>
          <cell r="M67">
            <v>27859725.199999999</v>
          </cell>
          <cell r="N67">
            <v>27664154.239999998</v>
          </cell>
          <cell r="O67">
            <v>0</v>
          </cell>
          <cell r="P67">
            <v>171927087.09999996</v>
          </cell>
          <cell r="Q67">
            <v>7202775.6700000009</v>
          </cell>
          <cell r="R67">
            <v>7233190.2800000012</v>
          </cell>
          <cell r="S67">
            <v>7490579.7299999995</v>
          </cell>
          <cell r="T67">
            <v>89144649.269999981</v>
          </cell>
          <cell r="U67">
            <v>88887259.820000008</v>
          </cell>
        </row>
        <row r="68">
          <cell r="A68">
            <v>201005</v>
          </cell>
          <cell r="B68">
            <v>12451086.279999999</v>
          </cell>
          <cell r="C68">
            <v>482521</v>
          </cell>
          <cell r="D68">
            <v>487336.66</v>
          </cell>
          <cell r="E68">
            <v>235495.02</v>
          </cell>
          <cell r="F68">
            <v>6540578.21</v>
          </cell>
          <cell r="G68">
            <v>6792419.8499999996</v>
          </cell>
          <cell r="H68">
            <v>0</v>
          </cell>
          <cell r="I68">
            <v>63949959.150000006</v>
          </cell>
          <cell r="J68">
            <v>3013581.8699999996</v>
          </cell>
          <cell r="K68">
            <v>2850963.04</v>
          </cell>
          <cell r="L68">
            <v>2794692.36</v>
          </cell>
          <cell r="M68">
            <v>34400303.409999996</v>
          </cell>
          <cell r="N68">
            <v>34456574.089999996</v>
          </cell>
          <cell r="O68">
            <v>0</v>
          </cell>
          <cell r="P68">
            <v>171401416.28</v>
          </cell>
          <cell r="Q68">
            <v>7218757.1299999999</v>
          </cell>
          <cell r="R68">
            <v>7270737.3800000008</v>
          </cell>
          <cell r="S68">
            <v>7114922.0299999993</v>
          </cell>
          <cell r="T68">
            <v>88378447.819999978</v>
          </cell>
          <cell r="U68">
            <v>88534263.170000002</v>
          </cell>
        </row>
        <row r="69">
          <cell r="A69">
            <v>201006</v>
          </cell>
          <cell r="B69">
            <v>13844653.609999999</v>
          </cell>
          <cell r="C69">
            <v>542650.47</v>
          </cell>
          <cell r="D69">
            <v>544569.69999999995</v>
          </cell>
          <cell r="E69">
            <v>901408.38</v>
          </cell>
          <cell r="F69">
            <v>7841205.9800000004</v>
          </cell>
          <cell r="G69">
            <v>7484367.3000000007</v>
          </cell>
          <cell r="H69">
            <v>0</v>
          </cell>
          <cell r="I69">
            <v>77794612.760000005</v>
          </cell>
          <cell r="J69">
            <v>3556232.34</v>
          </cell>
          <cell r="K69">
            <v>3395532.74</v>
          </cell>
          <cell r="L69">
            <v>3696100.7399999998</v>
          </cell>
          <cell r="M69">
            <v>42241509.390000001</v>
          </cell>
          <cell r="N69">
            <v>41940941.390000001</v>
          </cell>
          <cell r="O69">
            <v>0</v>
          </cell>
          <cell r="P69">
            <v>169630016.57999998</v>
          </cell>
          <cell r="Q69">
            <v>7269545.1100000013</v>
          </cell>
          <cell r="R69">
            <v>7342034.6900000004</v>
          </cell>
          <cell r="S69">
            <v>7462971.2199999988</v>
          </cell>
          <cell r="T69">
            <v>88639151.319999993</v>
          </cell>
          <cell r="U69">
            <v>88518214.789999992</v>
          </cell>
        </row>
        <row r="70">
          <cell r="A70">
            <v>201007</v>
          </cell>
          <cell r="B70">
            <v>14257410.060000001</v>
          </cell>
          <cell r="C70">
            <v>499868.62</v>
          </cell>
          <cell r="D70">
            <v>609101.03</v>
          </cell>
          <cell r="E70">
            <v>787797.88</v>
          </cell>
          <cell r="F70">
            <v>7477671.7999999998</v>
          </cell>
          <cell r="G70">
            <v>7298974.9500000002</v>
          </cell>
          <cell r="H70">
            <v>0</v>
          </cell>
          <cell r="I70">
            <v>92052022.820000008</v>
          </cell>
          <cell r="J70">
            <v>4056100.96</v>
          </cell>
          <cell r="K70">
            <v>4004633.7700000005</v>
          </cell>
          <cell r="L70">
            <v>4483898.62</v>
          </cell>
          <cell r="M70">
            <v>49719181.189999998</v>
          </cell>
          <cell r="N70">
            <v>49239916.340000004</v>
          </cell>
          <cell r="O70">
            <v>0</v>
          </cell>
          <cell r="P70">
            <v>168483796.19</v>
          </cell>
          <cell r="Q70">
            <v>7005371.04</v>
          </cell>
          <cell r="R70">
            <v>7359518.8500000015</v>
          </cell>
          <cell r="S70">
            <v>7689253.4899999993</v>
          </cell>
          <cell r="T70">
            <v>88492901.140000001</v>
          </cell>
          <cell r="U70">
            <v>88163166.5</v>
          </cell>
        </row>
        <row r="71">
          <cell r="A71">
            <v>201008</v>
          </cell>
          <cell r="B71">
            <v>16712002.789999999</v>
          </cell>
          <cell r="C71">
            <v>1051739.17</v>
          </cell>
          <cell r="D71">
            <v>900768.23</v>
          </cell>
          <cell r="E71">
            <v>329529.64</v>
          </cell>
          <cell r="F71">
            <v>7891889.6500000004</v>
          </cell>
          <cell r="G71">
            <v>8463128.2400000002</v>
          </cell>
          <cell r="H71">
            <v>0</v>
          </cell>
          <cell r="I71">
            <v>108764025.61000001</v>
          </cell>
          <cell r="J71">
            <v>5107840.13</v>
          </cell>
          <cell r="K71">
            <v>4905402</v>
          </cell>
          <cell r="L71">
            <v>4813428.26</v>
          </cell>
          <cell r="M71">
            <v>57611070.839999996</v>
          </cell>
          <cell r="N71">
            <v>57703044.580000006</v>
          </cell>
          <cell r="O71">
            <v>0</v>
          </cell>
          <cell r="P71">
            <v>168111083.44</v>
          </cell>
          <cell r="Q71">
            <v>7575308.21</v>
          </cell>
          <cell r="R71">
            <v>7607781.5700000003</v>
          </cell>
          <cell r="S71">
            <v>7266464.0599999996</v>
          </cell>
          <cell r="T71">
            <v>88585514.260000005</v>
          </cell>
          <cell r="U71">
            <v>88926831.770000011</v>
          </cell>
        </row>
        <row r="72">
          <cell r="A72">
            <v>201009</v>
          </cell>
          <cell r="B72">
            <v>14645101.49</v>
          </cell>
          <cell r="C72">
            <v>648395.06000000006</v>
          </cell>
          <cell r="D72">
            <v>1007832.74</v>
          </cell>
          <cell r="E72">
            <v>985771.85</v>
          </cell>
          <cell r="F72">
            <v>8049560.9000000004</v>
          </cell>
          <cell r="G72">
            <v>8071621.79</v>
          </cell>
          <cell r="H72">
            <v>0</v>
          </cell>
          <cell r="I72">
            <v>123409127.10000001</v>
          </cell>
          <cell r="J72">
            <v>5756235.1899999995</v>
          </cell>
          <cell r="K72">
            <v>5913234.7400000002</v>
          </cell>
          <cell r="L72">
            <v>5799200.1099999994</v>
          </cell>
          <cell r="M72">
            <v>65660631.739999995</v>
          </cell>
          <cell r="N72">
            <v>65774666.370000005</v>
          </cell>
          <cell r="O72">
            <v>0</v>
          </cell>
          <cell r="P72">
            <v>167632288.72999999</v>
          </cell>
          <cell r="Q72">
            <v>7764718.25</v>
          </cell>
          <cell r="R72">
            <v>7824696.370000001</v>
          </cell>
          <cell r="S72">
            <v>7693018.9799999986</v>
          </cell>
          <cell r="T72">
            <v>89149228.730000019</v>
          </cell>
          <cell r="U72">
            <v>89280906.120000005</v>
          </cell>
        </row>
        <row r="73">
          <cell r="A73">
            <v>201010</v>
          </cell>
          <cell r="B73">
            <v>13667390.33</v>
          </cell>
          <cell r="C73">
            <v>490407.97</v>
          </cell>
          <cell r="D73">
            <v>911742.68</v>
          </cell>
          <cell r="E73">
            <v>1258361.03</v>
          </cell>
          <cell r="F73">
            <v>8046309.7199999997</v>
          </cell>
          <cell r="G73">
            <v>7699691.3700000001</v>
          </cell>
          <cell r="H73">
            <v>0</v>
          </cell>
          <cell r="I73">
            <v>137076517.43000001</v>
          </cell>
          <cell r="J73">
            <v>6246643.1599999992</v>
          </cell>
          <cell r="K73">
            <v>6824977.4199999999</v>
          </cell>
          <cell r="L73">
            <v>7057561.1399999997</v>
          </cell>
          <cell r="M73">
            <v>73706941.459999993</v>
          </cell>
          <cell r="N73">
            <v>73474357.74000001</v>
          </cell>
          <cell r="O73">
            <v>0</v>
          </cell>
          <cell r="P73">
            <v>165719335.45000002</v>
          </cell>
          <cell r="Q73">
            <v>7490676.3700000001</v>
          </cell>
          <cell r="R73">
            <v>7935339.5899999999</v>
          </cell>
          <cell r="S73">
            <v>8286658.4699999997</v>
          </cell>
          <cell r="T73">
            <v>88691445.230000004</v>
          </cell>
          <cell r="U73">
            <v>88340126.350000024</v>
          </cell>
        </row>
        <row r="74">
          <cell r="A74">
            <v>201011</v>
          </cell>
          <cell r="B74">
            <v>14616804.710000001</v>
          </cell>
          <cell r="C74">
            <v>730776.77</v>
          </cell>
          <cell r="D74">
            <v>672286.62</v>
          </cell>
          <cell r="E74">
            <v>690627.99</v>
          </cell>
          <cell r="F74">
            <v>7417466.3300000001</v>
          </cell>
          <cell r="G74">
            <v>7399124.96</v>
          </cell>
          <cell r="H74">
            <v>0</v>
          </cell>
          <cell r="I74">
            <v>151693322.14000002</v>
          </cell>
          <cell r="J74">
            <v>6977419.9299999997</v>
          </cell>
          <cell r="K74">
            <v>7497264.04</v>
          </cell>
          <cell r="L74">
            <v>7748189.1299999999</v>
          </cell>
          <cell r="M74">
            <v>81124407.789999992</v>
          </cell>
          <cell r="N74">
            <v>80873482.700000003</v>
          </cell>
          <cell r="O74">
            <v>0</v>
          </cell>
          <cell r="P74">
            <v>167376707.22000003</v>
          </cell>
          <cell r="Q74">
            <v>7758978.0500000007</v>
          </cell>
          <cell r="R74">
            <v>8098845.54</v>
          </cell>
          <cell r="S74">
            <v>8354075.4799999995</v>
          </cell>
          <cell r="T74">
            <v>89113294.269999996</v>
          </cell>
          <cell r="U74">
            <v>88858064.330000013</v>
          </cell>
        </row>
        <row r="75">
          <cell r="A75">
            <v>201012</v>
          </cell>
          <cell r="B75">
            <v>16858199.52</v>
          </cell>
          <cell r="C75">
            <v>804780.75</v>
          </cell>
          <cell r="D75">
            <v>715395.3</v>
          </cell>
          <cell r="E75">
            <v>703074.78</v>
          </cell>
          <cell r="F75">
            <v>7839030.0300000003</v>
          </cell>
          <cell r="G75">
            <v>7851350.5500000007</v>
          </cell>
          <cell r="H75">
            <v>0</v>
          </cell>
          <cell r="I75">
            <v>168551521.66000003</v>
          </cell>
          <cell r="J75">
            <v>7782200.6799999997</v>
          </cell>
          <cell r="K75">
            <v>8212659.3399999999</v>
          </cell>
          <cell r="L75">
            <v>8451263.9100000001</v>
          </cell>
          <cell r="M75">
            <v>88963437.819999993</v>
          </cell>
          <cell r="N75">
            <v>88724833.25</v>
          </cell>
          <cell r="O75">
            <v>0</v>
          </cell>
          <cell r="P75">
            <v>168551521.66000003</v>
          </cell>
          <cell r="Q75">
            <v>7782200.6799999997</v>
          </cell>
          <cell r="R75">
            <v>8212659.3399999999</v>
          </cell>
          <cell r="S75">
            <v>8451263.9100000001</v>
          </cell>
          <cell r="T75">
            <v>88963437.819999993</v>
          </cell>
          <cell r="U75">
            <v>88724833.25</v>
          </cell>
        </row>
      </sheetData>
      <sheetData sheetId="8">
        <row r="3">
          <cell r="A3">
            <v>2003</v>
          </cell>
        </row>
        <row r="5">
          <cell r="A5">
            <v>200501</v>
          </cell>
          <cell r="B5">
            <v>4470409.53</v>
          </cell>
          <cell r="C5">
            <v>-193682.59</v>
          </cell>
          <cell r="D5">
            <v>-503797.67</v>
          </cell>
          <cell r="E5">
            <v>3772929.2700000005</v>
          </cell>
          <cell r="F5">
            <v>-3200000</v>
          </cell>
          <cell r="G5">
            <v>572929.27000000048</v>
          </cell>
          <cell r="H5">
            <v>98341692.840000004</v>
          </cell>
          <cell r="I5">
            <v>4470409.53</v>
          </cell>
          <cell r="J5">
            <v>-193682.59</v>
          </cell>
          <cell r="K5">
            <v>-503797.67</v>
          </cell>
          <cell r="L5">
            <v>3772929.2700000005</v>
          </cell>
          <cell r="M5">
            <v>-3200000</v>
          </cell>
          <cell r="N5">
            <v>572929.27000000048</v>
          </cell>
          <cell r="O5">
            <v>0</v>
          </cell>
          <cell r="P5">
            <v>0</v>
          </cell>
        </row>
        <row r="6">
          <cell r="A6">
            <v>200502</v>
          </cell>
          <cell r="B6">
            <v>3810220.56</v>
          </cell>
          <cell r="C6">
            <v>-86030.85</v>
          </cell>
          <cell r="D6">
            <v>-488232.02</v>
          </cell>
          <cell r="E6">
            <v>3235957.69</v>
          </cell>
          <cell r="F6">
            <v>-3000000</v>
          </cell>
          <cell r="G6">
            <v>235957.68999999994</v>
          </cell>
          <cell r="H6">
            <v>184504221.97</v>
          </cell>
          <cell r="I6">
            <v>8280630.0899999999</v>
          </cell>
          <cell r="J6">
            <v>-279713.44</v>
          </cell>
          <cell r="K6">
            <v>-992029.69</v>
          </cell>
          <cell r="L6">
            <v>7008886.9600000009</v>
          </cell>
          <cell r="M6">
            <v>-6200000</v>
          </cell>
          <cell r="N6">
            <v>808886.96000000043</v>
          </cell>
          <cell r="O6">
            <v>0</v>
          </cell>
          <cell r="P6">
            <v>0</v>
          </cell>
        </row>
        <row r="7">
          <cell r="A7">
            <v>200503</v>
          </cell>
          <cell r="B7">
            <v>4108592.9</v>
          </cell>
          <cell r="C7">
            <v>-203849.33</v>
          </cell>
          <cell r="D7">
            <v>-627212.43000000005</v>
          </cell>
          <cell r="E7">
            <v>3277531.1399999997</v>
          </cell>
          <cell r="F7">
            <v>-3000000</v>
          </cell>
          <cell r="G7">
            <v>277531.13999999966</v>
          </cell>
          <cell r="H7">
            <v>267255529.31</v>
          </cell>
          <cell r="I7">
            <v>12389222.99</v>
          </cell>
          <cell r="J7">
            <v>-483562.77</v>
          </cell>
          <cell r="K7">
            <v>-1619242.12</v>
          </cell>
          <cell r="L7">
            <v>10286418.100000001</v>
          </cell>
          <cell r="M7">
            <v>-9200000</v>
          </cell>
          <cell r="N7">
            <v>1086418.1000000001</v>
          </cell>
          <cell r="O7">
            <v>0</v>
          </cell>
          <cell r="P7">
            <v>0</v>
          </cell>
        </row>
        <row r="8">
          <cell r="A8">
            <v>200504</v>
          </cell>
          <cell r="B8">
            <v>3041499.86</v>
          </cell>
          <cell r="C8">
            <v>62691.37</v>
          </cell>
          <cell r="D8">
            <v>-500039.94</v>
          </cell>
          <cell r="E8">
            <v>2604151.29</v>
          </cell>
          <cell r="F8">
            <v>-3000000</v>
          </cell>
          <cell r="G8">
            <v>-395848.70999999996</v>
          </cell>
          <cell r="H8">
            <v>311053904.35000002</v>
          </cell>
          <cell r="I8">
            <v>15430722.85</v>
          </cell>
          <cell r="J8">
            <v>-420871.4</v>
          </cell>
          <cell r="K8">
            <v>-2119282.06</v>
          </cell>
          <cell r="L8">
            <v>12890569.390000001</v>
          </cell>
          <cell r="M8">
            <v>-12200000</v>
          </cell>
          <cell r="N8">
            <v>690569.39000000013</v>
          </cell>
          <cell r="O8">
            <v>0</v>
          </cell>
          <cell r="P8">
            <v>0</v>
          </cell>
        </row>
        <row r="9">
          <cell r="A9">
            <v>200505</v>
          </cell>
          <cell r="B9">
            <v>2265638.86</v>
          </cell>
          <cell r="C9">
            <v>579769.26</v>
          </cell>
          <cell r="D9">
            <v>-518383.09</v>
          </cell>
          <cell r="E9">
            <v>2327025.0300000003</v>
          </cell>
          <cell r="F9">
            <v>-3000000</v>
          </cell>
          <cell r="G9">
            <v>-672974.96999999974</v>
          </cell>
          <cell r="H9">
            <v>334610268.20000005</v>
          </cell>
          <cell r="I9">
            <v>17696361.710000001</v>
          </cell>
          <cell r="J9">
            <v>158897.85999999999</v>
          </cell>
          <cell r="K9">
            <v>-2637665.15</v>
          </cell>
          <cell r="L9">
            <v>15217594.420000002</v>
          </cell>
          <cell r="M9">
            <v>-15200000</v>
          </cell>
          <cell r="N9">
            <v>17594.420000000391</v>
          </cell>
          <cell r="O9">
            <v>0</v>
          </cell>
          <cell r="P9">
            <v>77.14</v>
          </cell>
        </row>
        <row r="10">
          <cell r="A10">
            <v>200506</v>
          </cell>
          <cell r="B10">
            <v>5269893.26</v>
          </cell>
          <cell r="C10">
            <v>-672021.34</v>
          </cell>
          <cell r="D10">
            <v>-544760.06000000006</v>
          </cell>
          <cell r="E10">
            <v>4053111.86</v>
          </cell>
          <cell r="F10">
            <v>-3300000</v>
          </cell>
          <cell r="G10">
            <v>753111.85999999987</v>
          </cell>
          <cell r="H10">
            <v>363712280.69000006</v>
          </cell>
          <cell r="I10">
            <v>22966254.969999999</v>
          </cell>
          <cell r="J10">
            <v>-513123.48</v>
          </cell>
          <cell r="K10">
            <v>-3182425.21</v>
          </cell>
          <cell r="L10">
            <v>19270706.280000001</v>
          </cell>
          <cell r="M10">
            <v>-18500000</v>
          </cell>
          <cell r="N10">
            <v>770706.28000000026</v>
          </cell>
          <cell r="O10">
            <v>0</v>
          </cell>
          <cell r="P10">
            <v>419.21000000000004</v>
          </cell>
        </row>
        <row r="11">
          <cell r="A11">
            <v>200507</v>
          </cell>
          <cell r="B11">
            <v>3780424.22</v>
          </cell>
          <cell r="C11">
            <v>-35549.03</v>
          </cell>
          <cell r="D11">
            <v>-392032.7</v>
          </cell>
          <cell r="E11">
            <v>3352842.49</v>
          </cell>
          <cell r="F11">
            <v>-3400000</v>
          </cell>
          <cell r="G11">
            <v>-47157.509999999776</v>
          </cell>
          <cell r="H11">
            <v>396759931.83000004</v>
          </cell>
          <cell r="I11">
            <v>26746679.189999998</v>
          </cell>
          <cell r="J11">
            <v>-548672.51</v>
          </cell>
          <cell r="K11">
            <v>-3574457.91</v>
          </cell>
          <cell r="L11">
            <v>22623548.770000003</v>
          </cell>
          <cell r="M11">
            <v>-21900000</v>
          </cell>
          <cell r="N11">
            <v>723548.77000000048</v>
          </cell>
          <cell r="O11">
            <v>-200000</v>
          </cell>
          <cell r="P11">
            <v>-196845.83000000002</v>
          </cell>
        </row>
        <row r="12">
          <cell r="A12">
            <v>200508</v>
          </cell>
          <cell r="B12">
            <v>5576939.6100000003</v>
          </cell>
          <cell r="C12">
            <v>156600.09</v>
          </cell>
          <cell r="D12">
            <v>-521657.42</v>
          </cell>
          <cell r="E12">
            <v>5211882.28</v>
          </cell>
          <cell r="F12">
            <v>-3300000</v>
          </cell>
          <cell r="G12">
            <v>1911882.2800000003</v>
          </cell>
          <cell r="H12">
            <v>435119612.05000007</v>
          </cell>
          <cell r="I12">
            <v>32323618.799999997</v>
          </cell>
          <cell r="J12">
            <v>-392072.42000000004</v>
          </cell>
          <cell r="K12">
            <v>-4096115.33</v>
          </cell>
          <cell r="L12">
            <v>27835431.050000004</v>
          </cell>
          <cell r="M12">
            <v>-25200000</v>
          </cell>
          <cell r="N12">
            <v>2635431.0500000007</v>
          </cell>
          <cell r="O12">
            <v>-400000</v>
          </cell>
          <cell r="P12">
            <v>-375406.48</v>
          </cell>
        </row>
        <row r="13">
          <cell r="A13">
            <v>200509</v>
          </cell>
          <cell r="B13">
            <v>2650302.5299999998</v>
          </cell>
          <cell r="C13">
            <v>1183351.08</v>
          </cell>
          <cell r="D13">
            <v>-442345.16</v>
          </cell>
          <cell r="E13">
            <v>3391308.4499999997</v>
          </cell>
          <cell r="F13">
            <v>-5700000</v>
          </cell>
          <cell r="G13">
            <v>-2308691.5500000003</v>
          </cell>
          <cell r="H13">
            <v>468148050.05000007</v>
          </cell>
          <cell r="I13">
            <v>34973921.329999998</v>
          </cell>
          <cell r="J13">
            <v>791278.66</v>
          </cell>
          <cell r="K13">
            <v>-4538460.49</v>
          </cell>
          <cell r="L13">
            <v>31226739.500000004</v>
          </cell>
          <cell r="M13">
            <v>-30900000</v>
          </cell>
          <cell r="N13">
            <v>326739.50000000047</v>
          </cell>
          <cell r="O13">
            <v>-600000</v>
          </cell>
          <cell r="P13">
            <v>-533765.34</v>
          </cell>
        </row>
        <row r="14">
          <cell r="A14">
            <v>200510</v>
          </cell>
          <cell r="B14">
            <v>3272727.92</v>
          </cell>
          <cell r="C14">
            <v>159849.68</v>
          </cell>
          <cell r="D14">
            <v>-463053.99</v>
          </cell>
          <cell r="E14">
            <v>2969523.6100000003</v>
          </cell>
          <cell r="F14">
            <v>-3300000</v>
          </cell>
          <cell r="G14">
            <v>-330476.38999999966</v>
          </cell>
          <cell r="H14">
            <v>498839162.5200001</v>
          </cell>
          <cell r="I14">
            <v>38246649.25</v>
          </cell>
          <cell r="J14">
            <v>951128.34000000008</v>
          </cell>
          <cell r="K14">
            <v>-5001514.4800000004</v>
          </cell>
          <cell r="L14">
            <v>34196263.110000007</v>
          </cell>
          <cell r="M14">
            <v>-34200000</v>
          </cell>
          <cell r="N14">
            <v>-3736.8899999991991</v>
          </cell>
          <cell r="O14">
            <v>-900000</v>
          </cell>
          <cell r="P14">
            <v>-781181.99</v>
          </cell>
        </row>
        <row r="15">
          <cell r="A15">
            <v>200511</v>
          </cell>
          <cell r="B15">
            <v>4716307.83</v>
          </cell>
          <cell r="C15">
            <v>218537.45</v>
          </cell>
          <cell r="D15">
            <v>-492549.28</v>
          </cell>
          <cell r="E15">
            <v>4442296</v>
          </cell>
          <cell r="F15">
            <v>-3200000</v>
          </cell>
          <cell r="G15">
            <v>1242296</v>
          </cell>
          <cell r="H15">
            <v>548038681.16000009</v>
          </cell>
          <cell r="I15">
            <v>42962957.079999998</v>
          </cell>
          <cell r="J15">
            <v>1169665.79</v>
          </cell>
          <cell r="K15">
            <v>-5494063.7600000007</v>
          </cell>
          <cell r="L15">
            <v>38638559.110000007</v>
          </cell>
          <cell r="M15">
            <v>-37400000</v>
          </cell>
          <cell r="N15">
            <v>1238559.1100000008</v>
          </cell>
          <cell r="O15">
            <v>-1500000</v>
          </cell>
          <cell r="P15">
            <v>99571693.080000013</v>
          </cell>
          <cell r="Q15">
            <v>6096368.1200000001</v>
          </cell>
          <cell r="R15">
            <v>5799329.4600000009</v>
          </cell>
          <cell r="S15">
            <v>6841145.040000001</v>
          </cell>
          <cell r="T15">
            <v>52110070.080000006</v>
          </cell>
          <cell r="U15">
            <v>50555623.739999995</v>
          </cell>
        </row>
        <row r="16">
          <cell r="A16">
            <v>200512</v>
          </cell>
          <cell r="B16">
            <v>4449119.2</v>
          </cell>
          <cell r="C16">
            <v>43994.59</v>
          </cell>
          <cell r="D16">
            <v>-597913.04</v>
          </cell>
          <cell r="E16">
            <v>3895200.75</v>
          </cell>
          <cell r="F16">
            <v>-11232271.5</v>
          </cell>
          <cell r="G16">
            <v>-7337070.75</v>
          </cell>
          <cell r="H16">
            <v>644782792.51000011</v>
          </cell>
          <cell r="I16">
            <v>47412076.280000001</v>
          </cell>
          <cell r="J16">
            <v>1213660.3800000001</v>
          </cell>
          <cell r="K16">
            <v>-6091976.8000000007</v>
          </cell>
          <cell r="L16">
            <v>42533759.860000007</v>
          </cell>
          <cell r="M16">
            <v>-48632271.5</v>
          </cell>
          <cell r="N16">
            <v>-6098511.6399999987</v>
          </cell>
          <cell r="O16">
            <v>-1200000</v>
          </cell>
          <cell r="P16">
            <v>47412076.280000001</v>
          </cell>
          <cell r="Q16">
            <v>1213660.3800000001</v>
          </cell>
          <cell r="R16">
            <v>-6091976.8000000007</v>
          </cell>
          <cell r="S16">
            <v>42533759.860000007</v>
          </cell>
          <cell r="T16">
            <v>-48632271.5</v>
          </cell>
          <cell r="U16">
            <v>-6098511.6399999987</v>
          </cell>
        </row>
        <row r="17">
          <cell r="A17">
            <v>200601</v>
          </cell>
          <cell r="B17">
            <v>4672268.58</v>
          </cell>
          <cell r="C17">
            <v>170530.73</v>
          </cell>
          <cell r="D17">
            <v>-479103.37</v>
          </cell>
          <cell r="E17">
            <v>4363695.9400000004</v>
          </cell>
          <cell r="F17">
            <v>-3300000</v>
          </cell>
          <cell r="G17">
            <v>1063695.9400000004</v>
          </cell>
          <cell r="H17">
            <v>104044592.04000001</v>
          </cell>
          <cell r="I17">
            <v>4672268.58</v>
          </cell>
          <cell r="J17">
            <v>170530.73</v>
          </cell>
          <cell r="K17">
            <v>-479103.37</v>
          </cell>
          <cell r="L17">
            <v>4363695.9400000004</v>
          </cell>
          <cell r="M17">
            <v>-3300000</v>
          </cell>
          <cell r="N17">
            <v>1063695.9400000004</v>
          </cell>
          <cell r="O17">
            <v>-200000</v>
          </cell>
          <cell r="P17">
            <v>47613935.329999998</v>
          </cell>
          <cell r="Q17">
            <v>1577873.7000000002</v>
          </cell>
          <cell r="R17">
            <v>-6067282.5000000009</v>
          </cell>
          <cell r="S17">
            <v>43124526.530000001</v>
          </cell>
          <cell r="T17">
            <v>-48732271.5</v>
          </cell>
          <cell r="U17">
            <v>-5607744.9699999997</v>
          </cell>
        </row>
        <row r="18">
          <cell r="A18">
            <v>200602</v>
          </cell>
          <cell r="B18">
            <v>4209257.38</v>
          </cell>
          <cell r="C18">
            <v>-75297.789999999994</v>
          </cell>
          <cell r="D18">
            <v>-550319.25</v>
          </cell>
          <cell r="E18">
            <v>3583640.34</v>
          </cell>
          <cell r="F18">
            <v>-3500000</v>
          </cell>
          <cell r="G18">
            <v>83640.339999999851</v>
          </cell>
          <cell r="H18">
            <v>199485876.40000001</v>
          </cell>
          <cell r="I18">
            <v>8881525.9600000009</v>
          </cell>
          <cell r="J18">
            <v>95232.940000000017</v>
          </cell>
          <cell r="K18">
            <v>-1029422.62</v>
          </cell>
          <cell r="L18">
            <v>7947336.2800000003</v>
          </cell>
          <cell r="M18">
            <v>-6800000</v>
          </cell>
          <cell r="N18">
            <v>1147336.2800000003</v>
          </cell>
          <cell r="O18">
            <v>-300000</v>
          </cell>
          <cell r="P18">
            <v>48012972.149999999</v>
          </cell>
          <cell r="Q18">
            <v>1588606.76</v>
          </cell>
          <cell r="R18">
            <v>-6129369.7300000014</v>
          </cell>
          <cell r="S18">
            <v>43472209.179999992</v>
          </cell>
          <cell r="T18">
            <v>-49232271.5</v>
          </cell>
          <cell r="U18">
            <v>-5760062.3199999994</v>
          </cell>
        </row>
        <row r="19">
          <cell r="A19">
            <v>200603</v>
          </cell>
          <cell r="B19">
            <v>4482635.87</v>
          </cell>
          <cell r="C19">
            <v>323237.44</v>
          </cell>
          <cell r="D19">
            <v>-721630.18</v>
          </cell>
          <cell r="E19">
            <v>4084243.1300000004</v>
          </cell>
          <cell r="F19">
            <v>-3600000</v>
          </cell>
          <cell r="G19">
            <v>484243.13000000035</v>
          </cell>
          <cell r="H19">
            <v>292125301.81</v>
          </cell>
          <cell r="I19">
            <v>13364161.830000002</v>
          </cell>
          <cell r="J19">
            <v>418470.38</v>
          </cell>
          <cell r="K19">
            <v>-1751052.8</v>
          </cell>
          <cell r="L19">
            <v>12031579.41</v>
          </cell>
          <cell r="M19">
            <v>-10400000</v>
          </cell>
          <cell r="N19">
            <v>1631579.4100000006</v>
          </cell>
          <cell r="O19">
            <v>-500000</v>
          </cell>
          <cell r="P19">
            <v>48387015.120000005</v>
          </cell>
          <cell r="Q19">
            <v>2115693.5300000003</v>
          </cell>
          <cell r="R19">
            <v>-6223787.4800000004</v>
          </cell>
          <cell r="S19">
            <v>44278921.169999994</v>
          </cell>
          <cell r="T19">
            <v>-49832271.5</v>
          </cell>
          <cell r="U19">
            <v>-5553350.3299999982</v>
          </cell>
        </row>
        <row r="20">
          <cell r="A20">
            <v>200604</v>
          </cell>
          <cell r="B20">
            <v>4408963.5999999996</v>
          </cell>
          <cell r="C20">
            <v>54253.04</v>
          </cell>
          <cell r="D20">
            <v>-454089.65</v>
          </cell>
          <cell r="E20">
            <v>4009126.9899999998</v>
          </cell>
          <cell r="F20">
            <v>-2800000</v>
          </cell>
          <cell r="G20">
            <v>1209126.9899999998</v>
          </cell>
          <cell r="H20">
            <v>340668607.63999999</v>
          </cell>
          <cell r="I20">
            <v>17773125.43</v>
          </cell>
          <cell r="J20">
            <v>472723.42</v>
          </cell>
          <cell r="K20">
            <v>-2205142.4500000002</v>
          </cell>
          <cell r="L20">
            <v>16040706.4</v>
          </cell>
          <cell r="M20">
            <v>-13200000</v>
          </cell>
          <cell r="N20">
            <v>2840706.4000000004</v>
          </cell>
          <cell r="O20">
            <v>-600000</v>
          </cell>
          <cell r="P20">
            <v>49754478.859999999</v>
          </cell>
          <cell r="Q20">
            <v>2107255.1999999997</v>
          </cell>
          <cell r="R20">
            <v>-6177837.1900000004</v>
          </cell>
          <cell r="S20">
            <v>45683896.870000005</v>
          </cell>
          <cell r="T20">
            <v>-49632271.5</v>
          </cell>
          <cell r="U20">
            <v>-3948374.6299999994</v>
          </cell>
        </row>
        <row r="21">
          <cell r="A21">
            <v>200605</v>
          </cell>
          <cell r="B21">
            <v>4881979.99</v>
          </cell>
          <cell r="C21">
            <v>315470.84000000003</v>
          </cell>
          <cell r="D21">
            <v>-758833.23</v>
          </cell>
          <cell r="E21">
            <v>4438617.5999999996</v>
          </cell>
          <cell r="F21">
            <v>-2700000</v>
          </cell>
          <cell r="G21">
            <v>1738617.5999999996</v>
          </cell>
          <cell r="H21">
            <v>366891409.00999999</v>
          </cell>
          <cell r="I21">
            <v>22655105.420000002</v>
          </cell>
          <cell r="J21">
            <v>788194.26</v>
          </cell>
          <cell r="K21">
            <v>-2963975.68</v>
          </cell>
          <cell r="L21">
            <v>20479324</v>
          </cell>
          <cell r="M21">
            <v>-15900000</v>
          </cell>
          <cell r="N21">
            <v>4579324</v>
          </cell>
          <cell r="O21">
            <v>-700000</v>
          </cell>
          <cell r="P21">
            <v>52370819.990000002</v>
          </cell>
          <cell r="Q21">
            <v>1842956.78</v>
          </cell>
          <cell r="R21">
            <v>-6418287.3300000001</v>
          </cell>
          <cell r="S21">
            <v>47795489.440000005</v>
          </cell>
          <cell r="T21">
            <v>-49332271.5</v>
          </cell>
          <cell r="U21">
            <v>-1536782.0599999991</v>
          </cell>
        </row>
        <row r="22">
          <cell r="A22">
            <v>200606</v>
          </cell>
          <cell r="B22">
            <v>6276361.4000000004</v>
          </cell>
          <cell r="C22">
            <v>225840.44</v>
          </cell>
          <cell r="D22">
            <v>-505224.84</v>
          </cell>
          <cell r="E22">
            <v>5996977.0000000009</v>
          </cell>
          <cell r="F22">
            <v>-10855685</v>
          </cell>
          <cell r="G22">
            <v>-4858707.9999999991</v>
          </cell>
          <cell r="H22">
            <v>395477087.30000001</v>
          </cell>
          <cell r="I22">
            <v>28931466.82</v>
          </cell>
          <cell r="J22">
            <v>1014034.7</v>
          </cell>
          <cell r="K22">
            <v>-3469200.52</v>
          </cell>
          <cell r="L22">
            <v>26476301</v>
          </cell>
          <cell r="M22">
            <v>-26755685</v>
          </cell>
          <cell r="N22">
            <v>-279383.99999999907</v>
          </cell>
          <cell r="O22">
            <v>-900000</v>
          </cell>
          <cell r="P22">
            <v>53377288.130000003</v>
          </cell>
          <cell r="Q22">
            <v>2740818.56</v>
          </cell>
          <cell r="R22">
            <v>-6378752.1099999994</v>
          </cell>
          <cell r="S22">
            <v>49739354.580000006</v>
          </cell>
          <cell r="T22">
            <v>-56887956.5</v>
          </cell>
          <cell r="U22">
            <v>-7148601.9199999999</v>
          </cell>
        </row>
        <row r="23">
          <cell r="A23">
            <v>200607</v>
          </cell>
          <cell r="B23">
            <v>5574511.8200000003</v>
          </cell>
          <cell r="C23">
            <v>27379.83</v>
          </cell>
          <cell r="D23">
            <v>-430642.02</v>
          </cell>
          <cell r="E23">
            <v>5171249.6300000008</v>
          </cell>
          <cell r="F23">
            <v>-5500000</v>
          </cell>
          <cell r="G23">
            <v>-328750.36999999918</v>
          </cell>
          <cell r="H23">
            <v>430896993.53000003</v>
          </cell>
          <cell r="I23">
            <v>34505978.640000001</v>
          </cell>
          <cell r="J23">
            <v>1041414.5299999999</v>
          </cell>
          <cell r="K23">
            <v>-3899842.54</v>
          </cell>
          <cell r="L23">
            <v>31647550.630000003</v>
          </cell>
          <cell r="M23">
            <v>-32255685</v>
          </cell>
          <cell r="N23">
            <v>-608134.36999999825</v>
          </cell>
          <cell r="O23">
            <v>-1000000</v>
          </cell>
          <cell r="P23">
            <v>55171375.730000004</v>
          </cell>
          <cell r="Q23">
            <v>2803747.42</v>
          </cell>
          <cell r="R23">
            <v>-6417361.4299999997</v>
          </cell>
          <cell r="S23">
            <v>51557761.720000006</v>
          </cell>
          <cell r="T23">
            <v>-58987956.5</v>
          </cell>
          <cell r="U23">
            <v>-7430194.7799999993</v>
          </cell>
        </row>
        <row r="24">
          <cell r="A24">
            <v>200608</v>
          </cell>
          <cell r="B24">
            <v>5514571.0800000001</v>
          </cell>
          <cell r="C24">
            <v>2861.69</v>
          </cell>
          <cell r="D24">
            <v>-742269.82</v>
          </cell>
          <cell r="E24">
            <v>4775162.95</v>
          </cell>
          <cell r="F24">
            <v>-4000000</v>
          </cell>
          <cell r="G24">
            <v>775162.95000000019</v>
          </cell>
          <cell r="H24">
            <v>469776845.33000004</v>
          </cell>
          <cell r="I24">
            <v>40020549.719999999</v>
          </cell>
          <cell r="J24">
            <v>1044276.2199999999</v>
          </cell>
          <cell r="K24">
            <v>-4642112.3600000003</v>
          </cell>
          <cell r="L24">
            <v>36422713.580000006</v>
          </cell>
          <cell r="M24">
            <v>-36255685</v>
          </cell>
          <cell r="N24">
            <v>167028.58000000194</v>
          </cell>
          <cell r="O24">
            <v>-1100000</v>
          </cell>
          <cell r="P24">
            <v>55109007.200000003</v>
          </cell>
          <cell r="Q24">
            <v>2650009.02</v>
          </cell>
          <cell r="R24">
            <v>-6637973.8300000001</v>
          </cell>
          <cell r="S24">
            <v>51121042.390000001</v>
          </cell>
          <cell r="T24">
            <v>-59687956.5</v>
          </cell>
          <cell r="U24">
            <v>-8566914.1099999957</v>
          </cell>
        </row>
        <row r="25">
          <cell r="A25">
            <v>200609</v>
          </cell>
          <cell r="B25">
            <v>4583656.71</v>
          </cell>
          <cell r="C25">
            <v>-127958.6</v>
          </cell>
          <cell r="D25">
            <v>-524241.17</v>
          </cell>
          <cell r="E25">
            <v>3931456.9400000004</v>
          </cell>
          <cell r="F25">
            <v>-7500000</v>
          </cell>
          <cell r="G25">
            <v>-3568543.0599999996</v>
          </cell>
          <cell r="H25">
            <v>500142207.28000003</v>
          </cell>
          <cell r="I25">
            <v>44604206.43</v>
          </cell>
          <cell r="J25">
            <v>916317.61999999988</v>
          </cell>
          <cell r="K25">
            <v>-5166353.53</v>
          </cell>
          <cell r="L25">
            <v>40354170.520000003</v>
          </cell>
          <cell r="M25">
            <v>-43755685</v>
          </cell>
          <cell r="N25">
            <v>-3401514.4799999977</v>
          </cell>
          <cell r="O25">
            <v>-1300000</v>
          </cell>
          <cell r="P25">
            <v>57042361.380000003</v>
          </cell>
          <cell r="Q25">
            <v>1338699.3399999999</v>
          </cell>
          <cell r="R25">
            <v>-6719869.8399999999</v>
          </cell>
          <cell r="S25">
            <v>51661190.880000003</v>
          </cell>
          <cell r="T25">
            <v>-61487956.5</v>
          </cell>
          <cell r="U25">
            <v>-9826765.6199999973</v>
          </cell>
        </row>
        <row r="26">
          <cell r="A26">
            <v>200610</v>
          </cell>
          <cell r="B26">
            <v>3969073.81</v>
          </cell>
          <cell r="C26">
            <v>-84972.41</v>
          </cell>
          <cell r="D26">
            <v>-607035.1</v>
          </cell>
          <cell r="E26">
            <v>3277066.3</v>
          </cell>
          <cell r="F26">
            <v>-3700000</v>
          </cell>
          <cell r="G26">
            <v>-422933.70000000019</v>
          </cell>
          <cell r="H26">
            <v>519097584.57000005</v>
          </cell>
          <cell r="I26">
            <v>48573280.240000002</v>
          </cell>
          <cell r="J26">
            <v>831345.20999999985</v>
          </cell>
          <cell r="K26">
            <v>-5773388.6299999999</v>
          </cell>
          <cell r="L26">
            <v>43631236.82</v>
          </cell>
          <cell r="M26">
            <v>-47455685</v>
          </cell>
          <cell r="N26">
            <v>-3824448.1799999978</v>
          </cell>
          <cell r="O26">
            <v>-1500000</v>
          </cell>
          <cell r="P26">
            <v>57738707.270000003</v>
          </cell>
          <cell r="Q26">
            <v>1093877.25</v>
          </cell>
          <cell r="R26">
            <v>-6863850.9499999993</v>
          </cell>
          <cell r="S26">
            <v>51968733.57</v>
          </cell>
          <cell r="T26">
            <v>-61887956.5</v>
          </cell>
          <cell r="U26">
            <v>-9919222.9299999997</v>
          </cell>
        </row>
        <row r="27">
          <cell r="A27">
            <v>200611</v>
          </cell>
          <cell r="B27">
            <v>3017866.99</v>
          </cell>
          <cell r="C27">
            <v>610823.09</v>
          </cell>
          <cell r="D27">
            <v>-505750.56</v>
          </cell>
          <cell r="E27">
            <v>3122939.52</v>
          </cell>
          <cell r="F27">
            <v>-3200000</v>
          </cell>
          <cell r="G27">
            <v>-77060.479999999981</v>
          </cell>
          <cell r="H27">
            <v>561952530.99000001</v>
          </cell>
          <cell r="I27">
            <v>51591147.230000004</v>
          </cell>
          <cell r="J27">
            <v>1442168.2999999998</v>
          </cell>
          <cell r="K27">
            <v>-6279139.1899999995</v>
          </cell>
          <cell r="L27">
            <v>46754176.340000004</v>
          </cell>
          <cell r="M27">
            <v>-50655685</v>
          </cell>
          <cell r="N27">
            <v>-3901508.6599999978</v>
          </cell>
          <cell r="O27">
            <v>-1800000</v>
          </cell>
          <cell r="P27">
            <v>56040266.430000007</v>
          </cell>
          <cell r="Q27">
            <v>1486162.8900000001</v>
          </cell>
          <cell r="R27">
            <v>-6877052.2299999995</v>
          </cell>
          <cell r="S27">
            <v>50649377.090000004</v>
          </cell>
          <cell r="T27">
            <v>-61887956.5</v>
          </cell>
          <cell r="U27">
            <v>-11238579.409999996</v>
          </cell>
        </row>
        <row r="28">
          <cell r="A28">
            <v>200612</v>
          </cell>
          <cell r="B28">
            <v>4092562.8</v>
          </cell>
          <cell r="C28">
            <v>281513.68</v>
          </cell>
          <cell r="D28">
            <v>-551564.02</v>
          </cell>
          <cell r="E28">
            <v>3822512.4599999995</v>
          </cell>
          <cell r="F28">
            <v>-4964003.8</v>
          </cell>
          <cell r="G28">
            <v>-1141491.3400000003</v>
          </cell>
          <cell r="H28">
            <v>629775605.10000002</v>
          </cell>
          <cell r="I28">
            <v>55683710.030000001</v>
          </cell>
          <cell r="J28">
            <v>1723681.9799999997</v>
          </cell>
          <cell r="K28">
            <v>-6830703.209999999</v>
          </cell>
          <cell r="L28">
            <v>50576688.800000004</v>
          </cell>
          <cell r="M28">
            <v>-55619688.799999997</v>
          </cell>
          <cell r="N28">
            <v>-5042999.9999999981</v>
          </cell>
          <cell r="O28">
            <v>-2010084.6099999999</v>
          </cell>
          <cell r="P28">
            <v>55683710.030000001</v>
          </cell>
          <cell r="Q28">
            <v>1723681.9799999997</v>
          </cell>
          <cell r="R28">
            <v>-6830703.209999999</v>
          </cell>
          <cell r="S28">
            <v>50576688.800000004</v>
          </cell>
          <cell r="T28">
            <v>-55619688.799999997</v>
          </cell>
          <cell r="U28">
            <v>-5042999.9999999981</v>
          </cell>
        </row>
        <row r="29">
          <cell r="A29">
            <v>200701</v>
          </cell>
          <cell r="B29">
            <v>5658531.3200000003</v>
          </cell>
          <cell r="C29">
            <v>-99803.8</v>
          </cell>
          <cell r="D29">
            <v>-688675.13</v>
          </cell>
          <cell r="E29">
            <v>4870052.3900000006</v>
          </cell>
          <cell r="F29">
            <v>-4500000</v>
          </cell>
          <cell r="G29">
            <v>370052.3900000006</v>
          </cell>
          <cell r="H29">
            <v>82209214.290000007</v>
          </cell>
          <cell r="I29">
            <v>5658531.3200000003</v>
          </cell>
          <cell r="J29">
            <v>-99803.8</v>
          </cell>
          <cell r="K29">
            <v>-688675.13</v>
          </cell>
          <cell r="L29">
            <v>4870052.3900000006</v>
          </cell>
          <cell r="M29">
            <v>-4500000</v>
          </cell>
          <cell r="N29">
            <v>370052.3900000006</v>
          </cell>
          <cell r="O29">
            <v>-500000</v>
          </cell>
          <cell r="P29">
            <v>56669972.770000003</v>
          </cell>
          <cell r="Q29">
            <v>1453347.4499999997</v>
          </cell>
          <cell r="R29">
            <v>-7040274.9699999997</v>
          </cell>
          <cell r="S29">
            <v>51083045.250000007</v>
          </cell>
          <cell r="T29">
            <v>-56819688.799999997</v>
          </cell>
          <cell r="U29">
            <v>-5736643.549999997</v>
          </cell>
        </row>
        <row r="30">
          <cell r="A30">
            <v>200702</v>
          </cell>
          <cell r="B30">
            <v>4053449.67</v>
          </cell>
          <cell r="C30">
            <v>-30060.21</v>
          </cell>
          <cell r="D30">
            <v>-530318.54</v>
          </cell>
          <cell r="E30">
            <v>3493070.92</v>
          </cell>
          <cell r="F30">
            <v>-3400000</v>
          </cell>
          <cell r="G30">
            <v>93070.919999999925</v>
          </cell>
          <cell r="H30">
            <v>202835124.54000002</v>
          </cell>
          <cell r="I30">
            <v>9711980.9900000002</v>
          </cell>
          <cell r="J30">
            <v>-129864.01000000001</v>
          </cell>
          <cell r="K30">
            <v>-1218993.67</v>
          </cell>
          <cell r="L30">
            <v>8363123.3100000005</v>
          </cell>
          <cell r="M30">
            <v>-7900000</v>
          </cell>
          <cell r="N30">
            <v>463123.31000000052</v>
          </cell>
          <cell r="O30">
            <v>-1000000</v>
          </cell>
          <cell r="P30">
            <v>56514165.060000002</v>
          </cell>
          <cell r="Q30">
            <v>1498585.0299999998</v>
          </cell>
          <cell r="R30">
            <v>-7020274.2599999998</v>
          </cell>
          <cell r="S30">
            <v>50992475.830000006</v>
          </cell>
          <cell r="T30">
            <v>-56719688.799999997</v>
          </cell>
          <cell r="U30">
            <v>-5727212.9699999969</v>
          </cell>
        </row>
        <row r="31">
          <cell r="A31">
            <v>200703</v>
          </cell>
          <cell r="B31">
            <v>3963371.06</v>
          </cell>
          <cell r="C31">
            <v>305577.24</v>
          </cell>
          <cell r="D31">
            <v>-605630.82999999996</v>
          </cell>
          <cell r="E31">
            <v>3663317.4699999997</v>
          </cell>
          <cell r="F31">
            <v>-6495000</v>
          </cell>
          <cell r="G31">
            <v>-2831682.5300000003</v>
          </cell>
          <cell r="H31">
            <v>303057026.10000002</v>
          </cell>
          <cell r="I31">
            <v>13675352.050000001</v>
          </cell>
          <cell r="J31">
            <v>175713.22999999998</v>
          </cell>
          <cell r="K31">
            <v>-1824624.5</v>
          </cell>
          <cell r="L31">
            <v>12026440.780000001</v>
          </cell>
          <cell r="M31">
            <v>-14395000</v>
          </cell>
          <cell r="N31">
            <v>-2368559.2199999997</v>
          </cell>
          <cell r="O31">
            <v>-1500000</v>
          </cell>
          <cell r="P31">
            <v>55994900.250000007</v>
          </cell>
          <cell r="Q31">
            <v>1480924.8299999998</v>
          </cell>
          <cell r="R31">
            <v>-6904274.9100000001</v>
          </cell>
          <cell r="S31">
            <v>50571550.170000002</v>
          </cell>
          <cell r="T31">
            <v>-59614688.799999997</v>
          </cell>
          <cell r="U31">
            <v>-9043138.629999999</v>
          </cell>
        </row>
        <row r="32">
          <cell r="A32">
            <v>200704</v>
          </cell>
          <cell r="B32">
            <v>4373957.3499999996</v>
          </cell>
          <cell r="C32">
            <v>220452.44</v>
          </cell>
          <cell r="D32">
            <v>-590695.87</v>
          </cell>
          <cell r="E32">
            <v>4003713.92</v>
          </cell>
          <cell r="F32">
            <v>-3300000</v>
          </cell>
          <cell r="G32">
            <v>703713.91999999993</v>
          </cell>
          <cell r="H32">
            <v>367344258.18000001</v>
          </cell>
          <cell r="I32">
            <v>18049309.399999999</v>
          </cell>
          <cell r="J32">
            <v>396165.67</v>
          </cell>
          <cell r="K32">
            <v>-2415320.37</v>
          </cell>
          <cell r="L32">
            <v>16030154.700000001</v>
          </cell>
          <cell r="M32">
            <v>-17695000</v>
          </cell>
          <cell r="N32">
            <v>-1664845.2999999998</v>
          </cell>
          <cell r="O32">
            <v>-2000000</v>
          </cell>
          <cell r="P32">
            <v>55959894</v>
          </cell>
          <cell r="Q32">
            <v>1647124.2299999997</v>
          </cell>
          <cell r="R32">
            <v>-7040881.1299999999</v>
          </cell>
          <cell r="S32">
            <v>50566137.100000009</v>
          </cell>
          <cell r="T32">
            <v>-60114688.799999997</v>
          </cell>
          <cell r="U32">
            <v>-9548551.6999999974</v>
          </cell>
        </row>
        <row r="33">
          <cell r="A33">
            <v>200705</v>
          </cell>
          <cell r="B33">
            <v>4662648.93</v>
          </cell>
          <cell r="C33">
            <v>194959.91</v>
          </cell>
          <cell r="D33">
            <v>-572327.23</v>
          </cell>
          <cell r="E33">
            <v>4285281.6099999994</v>
          </cell>
          <cell r="F33">
            <v>-3500000</v>
          </cell>
          <cell r="G33">
            <v>785281.6099999994</v>
          </cell>
          <cell r="H33">
            <v>398788279.41000003</v>
          </cell>
          <cell r="I33">
            <v>22711958.329999998</v>
          </cell>
          <cell r="J33">
            <v>591125.57999999996</v>
          </cell>
          <cell r="K33">
            <v>-2987647.6</v>
          </cell>
          <cell r="L33">
            <v>20315436.310000002</v>
          </cell>
          <cell r="M33">
            <v>-21195000</v>
          </cell>
          <cell r="N33">
            <v>-879563.69000000041</v>
          </cell>
          <cell r="O33">
            <v>-2500000</v>
          </cell>
          <cell r="P33">
            <v>55740562.940000013</v>
          </cell>
          <cell r="Q33">
            <v>1526613.2999999998</v>
          </cell>
          <cell r="R33">
            <v>-6854375.1300000008</v>
          </cell>
          <cell r="S33">
            <v>50412801.110000007</v>
          </cell>
          <cell r="T33">
            <v>-60914688.799999997</v>
          </cell>
          <cell r="U33">
            <v>-10501887.689999999</v>
          </cell>
        </row>
        <row r="34">
          <cell r="A34">
            <v>200706</v>
          </cell>
          <cell r="B34">
            <v>3890010.47</v>
          </cell>
          <cell r="C34">
            <v>342133.53</v>
          </cell>
          <cell r="D34">
            <v>-506842.7</v>
          </cell>
          <cell r="E34">
            <v>3725301.3</v>
          </cell>
          <cell r="F34">
            <v>-3900000</v>
          </cell>
          <cell r="G34">
            <v>-174698.70000000019</v>
          </cell>
          <cell r="H34">
            <v>427886730.55000001</v>
          </cell>
          <cell r="I34">
            <v>26601968.799999997</v>
          </cell>
          <cell r="J34">
            <v>933259.11</v>
          </cell>
          <cell r="K34">
            <v>-3494490.3000000003</v>
          </cell>
          <cell r="L34">
            <v>24040737.610000003</v>
          </cell>
          <cell r="M34">
            <v>-25095000</v>
          </cell>
          <cell r="N34">
            <v>-1054262.3900000006</v>
          </cell>
          <cell r="O34">
            <v>-3000000</v>
          </cell>
          <cell r="P34">
            <v>53354212.009999998</v>
          </cell>
          <cell r="Q34">
            <v>1642906.39</v>
          </cell>
          <cell r="R34">
            <v>-6855992.9899999993</v>
          </cell>
          <cell r="S34">
            <v>48141125.410000004</v>
          </cell>
          <cell r="T34">
            <v>-53959003.799999997</v>
          </cell>
          <cell r="U34">
            <v>-5817878.3899999997</v>
          </cell>
        </row>
        <row r="35">
          <cell r="A35">
            <v>200707</v>
          </cell>
          <cell r="B35">
            <v>5508196.25</v>
          </cell>
          <cell r="C35">
            <v>44477.17</v>
          </cell>
          <cell r="D35">
            <v>-509236.7</v>
          </cell>
          <cell r="E35">
            <v>5043436.72</v>
          </cell>
          <cell r="F35">
            <v>-3700000</v>
          </cell>
          <cell r="G35">
            <v>1343436.7199999997</v>
          </cell>
          <cell r="H35">
            <v>462973915.22000003</v>
          </cell>
          <cell r="I35">
            <v>32110165.049999997</v>
          </cell>
          <cell r="J35">
            <v>977736.28</v>
          </cell>
          <cell r="K35">
            <v>-4003727.0000000005</v>
          </cell>
          <cell r="L35">
            <v>29084174.330000002</v>
          </cell>
          <cell r="M35">
            <v>-28795000</v>
          </cell>
          <cell r="N35">
            <v>289174.32999999914</v>
          </cell>
          <cell r="O35">
            <v>-3500000</v>
          </cell>
          <cell r="P35">
            <v>53287896.440000005</v>
          </cell>
          <cell r="Q35">
            <v>1660003.7299999997</v>
          </cell>
          <cell r="R35">
            <v>-6934587.6699999999</v>
          </cell>
          <cell r="S35">
            <v>48013312.5</v>
          </cell>
          <cell r="T35">
            <v>-52159003.799999997</v>
          </cell>
          <cell r="U35">
            <v>-4145691.3000000007</v>
          </cell>
        </row>
        <row r="36">
          <cell r="A36">
            <v>200708</v>
          </cell>
          <cell r="B36">
            <v>5948409.2000000002</v>
          </cell>
          <cell r="C36">
            <v>295142.21000000002</v>
          </cell>
          <cell r="D36">
            <v>-682570.47</v>
          </cell>
          <cell r="E36">
            <v>5560980.9400000004</v>
          </cell>
          <cell r="F36">
            <v>-4000000</v>
          </cell>
          <cell r="G36">
            <v>1560980.9400000004</v>
          </cell>
          <cell r="H36">
            <v>499691397.42000002</v>
          </cell>
          <cell r="I36">
            <v>38058574.25</v>
          </cell>
          <cell r="J36">
            <v>1272878.49</v>
          </cell>
          <cell r="K36">
            <v>-4686297.4700000007</v>
          </cell>
          <cell r="L36">
            <v>34645155.270000003</v>
          </cell>
          <cell r="M36">
            <v>-32795000</v>
          </cell>
          <cell r="N36">
            <v>1850155.2699999996</v>
          </cell>
          <cell r="O36">
            <v>-4000000</v>
          </cell>
          <cell r="P36">
            <v>53721734.559999995</v>
          </cell>
          <cell r="Q36">
            <v>1952284.2499999998</v>
          </cell>
          <cell r="R36">
            <v>-6874888.3199999994</v>
          </cell>
          <cell r="S36">
            <v>48799130.489999995</v>
          </cell>
          <cell r="T36">
            <v>-52159003.799999997</v>
          </cell>
          <cell r="U36">
            <v>-3359873.3100000005</v>
          </cell>
        </row>
        <row r="37">
          <cell r="A37">
            <v>200709</v>
          </cell>
          <cell r="B37">
            <v>5163083.1399999997</v>
          </cell>
          <cell r="C37">
            <v>-94104.45</v>
          </cell>
          <cell r="D37">
            <v>-1506737.27</v>
          </cell>
          <cell r="E37">
            <v>3562241.4199999995</v>
          </cell>
          <cell r="F37">
            <v>-7745155.2699999996</v>
          </cell>
          <cell r="G37">
            <v>-4182913.85</v>
          </cell>
          <cell r="H37">
            <v>527286213.13999999</v>
          </cell>
          <cell r="I37">
            <v>43221657.390000001</v>
          </cell>
          <cell r="J37">
            <v>1178774.04</v>
          </cell>
          <cell r="K37">
            <v>-6193034.7400000002</v>
          </cell>
          <cell r="L37">
            <v>38207396.690000005</v>
          </cell>
          <cell r="M37">
            <v>-40540155.269999996</v>
          </cell>
          <cell r="N37">
            <v>-2332758.5800000005</v>
          </cell>
          <cell r="O37">
            <v>-3088938.77</v>
          </cell>
          <cell r="P37">
            <v>54301160.990000002</v>
          </cell>
          <cell r="Q37">
            <v>1986138.3999999997</v>
          </cell>
          <cell r="R37">
            <v>-7857384.4199999999</v>
          </cell>
          <cell r="S37">
            <v>48429914.969999991</v>
          </cell>
          <cell r="T37">
            <v>-52404159.069999993</v>
          </cell>
          <cell r="U37">
            <v>-3974244.100000001</v>
          </cell>
        </row>
        <row r="38">
          <cell r="A38">
            <v>200710</v>
          </cell>
          <cell r="B38">
            <v>5188516.62</v>
          </cell>
          <cell r="C38">
            <v>120037.55</v>
          </cell>
          <cell r="D38">
            <v>-737758.24</v>
          </cell>
          <cell r="E38">
            <v>4570795.93</v>
          </cell>
          <cell r="F38">
            <v>-3300000</v>
          </cell>
          <cell r="G38">
            <v>1270795.9299999997</v>
          </cell>
          <cell r="H38">
            <v>555858817.97000003</v>
          </cell>
          <cell r="I38">
            <v>48410174.009999998</v>
          </cell>
          <cell r="J38">
            <v>1298811.5900000001</v>
          </cell>
          <cell r="K38">
            <v>-6930792.9800000004</v>
          </cell>
          <cell r="L38">
            <v>42778192.620000005</v>
          </cell>
          <cell r="M38">
            <v>-43840155.269999996</v>
          </cell>
          <cell r="N38">
            <v>-1061962.6500000008</v>
          </cell>
          <cell r="O38">
            <v>-3588938.77</v>
          </cell>
          <cell r="P38">
            <v>55520603.799999997</v>
          </cell>
          <cell r="Q38">
            <v>2191148.36</v>
          </cell>
          <cell r="R38">
            <v>-7988107.5600000005</v>
          </cell>
          <cell r="S38">
            <v>49723644.600000001</v>
          </cell>
          <cell r="T38">
            <v>-52004159.069999993</v>
          </cell>
          <cell r="U38">
            <v>-2280514.4700000011</v>
          </cell>
        </row>
        <row r="39">
          <cell r="A39">
            <v>200711</v>
          </cell>
          <cell r="B39">
            <v>4260661.97</v>
          </cell>
          <cell r="C39">
            <v>319916.09999999998</v>
          </cell>
          <cell r="D39">
            <v>-611110.37</v>
          </cell>
          <cell r="E39">
            <v>3969467.6999999993</v>
          </cell>
          <cell r="F39">
            <v>-4400000</v>
          </cell>
          <cell r="G39">
            <v>-430532.30000000075</v>
          </cell>
          <cell r="H39">
            <v>604627726.69000006</v>
          </cell>
          <cell r="I39">
            <v>52670835.979999997</v>
          </cell>
          <cell r="J39">
            <v>1618727.69</v>
          </cell>
          <cell r="K39">
            <v>-7541903.3500000006</v>
          </cell>
          <cell r="L39">
            <v>46747660.320000008</v>
          </cell>
          <cell r="M39">
            <v>-48240155.269999996</v>
          </cell>
          <cell r="N39">
            <v>-1492494.9500000016</v>
          </cell>
          <cell r="O39">
            <v>-4088938.77</v>
          </cell>
          <cell r="P39">
            <v>56763398.780000001</v>
          </cell>
          <cell r="Q39">
            <v>1900241.37</v>
          </cell>
          <cell r="R39">
            <v>-8093467.3700000001</v>
          </cell>
          <cell r="S39">
            <v>50570172.780000001</v>
          </cell>
          <cell r="T39">
            <v>-53204159.069999993</v>
          </cell>
          <cell r="U39">
            <v>-2633986.2900000019</v>
          </cell>
        </row>
        <row r="40">
          <cell r="A40">
            <v>200712</v>
          </cell>
          <cell r="B40">
            <v>5850210.6600000001</v>
          </cell>
          <cell r="C40">
            <v>85797.29</v>
          </cell>
          <cell r="D40">
            <v>-1897785.03</v>
          </cell>
          <cell r="E40">
            <v>4038222.92</v>
          </cell>
          <cell r="F40">
            <v>-5540356.2999999998</v>
          </cell>
          <cell r="G40">
            <v>-1502133.38</v>
          </cell>
          <cell r="H40">
            <v>687874356.78000009</v>
          </cell>
          <cell r="I40">
            <v>58521046.640000001</v>
          </cell>
          <cell r="J40">
            <v>1704524.98</v>
          </cell>
          <cell r="K40">
            <v>-9439688.3800000008</v>
          </cell>
          <cell r="L40">
            <v>50785883.24000001</v>
          </cell>
          <cell r="M40">
            <v>-53780511.569999993</v>
          </cell>
          <cell r="N40">
            <v>-2994628.3300000015</v>
          </cell>
          <cell r="O40">
            <v>-4364049.87</v>
          </cell>
          <cell r="P40">
            <v>58521046.640000001</v>
          </cell>
          <cell r="Q40">
            <v>1704524.98</v>
          </cell>
          <cell r="R40">
            <v>-9439688.3800000008</v>
          </cell>
          <cell r="S40">
            <v>50785883.24000001</v>
          </cell>
          <cell r="T40">
            <v>-53780511.569999993</v>
          </cell>
          <cell r="U40">
            <v>-2994628.3300000015</v>
          </cell>
        </row>
        <row r="41">
          <cell r="A41">
            <v>200801</v>
          </cell>
          <cell r="B41">
            <v>5813275.04</v>
          </cell>
          <cell r="C41">
            <v>-65269.43</v>
          </cell>
          <cell r="D41">
            <v>-645907.56999999995</v>
          </cell>
          <cell r="E41">
            <v>5102098.04</v>
          </cell>
          <cell r="F41">
            <v>-5400000</v>
          </cell>
          <cell r="G41">
            <v>-297901.95999999996</v>
          </cell>
          <cell r="H41">
            <v>94179207.230000004</v>
          </cell>
          <cell r="I41">
            <v>5813275.04</v>
          </cell>
          <cell r="J41">
            <v>-65269.43</v>
          </cell>
          <cell r="K41">
            <v>-645907.56999999995</v>
          </cell>
          <cell r="L41">
            <v>5102098.04</v>
          </cell>
          <cell r="M41">
            <v>-5400000</v>
          </cell>
          <cell r="N41">
            <v>-297901.95999999996</v>
          </cell>
          <cell r="O41">
            <v>0</v>
          </cell>
          <cell r="P41">
            <v>58675790.359999992</v>
          </cell>
          <cell r="Q41">
            <v>1739059.3500000003</v>
          </cell>
          <cell r="R41">
            <v>-9396920.8200000022</v>
          </cell>
          <cell r="S41">
            <v>51017928.889999993</v>
          </cell>
          <cell r="T41">
            <v>-54680511.569999993</v>
          </cell>
          <cell r="U41">
            <v>-3662582.680000002</v>
          </cell>
        </row>
        <row r="42">
          <cell r="A42">
            <v>200802</v>
          </cell>
          <cell r="B42">
            <v>4820054.18</v>
          </cell>
          <cell r="C42">
            <v>248624.32</v>
          </cell>
          <cell r="D42">
            <v>-748959.57</v>
          </cell>
          <cell r="E42">
            <v>4319718.93</v>
          </cell>
          <cell r="F42">
            <v>-3700000</v>
          </cell>
          <cell r="G42">
            <v>619718.9299999997</v>
          </cell>
          <cell r="H42">
            <v>195215077.75</v>
          </cell>
          <cell r="I42">
            <v>10633329.219999999</v>
          </cell>
          <cell r="J42">
            <v>183354.89</v>
          </cell>
          <cell r="K42">
            <v>-1394867.14</v>
          </cell>
          <cell r="L42">
            <v>9421816.9699999988</v>
          </cell>
          <cell r="M42">
            <v>-9100000</v>
          </cell>
          <cell r="N42">
            <v>321816.96999999974</v>
          </cell>
          <cell r="O42">
            <v>0</v>
          </cell>
          <cell r="P42">
            <v>59442394.86999999</v>
          </cell>
          <cell r="Q42">
            <v>2017743.8800000004</v>
          </cell>
          <cell r="R42">
            <v>-9615561.8500000015</v>
          </cell>
          <cell r="S42">
            <v>51844576.900000006</v>
          </cell>
          <cell r="T42">
            <v>-54980511.569999993</v>
          </cell>
          <cell r="U42">
            <v>-3135934.6700000023</v>
          </cell>
        </row>
        <row r="43">
          <cell r="A43">
            <v>200803</v>
          </cell>
          <cell r="B43">
            <v>4858871.38</v>
          </cell>
          <cell r="C43">
            <v>-116691.04</v>
          </cell>
          <cell r="D43">
            <v>-660141.05000000005</v>
          </cell>
          <cell r="E43">
            <v>4082039.29</v>
          </cell>
          <cell r="F43">
            <v>-7088874.4299999997</v>
          </cell>
          <cell r="G43">
            <v>-3006835.1399999997</v>
          </cell>
          <cell r="H43">
            <v>287063420.44</v>
          </cell>
          <cell r="I43">
            <v>15492200.599999998</v>
          </cell>
          <cell r="J43">
            <v>66663.85000000002</v>
          </cell>
          <cell r="K43">
            <v>-2055008.19</v>
          </cell>
          <cell r="L43">
            <v>13503856.259999998</v>
          </cell>
          <cell r="M43">
            <v>-16188874.43</v>
          </cell>
          <cell r="N43">
            <v>-2685018.17</v>
          </cell>
          <cell r="O43">
            <v>-1353576.21</v>
          </cell>
          <cell r="P43">
            <v>60337895.190000005</v>
          </cell>
          <cell r="Q43">
            <v>1595475.6</v>
          </cell>
          <cell r="R43">
            <v>-9670072.0700000022</v>
          </cell>
          <cell r="S43">
            <v>52263298.719999991</v>
          </cell>
          <cell r="T43">
            <v>-55574385.999999993</v>
          </cell>
          <cell r="U43">
            <v>-3311087.2800000017</v>
          </cell>
        </row>
        <row r="44">
          <cell r="A44">
            <v>200804</v>
          </cell>
          <cell r="B44">
            <v>4490600.3499999996</v>
          </cell>
          <cell r="C44">
            <v>-52572.33</v>
          </cell>
          <cell r="D44">
            <v>-729012.5</v>
          </cell>
          <cell r="E44">
            <v>3709015.5199999996</v>
          </cell>
          <cell r="F44">
            <v>-4000000</v>
          </cell>
          <cell r="G44">
            <v>-290984.48000000045</v>
          </cell>
          <cell r="H44">
            <v>353072918.89999998</v>
          </cell>
          <cell r="I44">
            <v>19982800.949999996</v>
          </cell>
          <cell r="J44">
            <v>14091.520000000019</v>
          </cell>
          <cell r="K44">
            <v>-2784020.69</v>
          </cell>
          <cell r="L44">
            <v>17212871.779999997</v>
          </cell>
          <cell r="M44">
            <v>-20188874.43</v>
          </cell>
          <cell r="N44">
            <v>-2976002.6500000004</v>
          </cell>
          <cell r="O44">
            <v>-1353576.21</v>
          </cell>
          <cell r="P44">
            <v>60454538.190000013</v>
          </cell>
          <cell r="Q44">
            <v>1322450.83</v>
          </cell>
          <cell r="R44">
            <v>-9808388.7000000011</v>
          </cell>
          <cell r="S44">
            <v>51968600.319999993</v>
          </cell>
          <cell r="T44">
            <v>-56274386</v>
          </cell>
          <cell r="U44">
            <v>-4305785.6800000016</v>
          </cell>
        </row>
        <row r="45">
          <cell r="A45">
            <v>200805</v>
          </cell>
          <cell r="B45">
            <v>4926911.3600000003</v>
          </cell>
          <cell r="C45">
            <v>-32297.759999999998</v>
          </cell>
          <cell r="D45">
            <v>-565745.56999999995</v>
          </cell>
          <cell r="E45">
            <v>4328868.03</v>
          </cell>
          <cell r="F45">
            <v>-4000000</v>
          </cell>
          <cell r="G45">
            <v>328868.03000000026</v>
          </cell>
          <cell r="H45">
            <v>383421812.59999996</v>
          </cell>
          <cell r="I45">
            <v>24909712.309999995</v>
          </cell>
          <cell r="J45">
            <v>-18206.23999999998</v>
          </cell>
          <cell r="K45">
            <v>-3349766.26</v>
          </cell>
          <cell r="L45">
            <v>21541739.809999999</v>
          </cell>
          <cell r="M45">
            <v>-24188874.43</v>
          </cell>
          <cell r="N45">
            <v>-2647134.62</v>
          </cell>
          <cell r="O45">
            <v>-1353576.21</v>
          </cell>
          <cell r="P45">
            <v>60718800.620000005</v>
          </cell>
          <cell r="Q45">
            <v>1095193.1599999999</v>
          </cell>
          <cell r="R45">
            <v>-9801807.040000001</v>
          </cell>
          <cell r="S45">
            <v>52012186.739999995</v>
          </cell>
          <cell r="T45">
            <v>-56774386</v>
          </cell>
          <cell r="U45">
            <v>-4762199.2600000007</v>
          </cell>
        </row>
        <row r="46">
          <cell r="A46">
            <v>200806</v>
          </cell>
          <cell r="B46">
            <v>6798529.1600000001</v>
          </cell>
          <cell r="C46">
            <v>29419.19</v>
          </cell>
          <cell r="D46">
            <v>-505833.62</v>
          </cell>
          <cell r="E46">
            <v>6322114.7300000004</v>
          </cell>
          <cell r="F46">
            <v>-7557176.6600000001</v>
          </cell>
          <cell r="G46">
            <v>-1235061.9299999997</v>
          </cell>
          <cell r="H46">
            <v>416209708.25999999</v>
          </cell>
          <cell r="I46">
            <v>31708241.469999995</v>
          </cell>
          <cell r="J46">
            <v>11212.950000000019</v>
          </cell>
          <cell r="K46">
            <v>-3855599.88</v>
          </cell>
          <cell r="L46">
            <v>27863854.539999999</v>
          </cell>
          <cell r="M46">
            <v>-31746051.09</v>
          </cell>
          <cell r="N46">
            <v>-3882196.55</v>
          </cell>
          <cell r="O46">
            <v>-1353576.21</v>
          </cell>
          <cell r="P46">
            <v>63627319.310000002</v>
          </cell>
          <cell r="Q46">
            <v>782478.82</v>
          </cell>
          <cell r="R46">
            <v>-9800797.959999999</v>
          </cell>
          <cell r="S46">
            <v>54609000.170000002</v>
          </cell>
          <cell r="T46">
            <v>-60431562.659999996</v>
          </cell>
          <cell r="U46">
            <v>-5822562.4900000012</v>
          </cell>
        </row>
        <row r="47">
          <cell r="A47">
            <v>200807</v>
          </cell>
          <cell r="B47">
            <v>6271427.6200000001</v>
          </cell>
          <cell r="C47">
            <v>-202277.72</v>
          </cell>
          <cell r="D47">
            <v>-607349.02</v>
          </cell>
          <cell r="E47">
            <v>5461800.8800000008</v>
          </cell>
          <cell r="F47">
            <v>-5300000</v>
          </cell>
          <cell r="G47">
            <v>161800.88000000082</v>
          </cell>
          <cell r="H47">
            <v>457769863.51999998</v>
          </cell>
          <cell r="I47">
            <v>37979669.089999996</v>
          </cell>
          <cell r="J47">
            <v>-191064.77</v>
          </cell>
          <cell r="K47">
            <v>-4462948.9000000004</v>
          </cell>
          <cell r="L47">
            <v>33325655.420000002</v>
          </cell>
          <cell r="M47">
            <v>-37046051.090000004</v>
          </cell>
          <cell r="N47">
            <v>-3720395.669999999</v>
          </cell>
          <cell r="O47">
            <v>-1353576.21</v>
          </cell>
          <cell r="P47">
            <v>64390550.68</v>
          </cell>
          <cell r="Q47">
            <v>535723.92999999982</v>
          </cell>
          <cell r="R47">
            <v>-9898910.2799999993</v>
          </cell>
          <cell r="S47">
            <v>55027364.330000006</v>
          </cell>
          <cell r="T47">
            <v>-62031562.659999996</v>
          </cell>
          <cell r="U47">
            <v>-7004198.3299999991</v>
          </cell>
        </row>
        <row r="48">
          <cell r="A48">
            <v>200808</v>
          </cell>
          <cell r="B48">
            <v>5732288.96</v>
          </cell>
          <cell r="C48">
            <v>18393.689999999999</v>
          </cell>
          <cell r="D48">
            <v>-516864.14</v>
          </cell>
          <cell r="E48">
            <v>5233818.5100000007</v>
          </cell>
          <cell r="F48">
            <v>-5000000</v>
          </cell>
          <cell r="G48">
            <v>233818.51000000071</v>
          </cell>
          <cell r="H48">
            <v>493938715.13</v>
          </cell>
          <cell r="I48">
            <v>43711958.049999997</v>
          </cell>
          <cell r="J48">
            <v>-172671.08</v>
          </cell>
          <cell r="K48">
            <v>-4979813.04</v>
          </cell>
          <cell r="L48">
            <v>38559473.93</v>
          </cell>
          <cell r="M48">
            <v>-42046051.090000004</v>
          </cell>
          <cell r="N48">
            <v>-3486577.1599999983</v>
          </cell>
          <cell r="O48">
            <v>-1353576.21</v>
          </cell>
          <cell r="P48">
            <v>64174430.439999998</v>
          </cell>
          <cell r="Q48">
            <v>258975.40999999989</v>
          </cell>
          <cell r="R48">
            <v>-9733203.9500000011</v>
          </cell>
          <cell r="S48">
            <v>54700201.899999991</v>
          </cell>
          <cell r="T48">
            <v>-63031562.659999996</v>
          </cell>
          <cell r="U48">
            <v>-8331360.7600000007</v>
          </cell>
        </row>
        <row r="49">
          <cell r="A49">
            <v>200809</v>
          </cell>
          <cell r="B49">
            <v>5169412.95</v>
          </cell>
          <cell r="C49">
            <v>-409639.08</v>
          </cell>
          <cell r="D49">
            <v>-720985.48</v>
          </cell>
          <cell r="E49">
            <v>4038788.39</v>
          </cell>
          <cell r="F49">
            <v>-9234211.2300000004</v>
          </cell>
          <cell r="G49">
            <v>-5195422.84</v>
          </cell>
          <cell r="H49">
            <v>527587308.57999998</v>
          </cell>
          <cell r="I49">
            <v>48881371</v>
          </cell>
          <cell r="J49">
            <v>-582310.16</v>
          </cell>
          <cell r="K49">
            <v>-5700798.5199999996</v>
          </cell>
          <cell r="L49">
            <v>42598262.32</v>
          </cell>
          <cell r="M49">
            <v>-51280262.320000008</v>
          </cell>
          <cell r="N49">
            <v>-8681999.9999999981</v>
          </cell>
          <cell r="O49">
            <v>-1353576.21</v>
          </cell>
          <cell r="P49">
            <v>64180760.25</v>
          </cell>
          <cell r="Q49">
            <v>-56559.220000000088</v>
          </cell>
          <cell r="R49">
            <v>-8947452.1599999983</v>
          </cell>
          <cell r="S49">
            <v>55176748.870000005</v>
          </cell>
          <cell r="T49">
            <v>-64520618.620000005</v>
          </cell>
          <cell r="U49">
            <v>-9343869.75</v>
          </cell>
        </row>
        <row r="50">
          <cell r="A50">
            <v>200810</v>
          </cell>
          <cell r="B50">
            <v>6689406.5899999999</v>
          </cell>
          <cell r="C50">
            <v>275328.15999999997</v>
          </cell>
          <cell r="D50">
            <v>-598884.30000000005</v>
          </cell>
          <cell r="E50">
            <v>6365850.4500000002</v>
          </cell>
          <cell r="F50">
            <v>-5100000</v>
          </cell>
          <cell r="G50">
            <v>1265850.4500000002</v>
          </cell>
          <cell r="H50">
            <v>553832275.81999993</v>
          </cell>
          <cell r="I50">
            <v>55570777.590000004</v>
          </cell>
          <cell r="J50">
            <v>-306982.00000000006</v>
          </cell>
          <cell r="K50">
            <v>-6299682.8199999994</v>
          </cell>
          <cell r="L50">
            <v>48964112.770000003</v>
          </cell>
          <cell r="M50">
            <v>-56380262.320000008</v>
          </cell>
          <cell r="N50">
            <v>-7416149.549999998</v>
          </cell>
          <cell r="O50">
            <v>-1353576.21</v>
          </cell>
          <cell r="P50">
            <v>65681650.219999999</v>
          </cell>
          <cell r="Q50">
            <v>98731.389999999985</v>
          </cell>
          <cell r="R50">
            <v>-8808578.2200000007</v>
          </cell>
          <cell r="S50">
            <v>56971803.390000001</v>
          </cell>
          <cell r="T50">
            <v>-66320618.620000005</v>
          </cell>
          <cell r="U50">
            <v>-9348815.2300000004</v>
          </cell>
        </row>
        <row r="51">
          <cell r="A51">
            <v>200811</v>
          </cell>
          <cell r="B51">
            <v>5310924.3</v>
          </cell>
          <cell r="C51">
            <v>-77167.02</v>
          </cell>
          <cell r="D51">
            <v>-414857.52</v>
          </cell>
          <cell r="E51">
            <v>4818899.76</v>
          </cell>
          <cell r="F51">
            <v>-5100000</v>
          </cell>
          <cell r="G51">
            <v>-281100.24000000022</v>
          </cell>
          <cell r="H51">
            <v>603191226.73999989</v>
          </cell>
          <cell r="I51">
            <v>60881701.890000001</v>
          </cell>
          <cell r="J51">
            <v>-384149.02000000008</v>
          </cell>
          <cell r="K51">
            <v>-6714540.3399999999</v>
          </cell>
          <cell r="L51">
            <v>53783012.530000001</v>
          </cell>
          <cell r="M51">
            <v>-61480262.320000008</v>
          </cell>
          <cell r="N51">
            <v>-7697249.7899999982</v>
          </cell>
          <cell r="O51">
            <v>-1353576.21</v>
          </cell>
          <cell r="P51">
            <v>66731912.549999997</v>
          </cell>
          <cell r="Q51">
            <v>-298351.73000000004</v>
          </cell>
          <cell r="R51">
            <v>-8612325.3699999992</v>
          </cell>
          <cell r="S51">
            <v>57821235.450000003</v>
          </cell>
          <cell r="T51">
            <v>-67020618.620000005</v>
          </cell>
          <cell r="U51">
            <v>-9199383.1699999999</v>
          </cell>
        </row>
        <row r="52">
          <cell r="A52">
            <v>200812</v>
          </cell>
          <cell r="B52">
            <v>7378592.9900000002</v>
          </cell>
          <cell r="C52">
            <v>-139870.51999999999</v>
          </cell>
          <cell r="D52">
            <v>-723829.76000000001</v>
          </cell>
          <cell r="E52">
            <v>6514892.7100000009</v>
          </cell>
          <cell r="F52">
            <v>-7498872.96</v>
          </cell>
          <cell r="G52">
            <v>-983980.24999999907</v>
          </cell>
          <cell r="H52">
            <v>685664549.9799999</v>
          </cell>
          <cell r="I52">
            <v>68260294.879999995</v>
          </cell>
          <cell r="J52">
            <v>-524019.54000000004</v>
          </cell>
          <cell r="K52">
            <v>-7438370.0999999996</v>
          </cell>
          <cell r="L52">
            <v>60297905.240000002</v>
          </cell>
          <cell r="M52">
            <v>-68979135.280000001</v>
          </cell>
          <cell r="N52">
            <v>-8681230.0399999972</v>
          </cell>
          <cell r="O52">
            <v>-1353576.21</v>
          </cell>
          <cell r="P52">
            <v>68260294.879999995</v>
          </cell>
          <cell r="Q52">
            <v>-524019.54000000004</v>
          </cell>
          <cell r="R52">
            <v>-7438370.0999999996</v>
          </cell>
          <cell r="S52">
            <v>60297905.240000002</v>
          </cell>
          <cell r="T52">
            <v>-68979135.280000001</v>
          </cell>
          <cell r="U52">
            <v>-8681230.0399999972</v>
          </cell>
        </row>
        <row r="53">
          <cell r="A53">
            <v>200901</v>
          </cell>
          <cell r="B53">
            <v>6893289.46</v>
          </cell>
          <cell r="C53">
            <v>72846.899999999994</v>
          </cell>
          <cell r="D53">
            <v>-590102.75</v>
          </cell>
          <cell r="E53">
            <v>6376033.6100000003</v>
          </cell>
          <cell r="F53">
            <v>-7300000</v>
          </cell>
          <cell r="G53">
            <v>-923966.38999999966</v>
          </cell>
          <cell r="H53">
            <v>129522506.62</v>
          </cell>
          <cell r="I53">
            <v>6893289.46</v>
          </cell>
          <cell r="J53">
            <v>72846.899999999994</v>
          </cell>
          <cell r="K53">
            <v>-590102.75</v>
          </cell>
          <cell r="L53">
            <v>6376033.6100000003</v>
          </cell>
          <cell r="M53">
            <v>-7300000</v>
          </cell>
          <cell r="N53">
            <v>-923966.38999999966</v>
          </cell>
          <cell r="O53">
            <v>0</v>
          </cell>
          <cell r="P53">
            <v>69340309.299999997</v>
          </cell>
          <cell r="Q53">
            <v>-385903.20999999996</v>
          </cell>
          <cell r="R53">
            <v>-7382565.2799999993</v>
          </cell>
          <cell r="S53">
            <v>61571840.810000002</v>
          </cell>
          <cell r="T53">
            <v>-70879135.280000001</v>
          </cell>
          <cell r="U53">
            <v>-9307294.4699999969</v>
          </cell>
        </row>
        <row r="54">
          <cell r="A54">
            <v>200902</v>
          </cell>
          <cell r="B54">
            <v>4946719.71</v>
          </cell>
          <cell r="C54">
            <v>42648.58</v>
          </cell>
          <cell r="D54">
            <v>-468020.14</v>
          </cell>
          <cell r="E54">
            <v>4521348.1500000004</v>
          </cell>
          <cell r="F54">
            <v>-5200000</v>
          </cell>
          <cell r="G54">
            <v>-678651.84999999963</v>
          </cell>
          <cell r="H54">
            <v>251105554.71000001</v>
          </cell>
          <cell r="I54">
            <v>11840009.17</v>
          </cell>
          <cell r="J54">
            <v>115495.48</v>
          </cell>
          <cell r="K54">
            <v>-1058122.8900000001</v>
          </cell>
          <cell r="L54">
            <v>10897381.760000002</v>
          </cell>
          <cell r="M54">
            <v>-12500000</v>
          </cell>
          <cell r="N54">
            <v>-1602618.2399999993</v>
          </cell>
          <cell r="O54">
            <v>0</v>
          </cell>
          <cell r="P54">
            <v>69466974.829999998</v>
          </cell>
          <cell r="Q54">
            <v>-591878.95000000007</v>
          </cell>
          <cell r="R54">
            <v>-7101625.8500000006</v>
          </cell>
          <cell r="S54">
            <v>61773470.030000001</v>
          </cell>
          <cell r="T54">
            <v>-72379135.280000001</v>
          </cell>
          <cell r="U54">
            <v>-10605665.249999998</v>
          </cell>
        </row>
        <row r="55">
          <cell r="A55">
            <v>200903</v>
          </cell>
          <cell r="B55">
            <v>5565203.4000000004</v>
          </cell>
          <cell r="C55">
            <v>-48909.42</v>
          </cell>
          <cell r="D55">
            <v>-673669.27</v>
          </cell>
          <cell r="E55">
            <v>4842624.7100000009</v>
          </cell>
          <cell r="F55">
            <v>-11700000</v>
          </cell>
          <cell r="G55">
            <v>-6857375.2899999991</v>
          </cell>
          <cell r="H55">
            <v>344266036.41000003</v>
          </cell>
          <cell r="I55">
            <v>17405212.57</v>
          </cell>
          <cell r="J55">
            <v>66586.06</v>
          </cell>
          <cell r="K55">
            <v>-1731792.1600000001</v>
          </cell>
          <cell r="L55">
            <v>15740006.470000003</v>
          </cell>
          <cell r="M55">
            <v>-24200000</v>
          </cell>
          <cell r="N55">
            <v>-8459993.5299999975</v>
          </cell>
          <cell r="O55">
            <v>0</v>
          </cell>
          <cell r="P55">
            <v>70173306.850000009</v>
          </cell>
          <cell r="Q55">
            <v>-524097.32999999996</v>
          </cell>
          <cell r="R55">
            <v>-7115154.0700000003</v>
          </cell>
          <cell r="S55">
            <v>62534055.450000003</v>
          </cell>
          <cell r="T55">
            <v>-76990260.849999994</v>
          </cell>
          <cell r="U55">
            <v>-14456205.399999995</v>
          </cell>
        </row>
        <row r="56">
          <cell r="A56">
            <v>200904</v>
          </cell>
          <cell r="B56">
            <v>5427335.2599999998</v>
          </cell>
          <cell r="C56">
            <v>-78091.240000000005</v>
          </cell>
          <cell r="D56">
            <v>-489005.88</v>
          </cell>
          <cell r="E56">
            <v>4860238.1399999997</v>
          </cell>
          <cell r="F56">
            <v>-5200000</v>
          </cell>
          <cell r="G56">
            <v>-339761.86000000034</v>
          </cell>
          <cell r="H56">
            <v>413968240.80000001</v>
          </cell>
          <cell r="I56">
            <v>22832547.829999998</v>
          </cell>
          <cell r="J56">
            <v>-11505.180000000008</v>
          </cell>
          <cell r="K56">
            <v>-2220798.04</v>
          </cell>
          <cell r="L56">
            <v>20600244.610000003</v>
          </cell>
          <cell r="M56">
            <v>-29400000</v>
          </cell>
          <cell r="N56">
            <v>-8799755.3899999969</v>
          </cell>
          <cell r="O56">
            <v>0</v>
          </cell>
          <cell r="P56">
            <v>71110041.760000005</v>
          </cell>
          <cell r="Q56">
            <v>-549616.24</v>
          </cell>
          <cell r="R56">
            <v>-6875147.4500000002</v>
          </cell>
          <cell r="S56">
            <v>63685278.07</v>
          </cell>
          <cell r="T56">
            <v>-78190260.849999994</v>
          </cell>
          <cell r="U56">
            <v>-14504982.779999994</v>
          </cell>
        </row>
        <row r="57">
          <cell r="A57">
            <v>200905</v>
          </cell>
          <cell r="B57">
            <v>5185348.09</v>
          </cell>
          <cell r="C57">
            <v>94763.25</v>
          </cell>
          <cell r="D57">
            <v>-431831.49</v>
          </cell>
          <cell r="E57">
            <v>4848279.8499999996</v>
          </cell>
          <cell r="F57">
            <v>-5600000</v>
          </cell>
          <cell r="G57">
            <v>-751720.15000000037</v>
          </cell>
          <cell r="H57">
            <v>442398972.01999998</v>
          </cell>
          <cell r="I57">
            <v>28017895.919999998</v>
          </cell>
          <cell r="J57">
            <v>83258.069999999992</v>
          </cell>
          <cell r="K57">
            <v>-2652629.5300000003</v>
          </cell>
          <cell r="L57">
            <v>25448524.460000001</v>
          </cell>
          <cell r="M57">
            <v>-35000000</v>
          </cell>
          <cell r="N57">
            <v>-9551475.5399999972</v>
          </cell>
          <cell r="O57">
            <v>0</v>
          </cell>
          <cell r="P57">
            <v>71368478.489999995</v>
          </cell>
          <cell r="Q57">
            <v>-422555.23</v>
          </cell>
          <cell r="R57">
            <v>-6741233.3700000001</v>
          </cell>
          <cell r="S57">
            <v>64204689.890000001</v>
          </cell>
          <cell r="T57">
            <v>-79790260.849999994</v>
          </cell>
          <cell r="U57">
            <v>-15585570.959999995</v>
          </cell>
        </row>
        <row r="58">
          <cell r="A58">
            <v>200906</v>
          </cell>
          <cell r="B58">
            <v>6905411.4100000001</v>
          </cell>
          <cell r="C58">
            <v>309027.78000000003</v>
          </cell>
          <cell r="D58">
            <v>-445239.66</v>
          </cell>
          <cell r="E58">
            <v>6769199.5300000003</v>
          </cell>
          <cell r="F58">
            <v>-3918865.62</v>
          </cell>
          <cell r="G58">
            <v>2850333.91</v>
          </cell>
          <cell r="H58">
            <v>468955271.70999998</v>
          </cell>
          <cell r="I58">
            <v>34923307.329999998</v>
          </cell>
          <cell r="J58">
            <v>392285.85000000003</v>
          </cell>
          <cell r="K58">
            <v>-3097869.1900000004</v>
          </cell>
          <cell r="L58">
            <v>32217723.990000002</v>
          </cell>
          <cell r="M58">
            <v>-38918865.619999997</v>
          </cell>
          <cell r="N58">
            <v>-6701141.6299999971</v>
          </cell>
          <cell r="O58">
            <v>0</v>
          </cell>
          <cell r="P58">
            <v>71475360.739999995</v>
          </cell>
          <cell r="Q58">
            <v>-142946.6399999999</v>
          </cell>
          <cell r="R58">
            <v>-6680639.4100000011</v>
          </cell>
          <cell r="S58">
            <v>64651774.690000005</v>
          </cell>
          <cell r="T58">
            <v>-76151949.810000002</v>
          </cell>
          <cell r="U58">
            <v>-11500175.119999995</v>
          </cell>
        </row>
        <row r="59">
          <cell r="A59">
            <v>200907</v>
          </cell>
          <cell r="B59">
            <v>6719066.21</v>
          </cell>
          <cell r="C59">
            <v>110841.8</v>
          </cell>
          <cell r="D59">
            <v>-712718.38</v>
          </cell>
          <cell r="E59">
            <v>6117189.6299999999</v>
          </cell>
          <cell r="F59">
            <v>-5600000</v>
          </cell>
          <cell r="G59">
            <v>517189.62999999989</v>
          </cell>
          <cell r="H59">
            <v>494777798.79999995</v>
          </cell>
          <cell r="I59">
            <v>41642373.539999999</v>
          </cell>
          <cell r="J59">
            <v>503127.65</v>
          </cell>
          <cell r="K59">
            <v>-3810587.5700000003</v>
          </cell>
          <cell r="L59">
            <v>38334913.620000005</v>
          </cell>
          <cell r="M59">
            <v>-44518865.619999997</v>
          </cell>
          <cell r="N59">
            <v>-6183951.9999999972</v>
          </cell>
          <cell r="O59">
            <v>0</v>
          </cell>
          <cell r="P59">
            <v>71922999.329999983</v>
          </cell>
          <cell r="Q59">
            <v>170172.88</v>
          </cell>
          <cell r="R59">
            <v>-6786008.7700000005</v>
          </cell>
          <cell r="S59">
            <v>65307163.440000005</v>
          </cell>
          <cell r="T59">
            <v>-76451949.810000002</v>
          </cell>
          <cell r="U59">
            <v>-11144786.369999997</v>
          </cell>
        </row>
        <row r="60">
          <cell r="A60">
            <v>200908</v>
          </cell>
          <cell r="B60">
            <v>8358905.25</v>
          </cell>
          <cell r="C60">
            <v>178810.47</v>
          </cell>
          <cell r="D60">
            <v>-442279.85</v>
          </cell>
          <cell r="E60">
            <v>8095435.870000001</v>
          </cell>
          <cell r="F60">
            <v>-5500000</v>
          </cell>
          <cell r="G60">
            <v>2595435.870000001</v>
          </cell>
          <cell r="H60">
            <v>521582819.36999995</v>
          </cell>
          <cell r="I60">
            <v>50001278.789999999</v>
          </cell>
          <cell r="J60">
            <v>681938.12</v>
          </cell>
          <cell r="K60">
            <v>-4252867.42</v>
          </cell>
          <cell r="L60">
            <v>46430349.49000001</v>
          </cell>
          <cell r="M60">
            <v>-50018865.619999997</v>
          </cell>
          <cell r="N60">
            <v>-3588516.1299999962</v>
          </cell>
          <cell r="O60">
            <v>0</v>
          </cell>
          <cell r="P60">
            <v>74549615.620000005</v>
          </cell>
          <cell r="Q60">
            <v>330589.66000000003</v>
          </cell>
          <cell r="R60">
            <v>-6711424.4800000004</v>
          </cell>
          <cell r="S60">
            <v>68168780.800000012</v>
          </cell>
          <cell r="T60">
            <v>-76951949.810000002</v>
          </cell>
          <cell r="U60">
            <v>-8783169.0099999942</v>
          </cell>
        </row>
        <row r="61">
          <cell r="A61">
            <v>200909</v>
          </cell>
          <cell r="B61">
            <v>6758913.0099999998</v>
          </cell>
          <cell r="C61">
            <v>-132974.19</v>
          </cell>
          <cell r="D61">
            <v>-408257.87</v>
          </cell>
          <cell r="E61">
            <v>6217680.9499999993</v>
          </cell>
          <cell r="F61">
            <v>-9330306.4499999993</v>
          </cell>
          <cell r="G61">
            <v>-3112625.5</v>
          </cell>
          <cell r="H61">
            <v>545394306.05999994</v>
          </cell>
          <cell r="I61">
            <v>56760191.799999997</v>
          </cell>
          <cell r="J61">
            <v>548963.92999999993</v>
          </cell>
          <cell r="K61">
            <v>-4661125.29</v>
          </cell>
          <cell r="L61">
            <v>52648030.440000013</v>
          </cell>
          <cell r="M61">
            <v>-59349172.069999993</v>
          </cell>
          <cell r="N61">
            <v>-6701141.6299999962</v>
          </cell>
          <cell r="O61">
            <v>0</v>
          </cell>
          <cell r="P61">
            <v>76139115.679999992</v>
          </cell>
          <cell r="Q61">
            <v>607254.55000000005</v>
          </cell>
          <cell r="R61">
            <v>-6398696.8700000001</v>
          </cell>
          <cell r="S61">
            <v>70347673.360000014</v>
          </cell>
          <cell r="T61">
            <v>-77048045.030000001</v>
          </cell>
          <cell r="U61">
            <v>-6700371.6699999953</v>
          </cell>
        </row>
        <row r="62">
          <cell r="A62">
            <v>200910</v>
          </cell>
          <cell r="B62">
            <v>6180566.25</v>
          </cell>
          <cell r="C62">
            <v>42811.92</v>
          </cell>
          <cell r="D62">
            <v>-721943.34</v>
          </cell>
          <cell r="E62">
            <v>5501434.8300000001</v>
          </cell>
          <cell r="F62">
            <v>-5900000</v>
          </cell>
          <cell r="G62">
            <v>-398565.16999999993</v>
          </cell>
          <cell r="H62">
            <v>566053737.36999989</v>
          </cell>
          <cell r="I62">
            <v>62940758.049999997</v>
          </cell>
          <cell r="J62">
            <v>591775.85</v>
          </cell>
          <cell r="K62">
            <v>-5383068.6299999999</v>
          </cell>
          <cell r="L62">
            <v>58149465.270000011</v>
          </cell>
          <cell r="M62">
            <v>-65249172.069999993</v>
          </cell>
          <cell r="N62">
            <v>-7099706.7999999961</v>
          </cell>
          <cell r="O62">
            <v>0</v>
          </cell>
          <cell r="P62">
            <v>75630275.339999989</v>
          </cell>
          <cell r="Q62">
            <v>374738.31000000006</v>
          </cell>
          <cell r="R62">
            <v>-6521755.9099999992</v>
          </cell>
          <cell r="S62">
            <v>69483257.74000001</v>
          </cell>
          <cell r="T62">
            <v>-77848045.030000001</v>
          </cell>
          <cell r="U62">
            <v>-8364787.2899999982</v>
          </cell>
        </row>
        <row r="63">
          <cell r="A63">
            <v>200911</v>
          </cell>
          <cell r="B63">
            <v>5183426.76</v>
          </cell>
          <cell r="C63">
            <v>265439.45</v>
          </cell>
          <cell r="D63">
            <v>-425062.51</v>
          </cell>
          <cell r="E63">
            <v>5023803.7</v>
          </cell>
          <cell r="F63">
            <v>-5200000</v>
          </cell>
          <cell r="G63">
            <v>-176196.29999999981</v>
          </cell>
          <cell r="H63">
            <v>611240738.92999983</v>
          </cell>
          <cell r="I63">
            <v>68124184.810000002</v>
          </cell>
          <cell r="J63">
            <v>857215.3</v>
          </cell>
          <cell r="K63">
            <v>-5808131.1399999997</v>
          </cell>
          <cell r="L63">
            <v>63173268.970000014</v>
          </cell>
          <cell r="M63">
            <v>-70449172.069999993</v>
          </cell>
          <cell r="N63">
            <v>-7275903.0999999959</v>
          </cell>
          <cell r="O63">
            <v>0</v>
          </cell>
          <cell r="P63">
            <v>75502777.799999997</v>
          </cell>
          <cell r="Q63">
            <v>717344.78</v>
          </cell>
          <cell r="R63">
            <v>-6531960.8999999994</v>
          </cell>
          <cell r="S63">
            <v>69688161.680000007</v>
          </cell>
          <cell r="T63">
            <v>-77948045.030000001</v>
          </cell>
          <cell r="U63">
            <v>-8259883.3499999959</v>
          </cell>
        </row>
        <row r="64">
          <cell r="A64">
            <v>200912</v>
          </cell>
          <cell r="B64">
            <v>6796339.6399999997</v>
          </cell>
          <cell r="C64">
            <v>96632.63</v>
          </cell>
          <cell r="D64">
            <v>-722458.28</v>
          </cell>
          <cell r="E64">
            <v>6170513.9899999993</v>
          </cell>
          <cell r="F64">
            <v>-10449444.380000001</v>
          </cell>
          <cell r="G64">
            <v>-4278930.3900000015</v>
          </cell>
          <cell r="H64">
            <v>680743541.49999976</v>
          </cell>
          <cell r="I64">
            <v>74920524.450000003</v>
          </cell>
          <cell r="J64">
            <v>953847.93</v>
          </cell>
          <cell r="K64">
            <v>-6530589.4199999999</v>
          </cell>
          <cell r="L64">
            <v>69343782.960000008</v>
          </cell>
          <cell r="M64">
            <v>-80898616.449999988</v>
          </cell>
          <cell r="N64">
            <v>-11554833.489999998</v>
          </cell>
          <cell r="O64">
            <v>0</v>
          </cell>
          <cell r="P64">
            <v>74920524.450000003</v>
          </cell>
          <cell r="Q64">
            <v>953847.93</v>
          </cell>
          <cell r="R64">
            <v>-6530589.4199999999</v>
          </cell>
          <cell r="S64">
            <v>69343782.960000008</v>
          </cell>
          <cell r="T64">
            <v>-80898616.449999988</v>
          </cell>
          <cell r="U64">
            <v>-11554833.489999998</v>
          </cell>
        </row>
        <row r="65">
          <cell r="A65">
            <v>201001</v>
          </cell>
          <cell r="B65">
            <v>6251251.6500000004</v>
          </cell>
          <cell r="C65">
            <v>129711.77</v>
          </cell>
          <cell r="D65">
            <v>-511940.8</v>
          </cell>
          <cell r="E65">
            <v>5869022.6200000001</v>
          </cell>
          <cell r="F65">
            <v>-6700000</v>
          </cell>
          <cell r="G65">
            <v>-830977.37999999989</v>
          </cell>
          <cell r="H65">
            <v>125440901.45</v>
          </cell>
          <cell r="I65">
            <v>6251251.6500000004</v>
          </cell>
          <cell r="J65">
            <v>129711.77</v>
          </cell>
          <cell r="K65">
            <v>-511940.8</v>
          </cell>
          <cell r="L65">
            <v>5869022.6200000001</v>
          </cell>
          <cell r="M65">
            <v>-6700000</v>
          </cell>
          <cell r="N65">
            <v>-830977.37999999989</v>
          </cell>
          <cell r="O65">
            <v>0</v>
          </cell>
          <cell r="P65">
            <v>74278486.640000001</v>
          </cell>
          <cell r="Q65">
            <v>1010712.7999999999</v>
          </cell>
          <cell r="R65">
            <v>-6452427.4699999997</v>
          </cell>
          <cell r="S65">
            <v>68836771.969999999</v>
          </cell>
          <cell r="T65">
            <v>-80298616.450000003</v>
          </cell>
          <cell r="U65">
            <v>-11461844.479999997</v>
          </cell>
        </row>
        <row r="66">
          <cell r="A66">
            <v>201002</v>
          </cell>
          <cell r="B66">
            <v>5645153.3600000003</v>
          </cell>
          <cell r="C66">
            <v>-137052.85</v>
          </cell>
          <cell r="D66">
            <v>-511495.62</v>
          </cell>
          <cell r="E66">
            <v>4996604.8900000006</v>
          </cell>
          <cell r="F66">
            <v>-5500000</v>
          </cell>
          <cell r="G66">
            <v>-503395.1099999994</v>
          </cell>
          <cell r="H66">
            <v>243731721.30000001</v>
          </cell>
          <cell r="I66">
            <v>11896405.010000002</v>
          </cell>
          <cell r="J66">
            <v>-7341.0800000000017</v>
          </cell>
          <cell r="K66">
            <v>-1023436.4199999999</v>
          </cell>
          <cell r="L66">
            <v>10865627.510000002</v>
          </cell>
          <cell r="M66">
            <v>-12200000</v>
          </cell>
          <cell r="N66">
            <v>-1334372.4899999993</v>
          </cell>
          <cell r="O66">
            <v>0</v>
          </cell>
          <cell r="P66">
            <v>74976920.290000007</v>
          </cell>
          <cell r="Q66">
            <v>831011.37000000011</v>
          </cell>
          <cell r="R66">
            <v>-6495902.9500000002</v>
          </cell>
          <cell r="S66">
            <v>69312028.710000008</v>
          </cell>
          <cell r="T66">
            <v>-80598616.450000003</v>
          </cell>
          <cell r="U66">
            <v>-11286587.739999998</v>
          </cell>
        </row>
        <row r="67">
          <cell r="A67">
            <v>201003</v>
          </cell>
          <cell r="B67">
            <v>5065952.8600000003</v>
          </cell>
          <cell r="C67">
            <v>52965.24</v>
          </cell>
          <cell r="D67">
            <v>-670114.4</v>
          </cell>
          <cell r="E67">
            <v>4448803.7</v>
          </cell>
          <cell r="F67">
            <v>-2333748.7200000002</v>
          </cell>
          <cell r="G67">
            <v>2115054.98</v>
          </cell>
          <cell r="H67">
            <v>325750442.43000001</v>
          </cell>
          <cell r="I67">
            <v>16962357.870000001</v>
          </cell>
          <cell r="J67">
            <v>45624.159999999996</v>
          </cell>
          <cell r="K67">
            <v>-1693550.8199999998</v>
          </cell>
          <cell r="L67">
            <v>15314431.210000001</v>
          </cell>
          <cell r="M67">
            <v>-14533748.720000001</v>
          </cell>
          <cell r="N67">
            <v>780682.49000000069</v>
          </cell>
          <cell r="O67">
            <v>0</v>
          </cell>
          <cell r="P67">
            <v>74477669.75</v>
          </cell>
          <cell r="Q67">
            <v>932886.03</v>
          </cell>
          <cell r="R67">
            <v>-6492348.080000001</v>
          </cell>
          <cell r="S67">
            <v>68918207.700000003</v>
          </cell>
          <cell r="T67">
            <v>-71232365.170000002</v>
          </cell>
          <cell r="U67">
            <v>-2314157.4700000002</v>
          </cell>
        </row>
        <row r="68">
          <cell r="A68">
            <v>201004</v>
          </cell>
          <cell r="B68">
            <v>4179779.45</v>
          </cell>
          <cell r="C68">
            <v>423852.36</v>
          </cell>
          <cell r="D68">
            <v>-626877.19999999995</v>
          </cell>
          <cell r="E68">
            <v>3976754.6100000003</v>
          </cell>
          <cell r="F68">
            <v>-5500000</v>
          </cell>
          <cell r="G68">
            <v>-1523245.3899999997</v>
          </cell>
          <cell r="H68">
            <v>371512122.24000001</v>
          </cell>
          <cell r="I68">
            <v>21142137.32</v>
          </cell>
          <cell r="J68">
            <v>469476.51999999996</v>
          </cell>
          <cell r="K68">
            <v>-2320428.0199999996</v>
          </cell>
          <cell r="L68">
            <v>19291185.82</v>
          </cell>
          <cell r="M68">
            <v>-20033748.719999999</v>
          </cell>
          <cell r="N68">
            <v>-742562.89999999898</v>
          </cell>
          <cell r="O68">
            <v>0</v>
          </cell>
          <cell r="P68">
            <v>73230113.939999998</v>
          </cell>
          <cell r="Q68">
            <v>1434829.6300000001</v>
          </cell>
          <cell r="R68">
            <v>-6630219.4000000004</v>
          </cell>
          <cell r="S68">
            <v>68034724.170000002</v>
          </cell>
          <cell r="T68">
            <v>-71532365.170000002</v>
          </cell>
          <cell r="U68">
            <v>-3497640.9999999995</v>
          </cell>
        </row>
        <row r="69">
          <cell r="A69">
            <v>201005</v>
          </cell>
          <cell r="B69">
            <v>5257152</v>
          </cell>
          <cell r="C69">
            <v>-22870.41</v>
          </cell>
          <cell r="D69">
            <v>-436018.37</v>
          </cell>
          <cell r="E69">
            <v>4798263.22</v>
          </cell>
          <cell r="F69">
            <v>-5500000</v>
          </cell>
          <cell r="G69">
            <v>-701736.78000000026</v>
          </cell>
          <cell r="H69">
            <v>392502379.80000001</v>
          </cell>
          <cell r="I69">
            <v>26399289.32</v>
          </cell>
          <cell r="J69">
            <v>446606.11</v>
          </cell>
          <cell r="K69">
            <v>-2756446.3899999997</v>
          </cell>
          <cell r="L69">
            <v>24089449.039999999</v>
          </cell>
          <cell r="M69">
            <v>-25533748.719999999</v>
          </cell>
          <cell r="N69">
            <v>-1444299.6799999992</v>
          </cell>
          <cell r="O69">
            <v>0</v>
          </cell>
          <cell r="P69">
            <v>73301917.849999994</v>
          </cell>
          <cell r="Q69">
            <v>1317195.97</v>
          </cell>
          <cell r="R69">
            <v>-6634406.2800000012</v>
          </cell>
          <cell r="S69">
            <v>67984707.540000007</v>
          </cell>
          <cell r="T69">
            <v>-71432365.170000002</v>
          </cell>
          <cell r="U69">
            <v>-3447657.6299999994</v>
          </cell>
        </row>
        <row r="70">
          <cell r="A70">
            <v>201006</v>
          </cell>
          <cell r="B70">
            <v>5262110.5999999996</v>
          </cell>
          <cell r="C70">
            <v>522577.86</v>
          </cell>
          <cell r="D70">
            <v>-485302.29</v>
          </cell>
          <cell r="E70">
            <v>5299386.17</v>
          </cell>
          <cell r="F70">
            <v>-3074369.63</v>
          </cell>
          <cell r="G70">
            <v>2225016.54</v>
          </cell>
          <cell r="H70">
            <v>417235564.03000003</v>
          </cell>
          <cell r="I70">
            <v>31661399.920000002</v>
          </cell>
          <cell r="J70">
            <v>969183.97</v>
          </cell>
          <cell r="K70">
            <v>-3241748.6799999997</v>
          </cell>
          <cell r="L70">
            <v>29388835.210000001</v>
          </cell>
          <cell r="M70">
            <v>-28608118.349999998</v>
          </cell>
          <cell r="N70">
            <v>780716.8600000008</v>
          </cell>
          <cell r="O70">
            <v>0</v>
          </cell>
          <cell r="P70">
            <v>71658617.039999992</v>
          </cell>
          <cell r="Q70">
            <v>1530746.05</v>
          </cell>
          <cell r="R70">
            <v>-6674468.9100000011</v>
          </cell>
          <cell r="S70">
            <v>66514894.18</v>
          </cell>
          <cell r="T70">
            <v>-70587869.179999992</v>
          </cell>
          <cell r="U70">
            <v>-4072975</v>
          </cell>
        </row>
        <row r="71">
          <cell r="A71">
            <v>201007</v>
          </cell>
          <cell r="B71">
            <v>5912280.4699999997</v>
          </cell>
          <cell r="C71">
            <v>307275.99</v>
          </cell>
          <cell r="D71">
            <v>-458123.38</v>
          </cell>
          <cell r="E71">
            <v>5761433.0800000001</v>
          </cell>
          <cell r="F71">
            <v>-7100000</v>
          </cell>
          <cell r="G71">
            <v>-1338566.92</v>
          </cell>
          <cell r="H71">
            <v>450709415.16000003</v>
          </cell>
          <cell r="I71">
            <v>37573680.390000001</v>
          </cell>
          <cell r="J71">
            <v>1276459.96</v>
          </cell>
          <cell r="K71">
            <v>-3699872.0599999996</v>
          </cell>
          <cell r="L71">
            <v>35150268.289999999</v>
          </cell>
          <cell r="M71">
            <v>-35708118.349999994</v>
          </cell>
          <cell r="N71">
            <v>-557850.05999999912</v>
          </cell>
          <cell r="O71">
            <v>0</v>
          </cell>
          <cell r="P71">
            <v>70851831.299999997</v>
          </cell>
          <cell r="Q71">
            <v>1727180.24</v>
          </cell>
          <cell r="R71">
            <v>-6419873.9100000001</v>
          </cell>
          <cell r="S71">
            <v>66159137.629999995</v>
          </cell>
          <cell r="T71">
            <v>-72087869.180000007</v>
          </cell>
          <cell r="U71">
            <v>-5928731.5499999998</v>
          </cell>
        </row>
        <row r="72">
          <cell r="A72">
            <v>201008</v>
          </cell>
          <cell r="B72">
            <v>8113808.0199999996</v>
          </cell>
          <cell r="C72">
            <v>-576933.57999999996</v>
          </cell>
          <cell r="D72">
            <v>-1015699.66</v>
          </cell>
          <cell r="E72">
            <v>6521174.7799999993</v>
          </cell>
          <cell r="F72">
            <v>-6800000</v>
          </cell>
          <cell r="G72">
            <v>-278825.22000000067</v>
          </cell>
          <cell r="H72">
            <v>483642299.03000003</v>
          </cell>
          <cell r="I72">
            <v>45687488.409999996</v>
          </cell>
          <cell r="J72">
            <v>699526.38</v>
          </cell>
          <cell r="K72">
            <v>-4715571.72</v>
          </cell>
          <cell r="L72">
            <v>41671443.07</v>
          </cell>
          <cell r="M72">
            <v>-42508118.349999994</v>
          </cell>
          <cell r="N72">
            <v>-836675.2799999998</v>
          </cell>
          <cell r="O72">
            <v>0</v>
          </cell>
          <cell r="P72">
            <v>70606734.070000008</v>
          </cell>
          <cell r="Q72">
            <v>971436.18999999983</v>
          </cell>
          <cell r="R72">
            <v>-6993293.7199999997</v>
          </cell>
          <cell r="S72">
            <v>64584876.540000007</v>
          </cell>
          <cell r="T72">
            <v>-73387869.180000007</v>
          </cell>
          <cell r="U72">
            <v>-8802992.6400000025</v>
          </cell>
        </row>
        <row r="73">
          <cell r="A73">
            <v>201009</v>
          </cell>
          <cell r="B73">
            <v>6495156.7300000004</v>
          </cell>
          <cell r="C73">
            <v>74357.42</v>
          </cell>
          <cell r="D73">
            <v>728664.5</v>
          </cell>
          <cell r="E73">
            <v>7298178.6500000004</v>
          </cell>
          <cell r="F73">
            <v>-8191797.9299999997</v>
          </cell>
          <cell r="G73">
            <v>-893619.27999999933</v>
          </cell>
          <cell r="H73">
            <v>510825983.85000002</v>
          </cell>
          <cell r="I73">
            <v>52182645.140000001</v>
          </cell>
          <cell r="J73">
            <v>773883.8</v>
          </cell>
          <cell r="K73">
            <v>-3986907.2199999997</v>
          </cell>
          <cell r="L73">
            <v>48969621.719999999</v>
          </cell>
          <cell r="M73">
            <v>-50699916.279999994</v>
          </cell>
          <cell r="N73">
            <v>-1730294.5599999991</v>
          </cell>
          <cell r="O73">
            <v>0</v>
          </cell>
          <cell r="P73">
            <v>70342977.790000007</v>
          </cell>
          <cell r="Q73">
            <v>1178767.7999999998</v>
          </cell>
          <cell r="R73">
            <v>-5856371.3500000006</v>
          </cell>
          <cell r="S73">
            <v>65665374.240000002</v>
          </cell>
          <cell r="T73">
            <v>-72249360.659999996</v>
          </cell>
          <cell r="U73">
            <v>-6583986.4199999999</v>
          </cell>
        </row>
        <row r="74">
          <cell r="A74">
            <v>201010</v>
          </cell>
          <cell r="B74">
            <v>5447785.5499999998</v>
          </cell>
          <cell r="C74">
            <v>513912.44</v>
          </cell>
          <cell r="D74">
            <v>-484407</v>
          </cell>
          <cell r="E74">
            <v>5477290.9900000002</v>
          </cell>
          <cell r="F74">
            <v>-6600000</v>
          </cell>
          <cell r="G74">
            <v>-1122709.0099999998</v>
          </cell>
          <cell r="H74">
            <v>533908735.88</v>
          </cell>
          <cell r="I74">
            <v>57630430.689999998</v>
          </cell>
          <cell r="J74">
            <v>1287796.24</v>
          </cell>
          <cell r="K74">
            <v>-4471314.22</v>
          </cell>
          <cell r="L74">
            <v>54446912.710000001</v>
          </cell>
          <cell r="M74">
            <v>-57299916.279999994</v>
          </cell>
          <cell r="N74">
            <v>-2853003.5699999989</v>
          </cell>
          <cell r="O74">
            <v>0</v>
          </cell>
          <cell r="P74">
            <v>69610197.090000004</v>
          </cell>
          <cell r="Q74">
            <v>1649868.3199999998</v>
          </cell>
          <cell r="R74">
            <v>-5618835.0099999998</v>
          </cell>
          <cell r="S74">
            <v>65641230.399999999</v>
          </cell>
          <cell r="T74">
            <v>-72949360.659999996</v>
          </cell>
          <cell r="U74">
            <v>-7308130.2599999998</v>
          </cell>
        </row>
        <row r="75">
          <cell r="A75">
            <v>201011</v>
          </cell>
          <cell r="B75">
            <v>6988341.8399999999</v>
          </cell>
          <cell r="C75">
            <v>226659.81</v>
          </cell>
          <cell r="D75">
            <v>-728098.67</v>
          </cell>
          <cell r="E75">
            <v>6486902.9799999995</v>
          </cell>
          <cell r="F75">
            <v>-5700000</v>
          </cell>
          <cell r="G75">
            <v>786902.97999999952</v>
          </cell>
          <cell r="H75">
            <v>584458269.63</v>
          </cell>
          <cell r="I75">
            <v>64618772.530000001</v>
          </cell>
          <cell r="J75">
            <v>1514456.05</v>
          </cell>
          <cell r="K75">
            <v>-5199412.8899999997</v>
          </cell>
          <cell r="L75">
            <v>60933815.689999998</v>
          </cell>
          <cell r="M75">
            <v>-62999916.279999994</v>
          </cell>
          <cell r="N75">
            <v>-2066100.5899999994</v>
          </cell>
          <cell r="O75">
            <v>0</v>
          </cell>
          <cell r="P75">
            <v>71415112.170000002</v>
          </cell>
          <cell r="Q75">
            <v>1611088.6800000002</v>
          </cell>
          <cell r="R75">
            <v>-5921871.1699999999</v>
          </cell>
          <cell r="S75">
            <v>67104329.679999992</v>
          </cell>
          <cell r="T75">
            <v>-73449360.659999996</v>
          </cell>
          <cell r="U75">
            <v>-6345030.9800000014</v>
          </cell>
        </row>
        <row r="76">
          <cell r="A76">
            <v>201012</v>
          </cell>
          <cell r="B76">
            <v>8958757.0899999999</v>
          </cell>
          <cell r="C76">
            <v>44904.67</v>
          </cell>
          <cell r="D76">
            <v>-801593.54</v>
          </cell>
          <cell r="E76">
            <v>8202068.2199999997</v>
          </cell>
          <cell r="F76">
            <v>-10770778.9</v>
          </cell>
          <cell r="G76">
            <v>-2568710.6800000006</v>
          </cell>
          <cell r="H76">
            <v>0</v>
          </cell>
          <cell r="I76">
            <v>73577529.620000005</v>
          </cell>
          <cell r="J76">
            <v>1559360.72</v>
          </cell>
          <cell r="K76">
            <v>-6001006.4299999997</v>
          </cell>
          <cell r="L76">
            <v>69135883.909999996</v>
          </cell>
          <cell r="M76">
            <v>-73770695.179999992</v>
          </cell>
          <cell r="N76">
            <v>-4634811.2699999996</v>
          </cell>
          <cell r="O76">
            <v>0</v>
          </cell>
          <cell r="P76">
            <v>73577529.620000005</v>
          </cell>
          <cell r="Q76">
            <v>1559360.72</v>
          </cell>
          <cell r="R76">
            <v>-6001006.4299999997</v>
          </cell>
          <cell r="S76">
            <v>69135883.909999996</v>
          </cell>
          <cell r="T76">
            <v>-73770695.179999992</v>
          </cell>
          <cell r="U76">
            <v>-4634811.2699999996</v>
          </cell>
        </row>
      </sheetData>
      <sheetData sheetId="9">
        <row r="3">
          <cell r="A3">
            <v>2003</v>
          </cell>
        </row>
        <row r="5">
          <cell r="A5">
            <v>200501</v>
          </cell>
          <cell r="B5">
            <v>-421.08</v>
          </cell>
          <cell r="C5">
            <v>0</v>
          </cell>
          <cell r="D5">
            <v>0</v>
          </cell>
          <cell r="E5">
            <v>-421.08</v>
          </cell>
          <cell r="F5">
            <v>-3200000</v>
          </cell>
          <cell r="G5">
            <v>-421.08</v>
          </cell>
          <cell r="H5">
            <v>98341692.840000004</v>
          </cell>
          <cell r="I5">
            <v>-421.08</v>
          </cell>
          <cell r="J5">
            <v>0</v>
          </cell>
          <cell r="K5">
            <v>0</v>
          </cell>
          <cell r="L5">
            <v>-421.08</v>
          </cell>
          <cell r="M5">
            <v>0</v>
          </cell>
          <cell r="N5">
            <v>-421.08</v>
          </cell>
          <cell r="O5">
            <v>0</v>
          </cell>
          <cell r="P5">
            <v>0</v>
          </cell>
        </row>
        <row r="6">
          <cell r="A6">
            <v>200502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-3000000</v>
          </cell>
          <cell r="G6">
            <v>0</v>
          </cell>
          <cell r="H6">
            <v>184504221.97</v>
          </cell>
          <cell r="I6">
            <v>-421.08</v>
          </cell>
          <cell r="J6">
            <v>0</v>
          </cell>
          <cell r="K6">
            <v>0</v>
          </cell>
          <cell r="L6">
            <v>-421.08</v>
          </cell>
          <cell r="M6">
            <v>0</v>
          </cell>
          <cell r="N6">
            <v>-421.08</v>
          </cell>
          <cell r="O6">
            <v>0</v>
          </cell>
          <cell r="P6">
            <v>0</v>
          </cell>
        </row>
        <row r="7">
          <cell r="A7">
            <v>200503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-3000000</v>
          </cell>
          <cell r="G7">
            <v>0</v>
          </cell>
          <cell r="H7">
            <v>267255529.31</v>
          </cell>
          <cell r="I7">
            <v>-421.08</v>
          </cell>
          <cell r="J7">
            <v>0</v>
          </cell>
          <cell r="K7">
            <v>0</v>
          </cell>
          <cell r="L7">
            <v>-421.08</v>
          </cell>
          <cell r="M7">
            <v>0</v>
          </cell>
          <cell r="N7">
            <v>-421.08</v>
          </cell>
          <cell r="O7">
            <v>0</v>
          </cell>
          <cell r="P7">
            <v>0</v>
          </cell>
        </row>
        <row r="8">
          <cell r="A8">
            <v>200504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-3000000</v>
          </cell>
          <cell r="G8">
            <v>0</v>
          </cell>
          <cell r="H8">
            <v>311053904.35000002</v>
          </cell>
          <cell r="I8">
            <v>-421.08</v>
          </cell>
          <cell r="J8">
            <v>0</v>
          </cell>
          <cell r="K8">
            <v>0</v>
          </cell>
          <cell r="L8">
            <v>-421.08</v>
          </cell>
          <cell r="M8">
            <v>0</v>
          </cell>
          <cell r="N8">
            <v>-421.08</v>
          </cell>
          <cell r="O8">
            <v>0</v>
          </cell>
          <cell r="P8">
            <v>0</v>
          </cell>
        </row>
        <row r="9">
          <cell r="A9">
            <v>200505</v>
          </cell>
          <cell r="B9">
            <v>890.1</v>
          </cell>
          <cell r="C9">
            <v>0</v>
          </cell>
          <cell r="D9">
            <v>0</v>
          </cell>
          <cell r="E9">
            <v>890.1</v>
          </cell>
          <cell r="F9">
            <v>-3000000</v>
          </cell>
          <cell r="G9">
            <v>890.1</v>
          </cell>
          <cell r="H9">
            <v>334610268.20000005</v>
          </cell>
          <cell r="I9">
            <v>469.02000000000004</v>
          </cell>
          <cell r="J9">
            <v>0</v>
          </cell>
          <cell r="K9">
            <v>0</v>
          </cell>
          <cell r="L9">
            <v>469.02000000000004</v>
          </cell>
          <cell r="M9">
            <v>0</v>
          </cell>
          <cell r="N9">
            <v>469.02000000000004</v>
          </cell>
          <cell r="O9">
            <v>0</v>
          </cell>
          <cell r="P9">
            <v>77.14</v>
          </cell>
        </row>
        <row r="10">
          <cell r="A10">
            <v>200506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-3300000</v>
          </cell>
          <cell r="G10">
            <v>0</v>
          </cell>
          <cell r="H10">
            <v>363712280.69000006</v>
          </cell>
          <cell r="I10">
            <v>469.02000000000004</v>
          </cell>
          <cell r="J10">
            <v>0</v>
          </cell>
          <cell r="K10">
            <v>0</v>
          </cell>
          <cell r="L10">
            <v>469.02000000000004</v>
          </cell>
          <cell r="M10">
            <v>0</v>
          </cell>
          <cell r="N10">
            <v>469.02000000000004</v>
          </cell>
          <cell r="O10">
            <v>0</v>
          </cell>
          <cell r="P10">
            <v>419.21000000000004</v>
          </cell>
        </row>
        <row r="11">
          <cell r="A11">
            <v>200507</v>
          </cell>
          <cell r="B11">
            <v>544.35</v>
          </cell>
          <cell r="C11">
            <v>0</v>
          </cell>
          <cell r="D11">
            <v>0</v>
          </cell>
          <cell r="E11">
            <v>544.35</v>
          </cell>
          <cell r="F11">
            <v>-3400000</v>
          </cell>
          <cell r="G11">
            <v>544.35</v>
          </cell>
          <cell r="H11">
            <v>396759931.83000004</v>
          </cell>
          <cell r="I11">
            <v>1013.3700000000001</v>
          </cell>
          <cell r="J11">
            <v>0</v>
          </cell>
          <cell r="K11">
            <v>0</v>
          </cell>
          <cell r="L11">
            <v>1013.3700000000001</v>
          </cell>
          <cell r="M11">
            <v>0</v>
          </cell>
          <cell r="N11">
            <v>1013.3700000000001</v>
          </cell>
          <cell r="O11">
            <v>-200000</v>
          </cell>
          <cell r="P11">
            <v>-196845.83000000002</v>
          </cell>
        </row>
        <row r="12">
          <cell r="A12">
            <v>200508</v>
          </cell>
          <cell r="B12">
            <v>225181</v>
          </cell>
          <cell r="C12">
            <v>0</v>
          </cell>
          <cell r="D12">
            <v>-227682.73</v>
          </cell>
          <cell r="E12">
            <v>-2501.7300000000105</v>
          </cell>
          <cell r="F12">
            <v>-3300000</v>
          </cell>
          <cell r="G12">
            <v>-2501.7300000000105</v>
          </cell>
          <cell r="H12">
            <v>435119612.05000007</v>
          </cell>
          <cell r="I12">
            <v>226194.37</v>
          </cell>
          <cell r="J12">
            <v>0</v>
          </cell>
          <cell r="K12">
            <v>-227682.73</v>
          </cell>
          <cell r="L12">
            <v>-1488.3600000000104</v>
          </cell>
          <cell r="M12">
            <v>0</v>
          </cell>
          <cell r="N12">
            <v>-1488.3600000000104</v>
          </cell>
          <cell r="O12">
            <v>-400000</v>
          </cell>
          <cell r="P12">
            <v>-375406.48</v>
          </cell>
        </row>
        <row r="13">
          <cell r="A13">
            <v>200509</v>
          </cell>
          <cell r="B13">
            <v>1643.96</v>
          </cell>
          <cell r="C13">
            <v>0</v>
          </cell>
          <cell r="D13">
            <v>0</v>
          </cell>
          <cell r="E13">
            <v>1643.96</v>
          </cell>
          <cell r="F13">
            <v>-5700000</v>
          </cell>
          <cell r="G13">
            <v>1643.96</v>
          </cell>
          <cell r="H13">
            <v>468148050.05000007</v>
          </cell>
          <cell r="I13">
            <v>227838.33</v>
          </cell>
          <cell r="J13">
            <v>0</v>
          </cell>
          <cell r="K13">
            <v>-227682.73</v>
          </cell>
          <cell r="L13">
            <v>155.59999999998968</v>
          </cell>
          <cell r="M13">
            <v>0</v>
          </cell>
          <cell r="N13">
            <v>155.59999999998968</v>
          </cell>
          <cell r="O13">
            <v>-600000</v>
          </cell>
          <cell r="P13">
            <v>-533765.34</v>
          </cell>
        </row>
        <row r="14">
          <cell r="A14">
            <v>200510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-3300000</v>
          </cell>
          <cell r="G14">
            <v>0</v>
          </cell>
          <cell r="H14">
            <v>498839162.5200001</v>
          </cell>
          <cell r="I14">
            <v>227838.33</v>
          </cell>
          <cell r="J14">
            <v>0</v>
          </cell>
          <cell r="K14">
            <v>-227682.73</v>
          </cell>
          <cell r="L14">
            <v>155.59999999998968</v>
          </cell>
          <cell r="M14">
            <v>0</v>
          </cell>
          <cell r="N14">
            <v>155.59999999998968</v>
          </cell>
          <cell r="O14">
            <v>-900000</v>
          </cell>
          <cell r="P14">
            <v>-781181.99</v>
          </cell>
        </row>
        <row r="15">
          <cell r="A15">
            <v>200511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-3200000</v>
          </cell>
          <cell r="G15">
            <v>0</v>
          </cell>
          <cell r="H15">
            <v>548038681.16000009</v>
          </cell>
          <cell r="I15">
            <v>227838.33</v>
          </cell>
          <cell r="J15">
            <v>0</v>
          </cell>
          <cell r="K15">
            <v>-227682.73</v>
          </cell>
          <cell r="L15">
            <v>155.59999999998968</v>
          </cell>
          <cell r="M15">
            <v>0</v>
          </cell>
          <cell r="N15">
            <v>155.59999999998968</v>
          </cell>
          <cell r="O15">
            <v>-1500000</v>
          </cell>
          <cell r="P15">
            <v>99571693.080000013</v>
          </cell>
          <cell r="Q15">
            <v>6096368.1200000001</v>
          </cell>
          <cell r="R15">
            <v>5799329.4600000009</v>
          </cell>
          <cell r="S15">
            <v>6841145.040000001</v>
          </cell>
          <cell r="T15">
            <v>52110070.080000006</v>
          </cell>
          <cell r="U15">
            <v>50555623.739999995</v>
          </cell>
        </row>
        <row r="16">
          <cell r="A16">
            <v>200512</v>
          </cell>
          <cell r="B16">
            <v>-8298.49</v>
          </cell>
          <cell r="C16">
            <v>0</v>
          </cell>
          <cell r="D16">
            <v>0</v>
          </cell>
          <cell r="E16">
            <v>-8298.49</v>
          </cell>
          <cell r="F16">
            <v>-13345.67</v>
          </cell>
          <cell r="G16">
            <v>-21644.16</v>
          </cell>
          <cell r="H16">
            <v>644782792.51000011</v>
          </cell>
          <cell r="I16">
            <v>219539.84</v>
          </cell>
          <cell r="J16">
            <v>0</v>
          </cell>
          <cell r="K16">
            <v>-227682.73</v>
          </cell>
          <cell r="L16">
            <v>-8142.8900000000103</v>
          </cell>
          <cell r="M16">
            <v>-13345.67</v>
          </cell>
          <cell r="N16">
            <v>-21488.560000000009</v>
          </cell>
          <cell r="O16">
            <v>-1200000</v>
          </cell>
          <cell r="P16">
            <v>219539.84</v>
          </cell>
          <cell r="Q16">
            <v>0</v>
          </cell>
          <cell r="R16">
            <v>-227682.73</v>
          </cell>
          <cell r="S16">
            <v>-8142.8900000000103</v>
          </cell>
          <cell r="T16">
            <v>-13345.67</v>
          </cell>
          <cell r="U16">
            <v>-21488.560000000009</v>
          </cell>
        </row>
        <row r="17">
          <cell r="A17">
            <v>200601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104044592.04000001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-200000</v>
          </cell>
          <cell r="P17">
            <v>219960.92</v>
          </cell>
          <cell r="Q17">
            <v>0</v>
          </cell>
          <cell r="R17">
            <v>-227682.73</v>
          </cell>
          <cell r="S17">
            <v>-7721.8100000000104</v>
          </cell>
          <cell r="T17">
            <v>-13345.67</v>
          </cell>
          <cell r="U17">
            <v>-21067.48000000001</v>
          </cell>
        </row>
        <row r="18">
          <cell r="A18">
            <v>200602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199485876.40000001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-300000</v>
          </cell>
          <cell r="P18">
            <v>219960.92</v>
          </cell>
          <cell r="Q18">
            <v>0</v>
          </cell>
          <cell r="R18">
            <v>-227682.73</v>
          </cell>
          <cell r="S18">
            <v>-7721.8100000000104</v>
          </cell>
          <cell r="T18">
            <v>-13345.67</v>
          </cell>
          <cell r="U18">
            <v>-21067.48000000001</v>
          </cell>
        </row>
        <row r="19">
          <cell r="A19">
            <v>200603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292125301.81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-500000</v>
          </cell>
          <cell r="P19">
            <v>219960.92</v>
          </cell>
          <cell r="Q19">
            <v>0</v>
          </cell>
          <cell r="R19">
            <v>-227682.73</v>
          </cell>
          <cell r="S19">
            <v>-7721.8100000000104</v>
          </cell>
          <cell r="T19">
            <v>-13345.67</v>
          </cell>
          <cell r="U19">
            <v>-21067.48000000001</v>
          </cell>
        </row>
        <row r="20">
          <cell r="A20">
            <v>200604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340668607.63999999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-600000</v>
          </cell>
          <cell r="P20">
            <v>219960.92</v>
          </cell>
          <cell r="Q20">
            <v>0</v>
          </cell>
          <cell r="R20">
            <v>-227682.73</v>
          </cell>
          <cell r="S20">
            <v>-7721.8100000000104</v>
          </cell>
          <cell r="T20">
            <v>-13345.67</v>
          </cell>
          <cell r="U20">
            <v>-21067.48000000001</v>
          </cell>
        </row>
        <row r="21">
          <cell r="A21">
            <v>200605</v>
          </cell>
          <cell r="B21">
            <v>6419.48</v>
          </cell>
          <cell r="C21">
            <v>0</v>
          </cell>
          <cell r="D21">
            <v>0</v>
          </cell>
          <cell r="E21">
            <v>6419.48</v>
          </cell>
          <cell r="F21">
            <v>0</v>
          </cell>
          <cell r="G21">
            <v>6419.48</v>
          </cell>
          <cell r="H21">
            <v>366891409.00999999</v>
          </cell>
          <cell r="I21">
            <v>6419.48</v>
          </cell>
          <cell r="J21">
            <v>0</v>
          </cell>
          <cell r="K21">
            <v>0</v>
          </cell>
          <cell r="L21">
            <v>6419.48</v>
          </cell>
          <cell r="M21">
            <v>0</v>
          </cell>
          <cell r="N21">
            <v>6419.48</v>
          </cell>
          <cell r="O21">
            <v>-700000</v>
          </cell>
          <cell r="P21">
            <v>225490.30000000002</v>
          </cell>
          <cell r="Q21">
            <v>0</v>
          </cell>
          <cell r="R21">
            <v>-227682.73</v>
          </cell>
          <cell r="S21">
            <v>-2192.4300000000112</v>
          </cell>
          <cell r="T21">
            <v>-13345.67</v>
          </cell>
          <cell r="U21">
            <v>-15538.100000000009</v>
          </cell>
        </row>
        <row r="22">
          <cell r="A22">
            <v>200606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395477087.30000001</v>
          </cell>
          <cell r="I22">
            <v>6419.48</v>
          </cell>
          <cell r="J22">
            <v>0</v>
          </cell>
          <cell r="K22">
            <v>0</v>
          </cell>
          <cell r="L22">
            <v>6419.48</v>
          </cell>
          <cell r="M22">
            <v>0</v>
          </cell>
          <cell r="N22">
            <v>6419.48</v>
          </cell>
          <cell r="O22">
            <v>-900000</v>
          </cell>
          <cell r="P22">
            <v>225490.30000000002</v>
          </cell>
          <cell r="Q22">
            <v>0</v>
          </cell>
          <cell r="R22">
            <v>-227682.73</v>
          </cell>
          <cell r="S22">
            <v>-2192.4300000000112</v>
          </cell>
          <cell r="T22">
            <v>-13345.67</v>
          </cell>
          <cell r="U22">
            <v>-15538.100000000009</v>
          </cell>
        </row>
        <row r="23">
          <cell r="A23">
            <v>200607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430896993.53000003</v>
          </cell>
          <cell r="I23">
            <v>6419.48</v>
          </cell>
          <cell r="J23">
            <v>0</v>
          </cell>
          <cell r="K23">
            <v>0</v>
          </cell>
          <cell r="L23">
            <v>6419.48</v>
          </cell>
          <cell r="M23">
            <v>0</v>
          </cell>
          <cell r="N23">
            <v>6419.48</v>
          </cell>
          <cell r="O23">
            <v>-1000000</v>
          </cell>
          <cell r="P23">
            <v>224945.95</v>
          </cell>
          <cell r="Q23">
            <v>0</v>
          </cell>
          <cell r="R23">
            <v>-227682.73</v>
          </cell>
          <cell r="S23">
            <v>-2736.7800000000097</v>
          </cell>
          <cell r="T23">
            <v>-13345.67</v>
          </cell>
          <cell r="U23">
            <v>-16082.450000000012</v>
          </cell>
        </row>
        <row r="24">
          <cell r="A24">
            <v>200608</v>
          </cell>
          <cell r="B24">
            <v>-872.93</v>
          </cell>
          <cell r="C24">
            <v>0</v>
          </cell>
          <cell r="D24">
            <v>0</v>
          </cell>
          <cell r="E24">
            <v>-872.93</v>
          </cell>
          <cell r="F24">
            <v>0</v>
          </cell>
          <cell r="G24">
            <v>-872.93</v>
          </cell>
          <cell r="H24">
            <v>469776845.33000004</v>
          </cell>
          <cell r="I24">
            <v>5546.5499999999993</v>
          </cell>
          <cell r="J24">
            <v>0</v>
          </cell>
          <cell r="K24">
            <v>0</v>
          </cell>
          <cell r="L24">
            <v>5546.5499999999993</v>
          </cell>
          <cell r="M24">
            <v>0</v>
          </cell>
          <cell r="N24">
            <v>5546.5499999999993</v>
          </cell>
          <cell r="O24">
            <v>-1100000</v>
          </cell>
          <cell r="P24">
            <v>-1107.98</v>
          </cell>
          <cell r="Q24">
            <v>0</v>
          </cell>
          <cell r="R24">
            <v>0</v>
          </cell>
          <cell r="S24">
            <v>-1107.98</v>
          </cell>
          <cell r="T24">
            <v>-13345.67</v>
          </cell>
          <cell r="U24">
            <v>-14453.650000000001</v>
          </cell>
        </row>
        <row r="25">
          <cell r="A25">
            <v>200609</v>
          </cell>
          <cell r="B25">
            <v>-18062.759999999998</v>
          </cell>
          <cell r="C25">
            <v>0</v>
          </cell>
          <cell r="D25">
            <v>0</v>
          </cell>
          <cell r="E25">
            <v>-18062.759999999998</v>
          </cell>
          <cell r="F25">
            <v>0</v>
          </cell>
          <cell r="G25">
            <v>-18062.759999999998</v>
          </cell>
          <cell r="H25">
            <v>500142207.28000003</v>
          </cell>
          <cell r="I25">
            <v>-12516.21</v>
          </cell>
          <cell r="J25">
            <v>0</v>
          </cell>
          <cell r="K25">
            <v>0</v>
          </cell>
          <cell r="L25">
            <v>-12516.21</v>
          </cell>
          <cell r="M25">
            <v>0</v>
          </cell>
          <cell r="N25">
            <v>-12516.21</v>
          </cell>
          <cell r="O25">
            <v>-1300000</v>
          </cell>
          <cell r="P25">
            <v>-20814.699999999997</v>
          </cell>
          <cell r="Q25">
            <v>0</v>
          </cell>
          <cell r="R25">
            <v>0</v>
          </cell>
          <cell r="S25">
            <v>-20814.699999999997</v>
          </cell>
          <cell r="T25">
            <v>-13345.67</v>
          </cell>
          <cell r="U25">
            <v>-34160.369999999995</v>
          </cell>
        </row>
        <row r="26">
          <cell r="A26">
            <v>200610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519097584.57000005</v>
          </cell>
          <cell r="I26">
            <v>-12516.21</v>
          </cell>
          <cell r="J26">
            <v>0</v>
          </cell>
          <cell r="K26">
            <v>0</v>
          </cell>
          <cell r="L26">
            <v>-12516.21</v>
          </cell>
          <cell r="M26">
            <v>0</v>
          </cell>
          <cell r="N26">
            <v>-12516.21</v>
          </cell>
          <cell r="O26">
            <v>-1500000</v>
          </cell>
          <cell r="P26">
            <v>-20814.699999999997</v>
          </cell>
          <cell r="Q26">
            <v>0</v>
          </cell>
          <cell r="R26">
            <v>0</v>
          </cell>
          <cell r="S26">
            <v>-20814.699999999997</v>
          </cell>
          <cell r="T26">
            <v>-13345.67</v>
          </cell>
          <cell r="U26">
            <v>-34160.369999999995</v>
          </cell>
        </row>
        <row r="27">
          <cell r="A27">
            <v>200611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561952530.99000001</v>
          </cell>
          <cell r="I27">
            <v>-12516.21</v>
          </cell>
          <cell r="J27">
            <v>0</v>
          </cell>
          <cell r="K27">
            <v>0</v>
          </cell>
          <cell r="L27">
            <v>-12516.21</v>
          </cell>
          <cell r="M27">
            <v>0</v>
          </cell>
          <cell r="N27">
            <v>-12516.21</v>
          </cell>
          <cell r="O27">
            <v>-1800000</v>
          </cell>
          <cell r="P27">
            <v>-20814.699999999997</v>
          </cell>
          <cell r="Q27">
            <v>0</v>
          </cell>
          <cell r="R27">
            <v>0</v>
          </cell>
          <cell r="S27">
            <v>-20814.699999999997</v>
          </cell>
          <cell r="T27">
            <v>-13345.67</v>
          </cell>
          <cell r="U27">
            <v>-34160.369999999995</v>
          </cell>
        </row>
        <row r="28">
          <cell r="A28">
            <v>200612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12516.41</v>
          </cell>
          <cell r="G28">
            <v>12516.41</v>
          </cell>
          <cell r="H28">
            <v>629775605.10000002</v>
          </cell>
          <cell r="I28">
            <v>-12516.21</v>
          </cell>
          <cell r="J28">
            <v>0</v>
          </cell>
          <cell r="K28">
            <v>0</v>
          </cell>
          <cell r="L28">
            <v>-12516.21</v>
          </cell>
          <cell r="M28">
            <v>12516.41</v>
          </cell>
          <cell r="N28">
            <v>0.2000000000007276</v>
          </cell>
          <cell r="O28">
            <v>-2010084.6099999999</v>
          </cell>
          <cell r="P28">
            <v>-12516.21</v>
          </cell>
          <cell r="Q28">
            <v>0</v>
          </cell>
          <cell r="R28">
            <v>0</v>
          </cell>
          <cell r="S28">
            <v>-12516.21</v>
          </cell>
          <cell r="T28">
            <v>12516.41</v>
          </cell>
          <cell r="U28">
            <v>0.2000000000007276</v>
          </cell>
        </row>
        <row r="29">
          <cell r="A29">
            <v>200701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82209214.290000007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-500000</v>
          </cell>
          <cell r="P29">
            <v>-12516.21</v>
          </cell>
          <cell r="Q29">
            <v>0</v>
          </cell>
          <cell r="R29">
            <v>0</v>
          </cell>
          <cell r="S29">
            <v>-12516.21</v>
          </cell>
          <cell r="T29">
            <v>12516.41</v>
          </cell>
          <cell r="U29">
            <v>0.2000000000007276</v>
          </cell>
        </row>
        <row r="30">
          <cell r="A30">
            <v>200702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202835124.54000002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-1000000</v>
          </cell>
          <cell r="P30">
            <v>-12516.21</v>
          </cell>
          <cell r="Q30">
            <v>0</v>
          </cell>
          <cell r="R30">
            <v>0</v>
          </cell>
          <cell r="S30">
            <v>-12516.21</v>
          </cell>
          <cell r="T30">
            <v>12516.41</v>
          </cell>
          <cell r="U30">
            <v>0.2000000000007276</v>
          </cell>
        </row>
        <row r="31">
          <cell r="A31">
            <v>200703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303057026.10000002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-1500000</v>
          </cell>
          <cell r="P31">
            <v>-12516.21</v>
          </cell>
          <cell r="Q31">
            <v>0</v>
          </cell>
          <cell r="R31">
            <v>0</v>
          </cell>
          <cell r="S31">
            <v>-12516.21</v>
          </cell>
          <cell r="T31">
            <v>12516.41</v>
          </cell>
          <cell r="U31">
            <v>0.2000000000007276</v>
          </cell>
        </row>
        <row r="32">
          <cell r="A32">
            <v>200704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367344258.18000001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-2000000</v>
          </cell>
          <cell r="P32">
            <v>-12516.21</v>
          </cell>
          <cell r="Q32">
            <v>0</v>
          </cell>
          <cell r="R32">
            <v>0</v>
          </cell>
          <cell r="S32">
            <v>-12516.21</v>
          </cell>
          <cell r="T32">
            <v>12516.41</v>
          </cell>
          <cell r="U32">
            <v>0.2000000000007276</v>
          </cell>
        </row>
        <row r="33">
          <cell r="A33">
            <v>200705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398788279.41000003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-2500000</v>
          </cell>
          <cell r="P33">
            <v>-18935.689999999999</v>
          </cell>
          <cell r="Q33">
            <v>0</v>
          </cell>
          <cell r="R33">
            <v>0</v>
          </cell>
          <cell r="S33">
            <v>-18935.689999999999</v>
          </cell>
          <cell r="T33">
            <v>12516.41</v>
          </cell>
          <cell r="U33">
            <v>-6419.2799999999988</v>
          </cell>
        </row>
        <row r="34">
          <cell r="A34">
            <v>200706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427886730.55000001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-3000000</v>
          </cell>
          <cell r="P34">
            <v>-18935.689999999999</v>
          </cell>
          <cell r="Q34">
            <v>0</v>
          </cell>
          <cell r="R34">
            <v>0</v>
          </cell>
          <cell r="S34">
            <v>-18935.689999999999</v>
          </cell>
          <cell r="T34">
            <v>12516.41</v>
          </cell>
          <cell r="U34">
            <v>-6419.2799999999988</v>
          </cell>
        </row>
        <row r="35">
          <cell r="A35">
            <v>200707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462973915.22000003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-3500000</v>
          </cell>
          <cell r="P35">
            <v>-18935.689999999999</v>
          </cell>
          <cell r="Q35">
            <v>0</v>
          </cell>
          <cell r="R35">
            <v>0</v>
          </cell>
          <cell r="S35">
            <v>-18935.689999999999</v>
          </cell>
          <cell r="T35">
            <v>12516.41</v>
          </cell>
          <cell r="U35">
            <v>-6419.2799999999988</v>
          </cell>
        </row>
        <row r="36">
          <cell r="A36">
            <v>200708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499691397.42000002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-4000000</v>
          </cell>
          <cell r="P36">
            <v>-18062.759999999998</v>
          </cell>
          <cell r="Q36">
            <v>0</v>
          </cell>
          <cell r="R36">
            <v>0</v>
          </cell>
          <cell r="S36">
            <v>-18062.759999999998</v>
          </cell>
          <cell r="T36">
            <v>12516.41</v>
          </cell>
          <cell r="U36">
            <v>-5546.3499999999985</v>
          </cell>
        </row>
        <row r="37">
          <cell r="A37">
            <v>200709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527286213.13999999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-3088938.77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12516.41</v>
          </cell>
          <cell r="U37">
            <v>12516.41</v>
          </cell>
        </row>
        <row r="38">
          <cell r="A38">
            <v>200710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555858817.97000003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-3588938.77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12516.41</v>
          </cell>
          <cell r="U38">
            <v>12516.41</v>
          </cell>
        </row>
        <row r="39">
          <cell r="A39">
            <v>200711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604627726.69000006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-4088938.77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12516.41</v>
          </cell>
          <cell r="U39">
            <v>12516.41</v>
          </cell>
        </row>
        <row r="40">
          <cell r="A40">
            <v>200712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687874356.78000009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-4364049.87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200801</v>
          </cell>
          <cell r="B41">
            <v>3018.19</v>
          </cell>
          <cell r="C41">
            <v>0</v>
          </cell>
          <cell r="D41">
            <v>0</v>
          </cell>
          <cell r="E41">
            <v>3018.19</v>
          </cell>
          <cell r="F41">
            <v>0</v>
          </cell>
          <cell r="G41">
            <v>3018.19</v>
          </cell>
          <cell r="H41">
            <v>94179207.230000004</v>
          </cell>
          <cell r="I41">
            <v>3018.19</v>
          </cell>
          <cell r="J41">
            <v>0</v>
          </cell>
          <cell r="K41">
            <v>0</v>
          </cell>
          <cell r="L41">
            <v>3018.19</v>
          </cell>
          <cell r="M41">
            <v>0</v>
          </cell>
          <cell r="N41">
            <v>3018.19</v>
          </cell>
          <cell r="O41">
            <v>0</v>
          </cell>
          <cell r="P41">
            <v>3018.19</v>
          </cell>
          <cell r="Q41">
            <v>0</v>
          </cell>
          <cell r="R41">
            <v>0</v>
          </cell>
          <cell r="S41">
            <v>3018.19</v>
          </cell>
          <cell r="T41">
            <v>0</v>
          </cell>
          <cell r="U41">
            <v>3018.19</v>
          </cell>
        </row>
        <row r="42">
          <cell r="A42">
            <v>200802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195215077.75</v>
          </cell>
          <cell r="I42">
            <v>3018.19</v>
          </cell>
          <cell r="J42">
            <v>0</v>
          </cell>
          <cell r="K42">
            <v>0</v>
          </cell>
          <cell r="L42">
            <v>3018.19</v>
          </cell>
          <cell r="M42">
            <v>0</v>
          </cell>
          <cell r="N42">
            <v>3018.19</v>
          </cell>
          <cell r="O42">
            <v>0</v>
          </cell>
          <cell r="P42">
            <v>3018.19</v>
          </cell>
          <cell r="Q42">
            <v>0</v>
          </cell>
          <cell r="R42">
            <v>0</v>
          </cell>
          <cell r="S42">
            <v>3018.19</v>
          </cell>
          <cell r="T42">
            <v>0</v>
          </cell>
          <cell r="U42">
            <v>3018.19</v>
          </cell>
        </row>
        <row r="43">
          <cell r="A43">
            <v>200803</v>
          </cell>
          <cell r="B43">
            <v>-3018.19</v>
          </cell>
          <cell r="C43">
            <v>0</v>
          </cell>
          <cell r="D43">
            <v>0</v>
          </cell>
          <cell r="E43">
            <v>-3018.19</v>
          </cell>
          <cell r="F43">
            <v>0</v>
          </cell>
          <cell r="G43">
            <v>-3018.19</v>
          </cell>
          <cell r="H43">
            <v>287063420.44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-1353576.21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200804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353072918.89999998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-1353576.21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200805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383421812.59999996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-1353576.21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200806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416209708.25999999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-1353576.21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>
            <v>200807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457769863.51999998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-1353576.21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200808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493938715.13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-1353576.21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200809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527587308.57999998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-1353576.21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200810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553832275.81999993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-1353576.21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>
            <v>200811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603191226.73999989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-1353576.21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>
            <v>200812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685664549.9799999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-1353576.21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>
            <v>200901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129522506.62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-3018.19</v>
          </cell>
          <cell r="Q53">
            <v>0</v>
          </cell>
          <cell r="R53">
            <v>0</v>
          </cell>
          <cell r="S53">
            <v>-3018.19</v>
          </cell>
          <cell r="T53">
            <v>0</v>
          </cell>
          <cell r="U53">
            <v>-3018.19</v>
          </cell>
        </row>
        <row r="54">
          <cell r="A54">
            <v>200902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251105554.71000001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-3018.19</v>
          </cell>
          <cell r="Q54">
            <v>0</v>
          </cell>
          <cell r="R54">
            <v>0</v>
          </cell>
          <cell r="S54">
            <v>-3018.19</v>
          </cell>
          <cell r="T54">
            <v>0</v>
          </cell>
          <cell r="U54">
            <v>-3018.19</v>
          </cell>
        </row>
        <row r="55">
          <cell r="A55">
            <v>200903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344266036.41000003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A56">
            <v>200904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413968240.80000001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>
            <v>200905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442398972.01999998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200906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468955271.70999998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>
            <v>200907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494777798.79999995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A60">
            <v>200908</v>
          </cell>
          <cell r="B60">
            <v>3034670.77</v>
          </cell>
          <cell r="C60">
            <v>0</v>
          </cell>
          <cell r="D60">
            <v>0</v>
          </cell>
          <cell r="E60">
            <v>3034670.77</v>
          </cell>
          <cell r="F60">
            <v>-3034670.77</v>
          </cell>
          <cell r="G60">
            <v>0</v>
          </cell>
          <cell r="H60">
            <v>521582819.36999995</v>
          </cell>
          <cell r="I60">
            <v>3034670.77</v>
          </cell>
          <cell r="J60">
            <v>0</v>
          </cell>
          <cell r="K60">
            <v>0</v>
          </cell>
          <cell r="L60">
            <v>3034670.77</v>
          </cell>
          <cell r="M60">
            <v>-3034670.77</v>
          </cell>
          <cell r="N60">
            <v>0</v>
          </cell>
          <cell r="O60">
            <v>0</v>
          </cell>
          <cell r="P60">
            <v>3034670.77</v>
          </cell>
          <cell r="Q60">
            <v>0</v>
          </cell>
          <cell r="R60">
            <v>0</v>
          </cell>
          <cell r="S60">
            <v>3034670.77</v>
          </cell>
          <cell r="T60">
            <v>-3034670.77</v>
          </cell>
          <cell r="U60">
            <v>0</v>
          </cell>
        </row>
        <row r="61">
          <cell r="A61">
            <v>200909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545394306.05999994</v>
          </cell>
          <cell r="I61">
            <v>3034670.77</v>
          </cell>
          <cell r="J61">
            <v>0</v>
          </cell>
          <cell r="K61">
            <v>0</v>
          </cell>
          <cell r="L61">
            <v>3034670.77</v>
          </cell>
          <cell r="M61">
            <v>-3034670.77</v>
          </cell>
          <cell r="N61">
            <v>0</v>
          </cell>
          <cell r="O61">
            <v>0</v>
          </cell>
          <cell r="P61">
            <v>3034670.77</v>
          </cell>
          <cell r="Q61">
            <v>0</v>
          </cell>
          <cell r="R61">
            <v>0</v>
          </cell>
          <cell r="S61">
            <v>3034670.77</v>
          </cell>
          <cell r="T61">
            <v>-3034670.77</v>
          </cell>
          <cell r="U61">
            <v>0</v>
          </cell>
        </row>
        <row r="62">
          <cell r="A62">
            <v>200910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566053737.36999989</v>
          </cell>
          <cell r="I62">
            <v>3034670.77</v>
          </cell>
          <cell r="J62">
            <v>0</v>
          </cell>
          <cell r="K62">
            <v>0</v>
          </cell>
          <cell r="L62">
            <v>3034670.77</v>
          </cell>
          <cell r="M62">
            <v>-3034670.77</v>
          </cell>
          <cell r="N62">
            <v>0</v>
          </cell>
          <cell r="O62">
            <v>0</v>
          </cell>
          <cell r="P62">
            <v>3034670.77</v>
          </cell>
          <cell r="Q62">
            <v>0</v>
          </cell>
          <cell r="R62">
            <v>0</v>
          </cell>
          <cell r="S62">
            <v>3034670.77</v>
          </cell>
          <cell r="T62">
            <v>-3034670.77</v>
          </cell>
          <cell r="U62">
            <v>0</v>
          </cell>
        </row>
        <row r="63">
          <cell r="A63">
            <v>200911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611240738.92999983</v>
          </cell>
          <cell r="I63">
            <v>3034670.77</v>
          </cell>
          <cell r="J63">
            <v>0</v>
          </cell>
          <cell r="K63">
            <v>0</v>
          </cell>
          <cell r="L63">
            <v>3034670.77</v>
          </cell>
          <cell r="M63">
            <v>-3034670.77</v>
          </cell>
          <cell r="N63">
            <v>0</v>
          </cell>
          <cell r="O63">
            <v>0</v>
          </cell>
          <cell r="P63">
            <v>3034670.77</v>
          </cell>
          <cell r="Q63">
            <v>0</v>
          </cell>
          <cell r="R63">
            <v>0</v>
          </cell>
          <cell r="S63">
            <v>3034670.77</v>
          </cell>
          <cell r="T63">
            <v>-3034670.77</v>
          </cell>
          <cell r="U63">
            <v>0</v>
          </cell>
        </row>
        <row r="64">
          <cell r="A64">
            <v>200912</v>
          </cell>
          <cell r="B64">
            <v>-22890.17</v>
          </cell>
          <cell r="C64">
            <v>96632.63</v>
          </cell>
          <cell r="D64">
            <v>-722458.28</v>
          </cell>
          <cell r="E64">
            <v>-22890.17</v>
          </cell>
          <cell r="F64">
            <v>22890.17</v>
          </cell>
          <cell r="G64">
            <v>0</v>
          </cell>
          <cell r="H64">
            <v>680743541.49999976</v>
          </cell>
          <cell r="I64">
            <v>3011780.6</v>
          </cell>
          <cell r="J64">
            <v>0</v>
          </cell>
          <cell r="K64">
            <v>0</v>
          </cell>
          <cell r="L64">
            <v>3011780.6</v>
          </cell>
          <cell r="M64">
            <v>-3011780.6</v>
          </cell>
          <cell r="N64">
            <v>0</v>
          </cell>
          <cell r="O64">
            <v>0</v>
          </cell>
          <cell r="P64">
            <v>3011780.6</v>
          </cell>
          <cell r="Q64">
            <v>0</v>
          </cell>
          <cell r="R64">
            <v>0</v>
          </cell>
          <cell r="S64">
            <v>3011780.6</v>
          </cell>
          <cell r="T64">
            <v>-3011780.6</v>
          </cell>
          <cell r="U64">
            <v>0</v>
          </cell>
        </row>
        <row r="65">
          <cell r="A65">
            <v>201001</v>
          </cell>
          <cell r="B65">
            <v>283303.5</v>
          </cell>
          <cell r="C65">
            <v>129711.77</v>
          </cell>
          <cell r="D65">
            <v>-511940.8</v>
          </cell>
          <cell r="E65">
            <v>283303.5</v>
          </cell>
          <cell r="F65">
            <v>-283303.5</v>
          </cell>
          <cell r="G65">
            <v>0</v>
          </cell>
          <cell r="H65">
            <v>125440901.45</v>
          </cell>
          <cell r="I65">
            <v>283303.5</v>
          </cell>
          <cell r="J65">
            <v>0</v>
          </cell>
          <cell r="K65">
            <v>0</v>
          </cell>
          <cell r="L65">
            <v>283303.5</v>
          </cell>
          <cell r="M65">
            <v>-283303.5</v>
          </cell>
          <cell r="N65">
            <v>0</v>
          </cell>
          <cell r="O65">
            <v>0</v>
          </cell>
          <cell r="P65">
            <v>3295084.1</v>
          </cell>
          <cell r="Q65">
            <v>0</v>
          </cell>
          <cell r="R65">
            <v>0</v>
          </cell>
          <cell r="S65">
            <v>3295084.1</v>
          </cell>
          <cell r="T65">
            <v>-3295084.1</v>
          </cell>
          <cell r="U65">
            <v>0</v>
          </cell>
        </row>
        <row r="66">
          <cell r="A66">
            <v>201002</v>
          </cell>
          <cell r="B66">
            <v>-84201.9</v>
          </cell>
          <cell r="C66">
            <v>-137052.85</v>
          </cell>
          <cell r="D66">
            <v>-511495.62</v>
          </cell>
          <cell r="E66">
            <v>-84201.9</v>
          </cell>
          <cell r="F66">
            <v>84201.9</v>
          </cell>
          <cell r="G66">
            <v>0</v>
          </cell>
          <cell r="H66">
            <v>243731721.30000001</v>
          </cell>
          <cell r="I66">
            <v>199101.6</v>
          </cell>
          <cell r="J66">
            <v>0</v>
          </cell>
          <cell r="K66">
            <v>0</v>
          </cell>
          <cell r="L66">
            <v>199101.6</v>
          </cell>
          <cell r="M66">
            <v>-199101.6</v>
          </cell>
          <cell r="N66">
            <v>0</v>
          </cell>
          <cell r="O66">
            <v>0</v>
          </cell>
          <cell r="P66">
            <v>3210882.2</v>
          </cell>
          <cell r="Q66">
            <v>0</v>
          </cell>
          <cell r="R66">
            <v>0</v>
          </cell>
          <cell r="S66">
            <v>3210882.2</v>
          </cell>
          <cell r="T66">
            <v>-3210882.2</v>
          </cell>
          <cell r="U66">
            <v>0</v>
          </cell>
        </row>
        <row r="67">
          <cell r="A67">
            <v>201003</v>
          </cell>
          <cell r="B67">
            <v>-48862.080000000002</v>
          </cell>
          <cell r="C67">
            <v>52965.24</v>
          </cell>
          <cell r="D67">
            <v>-670114.4</v>
          </cell>
          <cell r="E67">
            <v>-48862.080000000002</v>
          </cell>
          <cell r="F67">
            <v>48862.080000000002</v>
          </cell>
          <cell r="G67">
            <v>0</v>
          </cell>
          <cell r="H67">
            <v>325750442.43000001</v>
          </cell>
          <cell r="I67">
            <v>150239.52000000002</v>
          </cell>
          <cell r="J67">
            <v>0</v>
          </cell>
          <cell r="K67">
            <v>0</v>
          </cell>
          <cell r="L67">
            <v>150239.52000000002</v>
          </cell>
          <cell r="M67">
            <v>-150239.52000000002</v>
          </cell>
          <cell r="N67">
            <v>0</v>
          </cell>
          <cell r="O67">
            <v>0</v>
          </cell>
          <cell r="P67">
            <v>3162020.12</v>
          </cell>
          <cell r="Q67">
            <v>0</v>
          </cell>
          <cell r="R67">
            <v>0</v>
          </cell>
          <cell r="S67">
            <v>3162020.12</v>
          </cell>
          <cell r="T67">
            <v>-3162020.12</v>
          </cell>
          <cell r="U67">
            <v>0</v>
          </cell>
        </row>
        <row r="68">
          <cell r="A68">
            <v>201004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371512122.24000001</v>
          </cell>
          <cell r="I68">
            <v>150239.52000000002</v>
          </cell>
          <cell r="J68">
            <v>0</v>
          </cell>
          <cell r="K68">
            <v>0</v>
          </cell>
          <cell r="L68">
            <v>150239.52000000002</v>
          </cell>
          <cell r="M68">
            <v>-150239.52000000002</v>
          </cell>
          <cell r="N68">
            <v>0</v>
          </cell>
          <cell r="O68">
            <v>0</v>
          </cell>
          <cell r="P68">
            <v>3162020.12</v>
          </cell>
          <cell r="Q68">
            <v>0</v>
          </cell>
          <cell r="R68">
            <v>0</v>
          </cell>
          <cell r="S68">
            <v>3162020.12</v>
          </cell>
          <cell r="T68">
            <v>-3162020.12</v>
          </cell>
          <cell r="U68">
            <v>0</v>
          </cell>
        </row>
        <row r="69">
          <cell r="A69">
            <v>201005</v>
          </cell>
          <cell r="B69">
            <v>972328.26</v>
          </cell>
          <cell r="C69">
            <v>-22870.41</v>
          </cell>
          <cell r="D69">
            <v>-436018.37</v>
          </cell>
          <cell r="E69">
            <v>972328.26</v>
          </cell>
          <cell r="F69">
            <v>-972328.26</v>
          </cell>
          <cell r="G69">
            <v>0</v>
          </cell>
          <cell r="H69">
            <v>392502379.80000001</v>
          </cell>
          <cell r="I69">
            <v>1122567.78</v>
          </cell>
          <cell r="J69">
            <v>0</v>
          </cell>
          <cell r="K69">
            <v>0</v>
          </cell>
          <cell r="L69">
            <v>1122567.78</v>
          </cell>
          <cell r="M69">
            <v>-1122567.78</v>
          </cell>
          <cell r="N69">
            <v>0</v>
          </cell>
          <cell r="O69">
            <v>0</v>
          </cell>
          <cell r="P69">
            <v>4134348.38</v>
          </cell>
          <cell r="Q69">
            <v>0</v>
          </cell>
          <cell r="R69">
            <v>0</v>
          </cell>
          <cell r="S69">
            <v>4134348.38</v>
          </cell>
          <cell r="T69">
            <v>-4134348.38</v>
          </cell>
          <cell r="U69">
            <v>0</v>
          </cell>
        </row>
        <row r="70">
          <cell r="A70">
            <v>201006</v>
          </cell>
          <cell r="B70">
            <v>37440.480000000003</v>
          </cell>
          <cell r="C70">
            <v>522577.86</v>
          </cell>
          <cell r="D70">
            <v>-485302.29</v>
          </cell>
          <cell r="E70">
            <v>37440.480000000003</v>
          </cell>
          <cell r="F70">
            <v>-37440.480000000003</v>
          </cell>
          <cell r="G70">
            <v>0</v>
          </cell>
          <cell r="H70">
            <v>417235564.03000003</v>
          </cell>
          <cell r="I70">
            <v>1160008.26</v>
          </cell>
          <cell r="J70">
            <v>0</v>
          </cell>
          <cell r="K70">
            <v>0</v>
          </cell>
          <cell r="L70">
            <v>1160008.26</v>
          </cell>
          <cell r="M70">
            <v>-1160008.26</v>
          </cell>
          <cell r="N70">
            <v>0</v>
          </cell>
          <cell r="O70">
            <v>0</v>
          </cell>
          <cell r="P70">
            <v>4171788.86</v>
          </cell>
          <cell r="Q70">
            <v>0</v>
          </cell>
          <cell r="R70">
            <v>0</v>
          </cell>
          <cell r="S70">
            <v>4171788.86</v>
          </cell>
          <cell r="T70">
            <v>-4171788.86</v>
          </cell>
          <cell r="U70">
            <v>0</v>
          </cell>
        </row>
        <row r="71">
          <cell r="A71">
            <v>201007</v>
          </cell>
          <cell r="B71">
            <v>6564.81</v>
          </cell>
          <cell r="C71">
            <v>307275.99</v>
          </cell>
          <cell r="D71">
            <v>-458123.38</v>
          </cell>
          <cell r="E71">
            <v>6564.81</v>
          </cell>
          <cell r="F71">
            <v>-6564.81</v>
          </cell>
          <cell r="G71">
            <v>0</v>
          </cell>
          <cell r="H71">
            <v>450709415.16000003</v>
          </cell>
          <cell r="I71">
            <v>1166573.07</v>
          </cell>
          <cell r="J71">
            <v>0</v>
          </cell>
          <cell r="K71">
            <v>0</v>
          </cell>
          <cell r="L71">
            <v>1166573.07</v>
          </cell>
          <cell r="M71">
            <v>-1166573.07</v>
          </cell>
          <cell r="N71">
            <v>0</v>
          </cell>
          <cell r="O71">
            <v>0</v>
          </cell>
          <cell r="P71">
            <v>4178353.67</v>
          </cell>
          <cell r="Q71">
            <v>0</v>
          </cell>
          <cell r="R71">
            <v>0</v>
          </cell>
          <cell r="S71">
            <v>4178353.67</v>
          </cell>
          <cell r="T71">
            <v>-4178353.67</v>
          </cell>
          <cell r="U71">
            <v>0</v>
          </cell>
        </row>
        <row r="72">
          <cell r="A72">
            <v>201008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483642299.03000003</v>
          </cell>
          <cell r="I72">
            <v>1166573.07</v>
          </cell>
          <cell r="J72">
            <v>0</v>
          </cell>
          <cell r="K72">
            <v>0</v>
          </cell>
          <cell r="L72">
            <v>1166573.07</v>
          </cell>
          <cell r="M72">
            <v>-1166573.07</v>
          </cell>
          <cell r="N72">
            <v>0</v>
          </cell>
          <cell r="O72">
            <v>0</v>
          </cell>
          <cell r="P72">
            <v>1143682.9000000001</v>
          </cell>
          <cell r="Q72">
            <v>0</v>
          </cell>
          <cell r="R72">
            <v>0</v>
          </cell>
          <cell r="S72">
            <v>1143682.9000000001</v>
          </cell>
          <cell r="T72">
            <v>-1143682.9000000001</v>
          </cell>
          <cell r="U72">
            <v>0</v>
          </cell>
        </row>
        <row r="73">
          <cell r="A73">
            <v>201009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510825983.85000002</v>
          </cell>
          <cell r="I73">
            <v>1166573.07</v>
          </cell>
          <cell r="J73">
            <v>0</v>
          </cell>
          <cell r="K73">
            <v>0</v>
          </cell>
          <cell r="L73">
            <v>1166573.07</v>
          </cell>
          <cell r="M73">
            <v>-1166573.07</v>
          </cell>
          <cell r="N73">
            <v>0</v>
          </cell>
          <cell r="O73">
            <v>0</v>
          </cell>
          <cell r="P73">
            <v>1143682.9000000001</v>
          </cell>
          <cell r="Q73">
            <v>0</v>
          </cell>
          <cell r="R73">
            <v>0</v>
          </cell>
          <cell r="S73">
            <v>1143682.9000000001</v>
          </cell>
          <cell r="T73">
            <v>-1143682.9000000001</v>
          </cell>
          <cell r="U73">
            <v>0</v>
          </cell>
        </row>
        <row r="74">
          <cell r="A74">
            <v>201010</v>
          </cell>
          <cell r="B74">
            <v>-103138.77</v>
          </cell>
          <cell r="C74">
            <v>0</v>
          </cell>
          <cell r="D74">
            <v>0</v>
          </cell>
          <cell r="E74">
            <v>-103138.77</v>
          </cell>
          <cell r="F74">
            <v>82305.440000000002</v>
          </cell>
          <cell r="G74">
            <v>-20833.330000000002</v>
          </cell>
          <cell r="H74">
            <v>533908735.88</v>
          </cell>
          <cell r="I74">
            <v>1063434.3</v>
          </cell>
          <cell r="J74">
            <v>0</v>
          </cell>
          <cell r="K74">
            <v>0</v>
          </cell>
          <cell r="L74">
            <v>1063434.3</v>
          </cell>
          <cell r="M74">
            <v>-1084267.6300000001</v>
          </cell>
          <cell r="N74">
            <v>-20833.330000000002</v>
          </cell>
          <cell r="O74">
            <v>0</v>
          </cell>
          <cell r="P74">
            <v>1040544.1300000001</v>
          </cell>
          <cell r="Q74">
            <v>0</v>
          </cell>
          <cell r="R74">
            <v>0</v>
          </cell>
          <cell r="S74">
            <v>1040544.1300000001</v>
          </cell>
          <cell r="T74">
            <v>-1061377.4600000002</v>
          </cell>
          <cell r="U74">
            <v>-20833.330000000002</v>
          </cell>
        </row>
        <row r="75">
          <cell r="A75">
            <v>201011</v>
          </cell>
          <cell r="B75">
            <v>-12184.16</v>
          </cell>
          <cell r="C75">
            <v>0</v>
          </cell>
          <cell r="D75">
            <v>0</v>
          </cell>
          <cell r="E75">
            <v>-12184.16</v>
          </cell>
          <cell r="F75">
            <v>33017.49</v>
          </cell>
          <cell r="G75">
            <v>20833.329999999998</v>
          </cell>
          <cell r="H75">
            <v>584458269.63</v>
          </cell>
          <cell r="I75">
            <v>1051250.1400000001</v>
          </cell>
          <cell r="J75">
            <v>0</v>
          </cell>
          <cell r="K75">
            <v>0</v>
          </cell>
          <cell r="L75">
            <v>1051250.1400000001</v>
          </cell>
          <cell r="M75">
            <v>-1051250.1400000001</v>
          </cell>
          <cell r="N75">
            <v>0</v>
          </cell>
          <cell r="O75">
            <v>0</v>
          </cell>
          <cell r="P75">
            <v>1028359.9700000001</v>
          </cell>
          <cell r="Q75">
            <v>0</v>
          </cell>
          <cell r="R75">
            <v>0</v>
          </cell>
          <cell r="S75">
            <v>1028359.9700000001</v>
          </cell>
          <cell r="T75">
            <v>-1028359.9700000002</v>
          </cell>
          <cell r="U75">
            <v>0</v>
          </cell>
        </row>
        <row r="76">
          <cell r="A76">
            <v>201012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1051250.1400000001</v>
          </cell>
          <cell r="J76">
            <v>0</v>
          </cell>
          <cell r="K76">
            <v>0</v>
          </cell>
          <cell r="L76">
            <v>1051250.1400000001</v>
          </cell>
          <cell r="M76">
            <v>-1051250.1400000001</v>
          </cell>
          <cell r="N76">
            <v>-3.637978807091713E-12</v>
          </cell>
          <cell r="O76">
            <v>0</v>
          </cell>
          <cell r="P76">
            <v>1051250.1400000001</v>
          </cell>
          <cell r="Q76">
            <v>0</v>
          </cell>
          <cell r="R76">
            <v>0</v>
          </cell>
          <cell r="S76">
            <v>1051250.1400000001</v>
          </cell>
          <cell r="T76">
            <v>-1051250.1400000001</v>
          </cell>
          <cell r="U76">
            <v>-3.637978807091713E-12</v>
          </cell>
        </row>
      </sheetData>
      <sheetData sheetId="10">
        <row r="3">
          <cell r="A3">
            <v>2003</v>
          </cell>
        </row>
        <row r="5">
          <cell r="A5">
            <v>200501</v>
          </cell>
          <cell r="B5">
            <v>0</v>
          </cell>
          <cell r="C5">
            <v>0</v>
          </cell>
          <cell r="D5">
            <v>0</v>
          </cell>
          <cell r="E5">
            <v>-421.08</v>
          </cell>
          <cell r="F5">
            <v>0</v>
          </cell>
          <cell r="G5">
            <v>-421.08</v>
          </cell>
          <cell r="H5">
            <v>0</v>
          </cell>
          <cell r="I5">
            <v>-421.08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200502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-421.08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A7">
            <v>200503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-421.08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200504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-421.08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200505</v>
          </cell>
          <cell r="B9">
            <v>77.14</v>
          </cell>
          <cell r="C9">
            <v>0</v>
          </cell>
          <cell r="D9">
            <v>0</v>
          </cell>
          <cell r="E9">
            <v>890.1</v>
          </cell>
          <cell r="F9">
            <v>77.14</v>
          </cell>
          <cell r="G9">
            <v>890.1</v>
          </cell>
          <cell r="H9">
            <v>77.14</v>
          </cell>
          <cell r="I9">
            <v>469.02000000000004</v>
          </cell>
          <cell r="J9">
            <v>77.14</v>
          </cell>
          <cell r="K9">
            <v>0</v>
          </cell>
          <cell r="L9">
            <v>0</v>
          </cell>
          <cell r="M9">
            <v>0</v>
          </cell>
          <cell r="N9">
            <v>77.14</v>
          </cell>
          <cell r="O9">
            <v>0</v>
          </cell>
          <cell r="P9">
            <v>77.14</v>
          </cell>
        </row>
        <row r="10">
          <cell r="A10">
            <v>200506</v>
          </cell>
          <cell r="B10">
            <v>490.99</v>
          </cell>
          <cell r="C10">
            <v>0</v>
          </cell>
          <cell r="D10">
            <v>-148.91999999999999</v>
          </cell>
          <cell r="E10">
            <v>0</v>
          </cell>
          <cell r="F10">
            <v>342.07000000000005</v>
          </cell>
          <cell r="G10">
            <v>0</v>
          </cell>
          <cell r="H10">
            <v>342.07000000000005</v>
          </cell>
          <cell r="I10">
            <v>469.02000000000004</v>
          </cell>
          <cell r="J10">
            <v>568.13</v>
          </cell>
          <cell r="K10">
            <v>0</v>
          </cell>
          <cell r="L10">
            <v>-148.91999999999999</v>
          </cell>
          <cell r="M10">
            <v>0</v>
          </cell>
          <cell r="N10">
            <v>419.21000000000004</v>
          </cell>
          <cell r="O10">
            <v>0</v>
          </cell>
          <cell r="P10">
            <v>419.21000000000004</v>
          </cell>
        </row>
        <row r="11">
          <cell r="A11">
            <v>200507</v>
          </cell>
          <cell r="B11">
            <v>2762.84</v>
          </cell>
          <cell r="C11">
            <v>0</v>
          </cell>
          <cell r="D11">
            <v>-27.88</v>
          </cell>
          <cell r="E11">
            <v>544.35</v>
          </cell>
          <cell r="F11">
            <v>2734.96</v>
          </cell>
          <cell r="G11">
            <v>-200000</v>
          </cell>
          <cell r="H11">
            <v>-197265.04</v>
          </cell>
          <cell r="I11">
            <v>1013.3700000000001</v>
          </cell>
          <cell r="J11">
            <v>3330.9700000000003</v>
          </cell>
          <cell r="K11">
            <v>0</v>
          </cell>
          <cell r="L11">
            <v>-176.79999999999998</v>
          </cell>
          <cell r="M11">
            <v>0</v>
          </cell>
          <cell r="N11">
            <v>3154.17</v>
          </cell>
          <cell r="O11">
            <v>-200000</v>
          </cell>
          <cell r="P11">
            <v>-196845.83000000002</v>
          </cell>
        </row>
        <row r="12">
          <cell r="A12">
            <v>200508</v>
          </cell>
          <cell r="B12">
            <v>13777.47</v>
          </cell>
          <cell r="C12">
            <v>7846.07</v>
          </cell>
          <cell r="D12">
            <v>-184.19</v>
          </cell>
          <cell r="E12">
            <v>-2501.7300000000105</v>
          </cell>
          <cell r="F12">
            <v>21439.350000000002</v>
          </cell>
          <cell r="G12">
            <v>-200000</v>
          </cell>
          <cell r="H12">
            <v>-178560.65</v>
          </cell>
          <cell r="I12">
            <v>226194.37</v>
          </cell>
          <cell r="J12">
            <v>17108.439999999999</v>
          </cell>
          <cell r="K12">
            <v>7846.07</v>
          </cell>
          <cell r="L12">
            <v>-360.99</v>
          </cell>
          <cell r="M12">
            <v>0</v>
          </cell>
          <cell r="N12">
            <v>24593.520000000004</v>
          </cell>
          <cell r="O12">
            <v>-400000</v>
          </cell>
          <cell r="P12">
            <v>-375406.48</v>
          </cell>
        </row>
        <row r="13">
          <cell r="A13">
            <v>200509</v>
          </cell>
          <cell r="B13">
            <v>40549.65</v>
          </cell>
          <cell r="C13">
            <v>1258.98</v>
          </cell>
          <cell r="D13">
            <v>-167.49</v>
          </cell>
          <cell r="E13">
            <v>1643.96</v>
          </cell>
          <cell r="F13">
            <v>41641.140000000007</v>
          </cell>
          <cell r="G13">
            <v>-200000</v>
          </cell>
          <cell r="H13">
            <v>-158358.85999999999</v>
          </cell>
          <cell r="I13">
            <v>227838.33</v>
          </cell>
          <cell r="J13">
            <v>57658.09</v>
          </cell>
          <cell r="K13">
            <v>9105.0499999999993</v>
          </cell>
          <cell r="L13">
            <v>-528.48</v>
          </cell>
          <cell r="M13">
            <v>0</v>
          </cell>
          <cell r="N13">
            <v>66234.66</v>
          </cell>
          <cell r="O13">
            <v>-600000</v>
          </cell>
          <cell r="P13">
            <v>-533765.34</v>
          </cell>
        </row>
        <row r="14">
          <cell r="A14">
            <v>200510</v>
          </cell>
          <cell r="B14">
            <v>53601.02</v>
          </cell>
          <cell r="C14">
            <v>0</v>
          </cell>
          <cell r="D14">
            <v>-1017.67</v>
          </cell>
          <cell r="E14">
            <v>0</v>
          </cell>
          <cell r="F14">
            <v>52583.35</v>
          </cell>
          <cell r="G14">
            <v>-300000</v>
          </cell>
          <cell r="H14">
            <v>-247416.65</v>
          </cell>
          <cell r="I14">
            <v>227838.33</v>
          </cell>
          <cell r="J14">
            <v>111259.10999999999</v>
          </cell>
          <cell r="K14">
            <v>9105.0499999999993</v>
          </cell>
          <cell r="L14">
            <v>-1546.15</v>
          </cell>
          <cell r="M14">
            <v>0</v>
          </cell>
          <cell r="N14">
            <v>118818.01000000001</v>
          </cell>
          <cell r="O14">
            <v>-900000</v>
          </cell>
          <cell r="P14">
            <v>-781181.99</v>
          </cell>
        </row>
        <row r="15">
          <cell r="A15">
            <v>200511</v>
          </cell>
          <cell r="B15">
            <v>68952.02</v>
          </cell>
          <cell r="C15">
            <v>0</v>
          </cell>
          <cell r="D15">
            <v>-1249.56</v>
          </cell>
          <cell r="E15">
            <v>19427.900000000001</v>
          </cell>
          <cell r="F15">
            <v>87130.360000000015</v>
          </cell>
          <cell r="G15">
            <v>-600000</v>
          </cell>
          <cell r="H15">
            <v>-512869.64</v>
          </cell>
          <cell r="I15">
            <v>227838.33</v>
          </cell>
          <cell r="J15">
            <v>180211.13</v>
          </cell>
          <cell r="K15">
            <v>9105.0499999999993</v>
          </cell>
          <cell r="L15">
            <v>-2795.71</v>
          </cell>
          <cell r="M15">
            <v>19427.900000000001</v>
          </cell>
          <cell r="N15">
            <v>205948.37000000002</v>
          </cell>
          <cell r="O15">
            <v>-1500000</v>
          </cell>
          <cell r="P15">
            <v>-1294051.6299999999</v>
          </cell>
          <cell r="Q15">
            <v>6096368.1200000001</v>
          </cell>
          <cell r="R15">
            <v>5799329.4600000009</v>
          </cell>
          <cell r="S15">
            <v>6841145.040000001</v>
          </cell>
          <cell r="T15">
            <v>52110070.080000006</v>
          </cell>
          <cell r="U15">
            <v>50555623.739999995</v>
          </cell>
        </row>
        <row r="16">
          <cell r="A16">
            <v>200512</v>
          </cell>
          <cell r="B16">
            <v>66748.55</v>
          </cell>
          <cell r="C16">
            <v>0</v>
          </cell>
          <cell r="D16">
            <v>-1595.61</v>
          </cell>
          <cell r="E16">
            <v>-19427.900000000001</v>
          </cell>
          <cell r="F16">
            <v>45725.04</v>
          </cell>
          <cell r="G16">
            <v>300000</v>
          </cell>
          <cell r="H16">
            <v>345725.04</v>
          </cell>
          <cell r="I16">
            <v>219539.84</v>
          </cell>
          <cell r="J16">
            <v>246959.68</v>
          </cell>
          <cell r="K16">
            <v>9105.0499999999993</v>
          </cell>
          <cell r="L16">
            <v>-4391.32</v>
          </cell>
          <cell r="M16">
            <v>0</v>
          </cell>
          <cell r="N16">
            <v>251673.41000000003</v>
          </cell>
          <cell r="O16">
            <v>-1200000</v>
          </cell>
          <cell r="P16">
            <v>-948326.58999999985</v>
          </cell>
          <cell r="Q16">
            <v>0</v>
          </cell>
          <cell r="R16">
            <v>246959.68</v>
          </cell>
          <cell r="S16">
            <v>9105.0499999999993</v>
          </cell>
          <cell r="T16">
            <v>-4391.32</v>
          </cell>
          <cell r="U16">
            <v>0</v>
          </cell>
          <cell r="V16">
            <v>251673.41000000003</v>
          </cell>
          <cell r="W16">
            <v>-1200000</v>
          </cell>
          <cell r="X16">
            <v>-948326.58999999985</v>
          </cell>
        </row>
        <row r="17">
          <cell r="A17">
            <v>200601</v>
          </cell>
          <cell r="B17">
            <v>117020.45</v>
          </cell>
          <cell r="C17">
            <v>0</v>
          </cell>
          <cell r="D17">
            <v>-4567.2700000000004</v>
          </cell>
          <cell r="E17">
            <v>0</v>
          </cell>
          <cell r="F17">
            <v>112453.18</v>
          </cell>
          <cell r="G17">
            <v>-200000</v>
          </cell>
          <cell r="H17">
            <v>-87546.82</v>
          </cell>
          <cell r="I17">
            <v>0</v>
          </cell>
          <cell r="J17">
            <v>117020.45</v>
          </cell>
          <cell r="K17">
            <v>0</v>
          </cell>
          <cell r="L17">
            <v>-4567.2700000000004</v>
          </cell>
          <cell r="M17">
            <v>0</v>
          </cell>
          <cell r="N17">
            <v>112453.18</v>
          </cell>
          <cell r="O17">
            <v>-200000</v>
          </cell>
          <cell r="P17">
            <v>-87546.82</v>
          </cell>
          <cell r="Q17">
            <v>0</v>
          </cell>
          <cell r="R17">
            <v>363980.13</v>
          </cell>
          <cell r="S17">
            <v>9105.0499999999993</v>
          </cell>
          <cell r="T17">
            <v>-8958.59</v>
          </cell>
          <cell r="U17">
            <v>0</v>
          </cell>
          <cell r="V17">
            <v>364126.59</v>
          </cell>
          <cell r="W17">
            <v>-1400000</v>
          </cell>
          <cell r="X17">
            <v>-1035873.4099999999</v>
          </cell>
        </row>
        <row r="18">
          <cell r="A18">
            <v>200602</v>
          </cell>
          <cell r="B18">
            <v>75899.59</v>
          </cell>
          <cell r="C18">
            <v>0</v>
          </cell>
          <cell r="D18">
            <v>-4567.2700000000004</v>
          </cell>
          <cell r="E18">
            <v>0</v>
          </cell>
          <cell r="F18">
            <v>71332.319999999992</v>
          </cell>
          <cell r="G18">
            <v>-100000</v>
          </cell>
          <cell r="H18">
            <v>-28667.680000000008</v>
          </cell>
          <cell r="I18">
            <v>0</v>
          </cell>
          <cell r="J18">
            <v>192920.03999999998</v>
          </cell>
          <cell r="K18">
            <v>0</v>
          </cell>
          <cell r="L18">
            <v>-9134.5400000000009</v>
          </cell>
          <cell r="M18">
            <v>0</v>
          </cell>
          <cell r="N18">
            <v>183785.5</v>
          </cell>
          <cell r="O18">
            <v>-300000</v>
          </cell>
          <cell r="P18">
            <v>-116214.50000000001</v>
          </cell>
          <cell r="Q18">
            <v>0</v>
          </cell>
          <cell r="R18">
            <v>439879.72</v>
          </cell>
          <cell r="S18">
            <v>9105.0499999999993</v>
          </cell>
          <cell r="T18">
            <v>-13525.86</v>
          </cell>
          <cell r="U18">
            <v>0</v>
          </cell>
          <cell r="V18">
            <v>435458.91000000003</v>
          </cell>
          <cell r="W18">
            <v>-1500000</v>
          </cell>
          <cell r="X18">
            <v>-1064541.0899999999</v>
          </cell>
        </row>
        <row r="19">
          <cell r="A19">
            <v>200603</v>
          </cell>
          <cell r="B19">
            <v>161682.51999999999</v>
          </cell>
          <cell r="C19">
            <v>0</v>
          </cell>
          <cell r="D19">
            <v>-5027.0600000000004</v>
          </cell>
          <cell r="E19">
            <v>0</v>
          </cell>
          <cell r="F19">
            <v>156655.46</v>
          </cell>
          <cell r="G19">
            <v>-200000</v>
          </cell>
          <cell r="H19">
            <v>-43344.540000000008</v>
          </cell>
          <cell r="I19">
            <v>0</v>
          </cell>
          <cell r="J19">
            <v>354602.55999999994</v>
          </cell>
          <cell r="K19">
            <v>0</v>
          </cell>
          <cell r="L19">
            <v>-14161.600000000002</v>
          </cell>
          <cell r="M19">
            <v>0</v>
          </cell>
          <cell r="N19">
            <v>340440.95999999996</v>
          </cell>
          <cell r="O19">
            <v>-500000</v>
          </cell>
          <cell r="P19">
            <v>-159559.04000000004</v>
          </cell>
          <cell r="Q19">
            <v>0</v>
          </cell>
          <cell r="R19">
            <v>601562.24</v>
          </cell>
          <cell r="S19">
            <v>9105.0499999999993</v>
          </cell>
          <cell r="T19">
            <v>-18552.920000000002</v>
          </cell>
          <cell r="U19">
            <v>0</v>
          </cell>
          <cell r="V19">
            <v>592114.37</v>
          </cell>
          <cell r="W19">
            <v>-1700000</v>
          </cell>
          <cell r="X19">
            <v>-1107885.6299999999</v>
          </cell>
        </row>
        <row r="20">
          <cell r="A20">
            <v>200604</v>
          </cell>
          <cell r="B20">
            <v>105387.37</v>
          </cell>
          <cell r="C20">
            <v>0</v>
          </cell>
          <cell r="D20">
            <v>-6261.9</v>
          </cell>
          <cell r="E20">
            <v>0</v>
          </cell>
          <cell r="F20">
            <v>99125.47</v>
          </cell>
          <cell r="G20">
            <v>-100000</v>
          </cell>
          <cell r="H20">
            <v>-874.52999999999884</v>
          </cell>
          <cell r="I20">
            <v>0</v>
          </cell>
          <cell r="J20">
            <v>459989.92999999993</v>
          </cell>
          <cell r="K20">
            <v>0</v>
          </cell>
          <cell r="L20">
            <v>-20423.5</v>
          </cell>
          <cell r="M20">
            <v>0</v>
          </cell>
          <cell r="N20">
            <v>439566.42999999993</v>
          </cell>
          <cell r="O20">
            <v>-600000</v>
          </cell>
          <cell r="P20">
            <v>-160433.57000000004</v>
          </cell>
          <cell r="Q20">
            <v>0</v>
          </cell>
          <cell r="R20">
            <v>706949.61</v>
          </cell>
          <cell r="S20">
            <v>9105.0499999999993</v>
          </cell>
          <cell r="T20">
            <v>-24814.82</v>
          </cell>
          <cell r="U20">
            <v>0</v>
          </cell>
          <cell r="V20">
            <v>691239.84</v>
          </cell>
          <cell r="W20">
            <v>-1800000</v>
          </cell>
          <cell r="X20">
            <v>-1108760.1599999999</v>
          </cell>
        </row>
        <row r="21">
          <cell r="A21">
            <v>200605</v>
          </cell>
          <cell r="B21">
            <v>197870.13</v>
          </cell>
          <cell r="C21">
            <v>0</v>
          </cell>
          <cell r="D21">
            <v>-5627.59</v>
          </cell>
          <cell r="E21">
            <v>6419.48</v>
          </cell>
          <cell r="F21">
            <v>192242.54</v>
          </cell>
          <cell r="G21">
            <v>-100000</v>
          </cell>
          <cell r="H21">
            <v>92242.540000000008</v>
          </cell>
          <cell r="I21">
            <v>6419.48</v>
          </cell>
          <cell r="J21">
            <v>657860.05999999994</v>
          </cell>
          <cell r="K21">
            <v>0</v>
          </cell>
          <cell r="L21">
            <v>-26051.09</v>
          </cell>
          <cell r="M21">
            <v>0</v>
          </cell>
          <cell r="N21">
            <v>631808.97</v>
          </cell>
          <cell r="O21">
            <v>-700000</v>
          </cell>
          <cell r="P21">
            <v>-68191.030000000028</v>
          </cell>
          <cell r="Q21">
            <v>0</v>
          </cell>
          <cell r="R21">
            <v>904742.6</v>
          </cell>
          <cell r="S21">
            <v>9105.0499999999993</v>
          </cell>
          <cell r="T21">
            <v>-30442.41</v>
          </cell>
          <cell r="U21">
            <v>0</v>
          </cell>
          <cell r="V21">
            <v>883405.24</v>
          </cell>
          <cell r="W21">
            <v>-1900000</v>
          </cell>
          <cell r="X21">
            <v>-1016594.76</v>
          </cell>
        </row>
        <row r="22">
          <cell r="A22">
            <v>200606</v>
          </cell>
          <cell r="B22">
            <v>221608.71</v>
          </cell>
          <cell r="C22">
            <v>0</v>
          </cell>
          <cell r="D22">
            <v>-11062.36</v>
          </cell>
          <cell r="E22">
            <v>0</v>
          </cell>
          <cell r="F22">
            <v>210546.34999999998</v>
          </cell>
          <cell r="G22">
            <v>-200000</v>
          </cell>
          <cell r="H22">
            <v>10546.349999999977</v>
          </cell>
          <cell r="I22">
            <v>6419.48</v>
          </cell>
          <cell r="J22">
            <v>879468.7699999999</v>
          </cell>
          <cell r="K22">
            <v>0</v>
          </cell>
          <cell r="L22">
            <v>-37113.449999999997</v>
          </cell>
          <cell r="M22">
            <v>0</v>
          </cell>
          <cell r="N22">
            <v>842355.32</v>
          </cell>
          <cell r="O22">
            <v>-900000</v>
          </cell>
          <cell r="P22">
            <v>-57644.680000000051</v>
          </cell>
          <cell r="Q22">
            <v>0</v>
          </cell>
          <cell r="R22">
            <v>1125860.32</v>
          </cell>
          <cell r="S22">
            <v>9105.0499999999993</v>
          </cell>
          <cell r="T22">
            <v>-41355.850000000006</v>
          </cell>
          <cell r="U22">
            <v>0</v>
          </cell>
          <cell r="V22">
            <v>1093609.52</v>
          </cell>
          <cell r="W22">
            <v>-2100000</v>
          </cell>
          <cell r="X22">
            <v>-1006390.4800000001</v>
          </cell>
        </row>
        <row r="23">
          <cell r="A23">
            <v>200607</v>
          </cell>
          <cell r="B23">
            <v>279452.38</v>
          </cell>
          <cell r="C23">
            <v>0</v>
          </cell>
          <cell r="D23">
            <v>-12821.83</v>
          </cell>
          <cell r="E23">
            <v>0</v>
          </cell>
          <cell r="F23">
            <v>266630.55</v>
          </cell>
          <cell r="G23">
            <v>-100000</v>
          </cell>
          <cell r="H23">
            <v>166630.54999999999</v>
          </cell>
          <cell r="I23">
            <v>6419.48</v>
          </cell>
          <cell r="J23">
            <v>1158921.1499999999</v>
          </cell>
          <cell r="K23">
            <v>0</v>
          </cell>
          <cell r="L23">
            <v>-49935.28</v>
          </cell>
          <cell r="M23">
            <v>0</v>
          </cell>
          <cell r="N23">
            <v>1108985.8699999999</v>
          </cell>
          <cell r="O23">
            <v>-1000000</v>
          </cell>
          <cell r="P23">
            <v>108985.86999999994</v>
          </cell>
          <cell r="Q23">
            <v>0</v>
          </cell>
          <cell r="R23">
            <v>1402549.8599999999</v>
          </cell>
          <cell r="S23">
            <v>9105.0499999999993</v>
          </cell>
          <cell r="T23">
            <v>-54149.8</v>
          </cell>
          <cell r="U23">
            <v>0</v>
          </cell>
          <cell r="V23">
            <v>1357505.11</v>
          </cell>
          <cell r="W23">
            <v>-2000000</v>
          </cell>
          <cell r="X23">
            <v>-642494.89000000013</v>
          </cell>
        </row>
        <row r="24">
          <cell r="A24">
            <v>200608</v>
          </cell>
          <cell r="B24">
            <v>178668.33</v>
          </cell>
          <cell r="C24">
            <v>0</v>
          </cell>
          <cell r="D24">
            <v>-10910.13</v>
          </cell>
          <cell r="E24">
            <v>-872.93</v>
          </cell>
          <cell r="F24">
            <v>167758.19999999998</v>
          </cell>
          <cell r="G24">
            <v>-100000</v>
          </cell>
          <cell r="H24">
            <v>67758.199999999983</v>
          </cell>
          <cell r="I24">
            <v>5546.5499999999993</v>
          </cell>
          <cell r="J24">
            <v>1337589.48</v>
          </cell>
          <cell r="K24">
            <v>0</v>
          </cell>
          <cell r="L24">
            <v>-60845.409999999996</v>
          </cell>
          <cell r="M24">
            <v>0</v>
          </cell>
          <cell r="N24">
            <v>1276744.0699999998</v>
          </cell>
          <cell r="O24">
            <v>-1100000</v>
          </cell>
          <cell r="P24">
            <v>176744.06999999992</v>
          </cell>
          <cell r="Q24">
            <v>0</v>
          </cell>
          <cell r="R24">
            <v>1567440.7200000002</v>
          </cell>
          <cell r="S24">
            <v>1258.98</v>
          </cell>
          <cell r="T24">
            <v>-64875.74</v>
          </cell>
          <cell r="U24">
            <v>0</v>
          </cell>
          <cell r="V24">
            <v>1503823.96</v>
          </cell>
          <cell r="W24">
            <v>-1900000</v>
          </cell>
          <cell r="X24">
            <v>-396176.04000000027</v>
          </cell>
        </row>
        <row r="25">
          <cell r="A25">
            <v>200609</v>
          </cell>
          <cell r="B25">
            <v>143429.54</v>
          </cell>
          <cell r="C25">
            <v>0</v>
          </cell>
          <cell r="D25">
            <v>-12586.66</v>
          </cell>
          <cell r="E25">
            <v>-18062.759999999998</v>
          </cell>
          <cell r="F25">
            <v>130842.88</v>
          </cell>
          <cell r="G25">
            <v>-200000</v>
          </cell>
          <cell r="H25">
            <v>-69157.119999999995</v>
          </cell>
          <cell r="I25">
            <v>-12516.21</v>
          </cell>
          <cell r="J25">
            <v>1481019.02</v>
          </cell>
          <cell r="K25">
            <v>0</v>
          </cell>
          <cell r="L25">
            <v>-73432.069999999992</v>
          </cell>
          <cell r="M25">
            <v>0</v>
          </cell>
          <cell r="N25">
            <v>1407586.9499999997</v>
          </cell>
          <cell r="O25">
            <v>-1300000</v>
          </cell>
          <cell r="P25">
            <v>107586.94999999992</v>
          </cell>
          <cell r="Q25">
            <v>0</v>
          </cell>
          <cell r="R25">
            <v>1670320.6100000003</v>
          </cell>
          <cell r="S25">
            <v>0</v>
          </cell>
          <cell r="T25">
            <v>-77294.91</v>
          </cell>
          <cell r="U25">
            <v>0</v>
          </cell>
          <cell r="V25">
            <v>1593025.7000000002</v>
          </cell>
          <cell r="W25">
            <v>-1900000</v>
          </cell>
          <cell r="X25">
            <v>-306974.30000000016</v>
          </cell>
        </row>
        <row r="26">
          <cell r="A26">
            <v>200610</v>
          </cell>
          <cell r="B26">
            <v>183640.23</v>
          </cell>
          <cell r="C26">
            <v>0</v>
          </cell>
          <cell r="D26">
            <v>-14288.38</v>
          </cell>
          <cell r="E26">
            <v>0</v>
          </cell>
          <cell r="F26">
            <v>169351.85</v>
          </cell>
          <cell r="G26">
            <v>-200000</v>
          </cell>
          <cell r="H26">
            <v>-30648.149999999994</v>
          </cell>
          <cell r="I26">
            <v>-12516.21</v>
          </cell>
          <cell r="J26">
            <v>1664659.25</v>
          </cell>
          <cell r="K26">
            <v>0</v>
          </cell>
          <cell r="L26">
            <v>-87720.45</v>
          </cell>
          <cell r="M26">
            <v>0</v>
          </cell>
          <cell r="N26">
            <v>1576938.7999999998</v>
          </cell>
          <cell r="O26">
            <v>-1500000</v>
          </cell>
          <cell r="P26">
            <v>76938.79999999993</v>
          </cell>
          <cell r="Q26">
            <v>0</v>
          </cell>
          <cell r="R26">
            <v>1800359.82</v>
          </cell>
          <cell r="S26">
            <v>0</v>
          </cell>
          <cell r="T26">
            <v>-90565.62</v>
          </cell>
          <cell r="U26">
            <v>0</v>
          </cell>
          <cell r="V26">
            <v>1709794.2000000002</v>
          </cell>
          <cell r="W26">
            <v>-1800000</v>
          </cell>
          <cell r="X26">
            <v>-90205.800000000076</v>
          </cell>
        </row>
        <row r="27">
          <cell r="A27">
            <v>200611</v>
          </cell>
          <cell r="B27">
            <v>159299.54999999999</v>
          </cell>
          <cell r="C27">
            <v>0</v>
          </cell>
          <cell r="D27">
            <v>-12300.29</v>
          </cell>
          <cell r="E27">
            <v>0</v>
          </cell>
          <cell r="F27">
            <v>146999.25999999998</v>
          </cell>
          <cell r="G27">
            <v>-300000</v>
          </cell>
          <cell r="H27">
            <v>-153000.74000000002</v>
          </cell>
          <cell r="I27">
            <v>-12516.21</v>
          </cell>
          <cell r="J27">
            <v>1823958.8</v>
          </cell>
          <cell r="K27">
            <v>0</v>
          </cell>
          <cell r="L27">
            <v>-100020.73999999999</v>
          </cell>
          <cell r="M27">
            <v>0</v>
          </cell>
          <cell r="N27">
            <v>1723938.0599999998</v>
          </cell>
          <cell r="O27">
            <v>-1800000</v>
          </cell>
          <cell r="P27">
            <v>-76061.94000000009</v>
          </cell>
          <cell r="Q27">
            <v>0</v>
          </cell>
          <cell r="R27">
            <v>1890707.35</v>
          </cell>
          <cell r="S27">
            <v>0</v>
          </cell>
          <cell r="T27">
            <v>-101616.35</v>
          </cell>
          <cell r="U27">
            <v>-19427.900000000001</v>
          </cell>
          <cell r="V27">
            <v>1769663.0999999999</v>
          </cell>
          <cell r="W27">
            <v>-1500000</v>
          </cell>
          <cell r="X27">
            <v>269663.09999999998</v>
          </cell>
        </row>
        <row r="28">
          <cell r="A28">
            <v>200612</v>
          </cell>
          <cell r="B28">
            <v>250488.15</v>
          </cell>
          <cell r="C28">
            <v>0</v>
          </cell>
          <cell r="D28">
            <v>-16015.01</v>
          </cell>
          <cell r="E28">
            <v>0</v>
          </cell>
          <cell r="F28">
            <v>234473.13999999998</v>
          </cell>
          <cell r="G28">
            <v>-210084.61</v>
          </cell>
          <cell r="H28">
            <v>24388.53</v>
          </cell>
          <cell r="I28">
            <v>-12516.21</v>
          </cell>
          <cell r="J28">
            <v>2074446.95</v>
          </cell>
          <cell r="K28">
            <v>0</v>
          </cell>
          <cell r="L28">
            <v>-116035.74999999999</v>
          </cell>
          <cell r="M28">
            <v>0</v>
          </cell>
          <cell r="N28">
            <v>1958411.1999999997</v>
          </cell>
          <cell r="O28">
            <v>-2010084.6099999999</v>
          </cell>
          <cell r="P28">
            <v>-51673.410000000091</v>
          </cell>
          <cell r="Q28">
            <v>0</v>
          </cell>
          <cell r="R28">
            <v>2074446.95</v>
          </cell>
          <cell r="S28">
            <v>0</v>
          </cell>
          <cell r="T28">
            <v>-116035.74999999999</v>
          </cell>
          <cell r="U28">
            <v>0</v>
          </cell>
          <cell r="V28">
            <v>1958411.1999999997</v>
          </cell>
          <cell r="W28">
            <v>-2010084.6099999999</v>
          </cell>
          <cell r="X28">
            <v>-51673.410000000091</v>
          </cell>
        </row>
        <row r="29">
          <cell r="A29">
            <v>200701</v>
          </cell>
          <cell r="B29">
            <v>351768.08</v>
          </cell>
          <cell r="C29">
            <v>0</v>
          </cell>
          <cell r="D29">
            <v>-18137.77</v>
          </cell>
          <cell r="E29">
            <v>0</v>
          </cell>
          <cell r="F29">
            <v>333630.31</v>
          </cell>
          <cell r="G29">
            <v>-500000</v>
          </cell>
          <cell r="H29">
            <v>-166369.69</v>
          </cell>
          <cell r="I29">
            <v>0</v>
          </cell>
          <cell r="J29">
            <v>351768.08</v>
          </cell>
          <cell r="K29">
            <v>0</v>
          </cell>
          <cell r="L29">
            <v>-18137.77</v>
          </cell>
          <cell r="M29">
            <v>0</v>
          </cell>
          <cell r="N29">
            <v>333630.31</v>
          </cell>
          <cell r="O29">
            <v>-500000</v>
          </cell>
          <cell r="P29">
            <v>-166369.69</v>
          </cell>
          <cell r="Q29">
            <v>0</v>
          </cell>
          <cell r="R29">
            <v>2309194.58</v>
          </cell>
          <cell r="S29">
            <v>0</v>
          </cell>
          <cell r="T29">
            <v>-129606.25</v>
          </cell>
          <cell r="U29">
            <v>0</v>
          </cell>
          <cell r="V29">
            <v>2179588.33</v>
          </cell>
          <cell r="W29">
            <v>-2310084.61</v>
          </cell>
          <cell r="X29">
            <v>-130496.28000000012</v>
          </cell>
        </row>
        <row r="30">
          <cell r="A30">
            <v>200702</v>
          </cell>
          <cell r="B30">
            <v>234414.52</v>
          </cell>
          <cell r="C30">
            <v>0</v>
          </cell>
          <cell r="D30">
            <v>-19759.7</v>
          </cell>
          <cell r="E30">
            <v>0</v>
          </cell>
          <cell r="F30">
            <v>214654.81999999998</v>
          </cell>
          <cell r="G30">
            <v>-500000</v>
          </cell>
          <cell r="H30">
            <v>-285345.18000000005</v>
          </cell>
          <cell r="I30">
            <v>0</v>
          </cell>
          <cell r="J30">
            <v>586182.6</v>
          </cell>
          <cell r="K30">
            <v>0</v>
          </cell>
          <cell r="L30">
            <v>-37897.47</v>
          </cell>
          <cell r="M30">
            <v>0</v>
          </cell>
          <cell r="N30">
            <v>548285.13</v>
          </cell>
          <cell r="O30">
            <v>-1000000</v>
          </cell>
          <cell r="P30">
            <v>-451714.87000000005</v>
          </cell>
          <cell r="Q30">
            <v>0</v>
          </cell>
          <cell r="R30">
            <v>2467709.5099999998</v>
          </cell>
          <cell r="S30">
            <v>0</v>
          </cell>
          <cell r="T30">
            <v>-144798.68000000002</v>
          </cell>
          <cell r="U30">
            <v>0</v>
          </cell>
          <cell r="V30">
            <v>2322910.8299999996</v>
          </cell>
          <cell r="W30">
            <v>-2710084.61</v>
          </cell>
          <cell r="X30">
            <v>-387173.78000000014</v>
          </cell>
        </row>
        <row r="31">
          <cell r="A31">
            <v>200703</v>
          </cell>
          <cell r="B31">
            <v>245701.47</v>
          </cell>
          <cell r="C31">
            <v>0</v>
          </cell>
          <cell r="D31">
            <v>-26395.71</v>
          </cell>
          <cell r="E31">
            <v>0</v>
          </cell>
          <cell r="F31">
            <v>219305.76</v>
          </cell>
          <cell r="G31">
            <v>-500000</v>
          </cell>
          <cell r="H31">
            <v>-280694.24</v>
          </cell>
          <cell r="I31">
            <v>0</v>
          </cell>
          <cell r="J31">
            <v>831884.07</v>
          </cell>
          <cell r="K31">
            <v>0</v>
          </cell>
          <cell r="L31">
            <v>-64293.18</v>
          </cell>
          <cell r="M31">
            <v>0</v>
          </cell>
          <cell r="N31">
            <v>767590.89</v>
          </cell>
          <cell r="O31">
            <v>-1500000</v>
          </cell>
          <cell r="P31">
            <v>-732409.1100000001</v>
          </cell>
          <cell r="Q31">
            <v>0</v>
          </cell>
          <cell r="R31">
            <v>2551728.46</v>
          </cell>
          <cell r="S31">
            <v>0</v>
          </cell>
          <cell r="T31">
            <v>-166167.33000000002</v>
          </cell>
          <cell r="U31">
            <v>0</v>
          </cell>
          <cell r="V31">
            <v>2385561.13</v>
          </cell>
          <cell r="W31">
            <v>-3010084.61</v>
          </cell>
          <cell r="X31">
            <v>-624523.4800000001</v>
          </cell>
        </row>
        <row r="32">
          <cell r="A32">
            <v>200704</v>
          </cell>
          <cell r="B32">
            <v>311170.2</v>
          </cell>
          <cell r="C32">
            <v>0</v>
          </cell>
          <cell r="D32">
            <v>-20514.93</v>
          </cell>
          <cell r="E32">
            <v>0</v>
          </cell>
          <cell r="F32">
            <v>290655.27</v>
          </cell>
          <cell r="G32">
            <v>-500000</v>
          </cell>
          <cell r="H32">
            <v>-209344.72999999998</v>
          </cell>
          <cell r="I32">
            <v>0</v>
          </cell>
          <cell r="J32">
            <v>1143054.27</v>
          </cell>
          <cell r="K32">
            <v>0</v>
          </cell>
          <cell r="L32">
            <v>-84808.11</v>
          </cell>
          <cell r="M32">
            <v>0</v>
          </cell>
          <cell r="N32">
            <v>1058246.1600000001</v>
          </cell>
          <cell r="O32">
            <v>-2000000</v>
          </cell>
          <cell r="P32">
            <v>-941753.84000000008</v>
          </cell>
          <cell r="Q32">
            <v>0</v>
          </cell>
          <cell r="R32">
            <v>2757511.2900000005</v>
          </cell>
          <cell r="S32">
            <v>0</v>
          </cell>
          <cell r="T32">
            <v>-180420.36</v>
          </cell>
          <cell r="U32">
            <v>0</v>
          </cell>
          <cell r="V32">
            <v>2577090.9300000002</v>
          </cell>
          <cell r="W32">
            <v>-3410084.61</v>
          </cell>
          <cell r="X32">
            <v>-832993.68000000017</v>
          </cell>
        </row>
        <row r="33">
          <cell r="A33">
            <v>200705</v>
          </cell>
          <cell r="B33">
            <v>301721.34999999998</v>
          </cell>
          <cell r="C33">
            <v>0</v>
          </cell>
          <cell r="D33">
            <v>-29786.13</v>
          </cell>
          <cell r="E33">
            <v>0</v>
          </cell>
          <cell r="F33">
            <v>271935.21999999997</v>
          </cell>
          <cell r="G33">
            <v>-500000</v>
          </cell>
          <cell r="H33">
            <v>-228064.78000000003</v>
          </cell>
          <cell r="I33">
            <v>0</v>
          </cell>
          <cell r="J33">
            <v>1444775.62</v>
          </cell>
          <cell r="K33">
            <v>0</v>
          </cell>
          <cell r="L33">
            <v>-114594.24000000001</v>
          </cell>
          <cell r="M33">
            <v>0</v>
          </cell>
          <cell r="N33">
            <v>1330181.3800000001</v>
          </cell>
          <cell r="O33">
            <v>-2500000</v>
          </cell>
          <cell r="P33">
            <v>-1169818.6200000001</v>
          </cell>
          <cell r="Q33">
            <v>0</v>
          </cell>
          <cell r="R33">
            <v>2861362.5100000002</v>
          </cell>
          <cell r="S33">
            <v>0</v>
          </cell>
          <cell r="T33">
            <v>-204578.9</v>
          </cell>
          <cell r="U33">
            <v>0</v>
          </cell>
          <cell r="V33">
            <v>2656783.6099999994</v>
          </cell>
          <cell r="W33">
            <v>-3810084.61</v>
          </cell>
          <cell r="X33">
            <v>-1153301</v>
          </cell>
        </row>
        <row r="34">
          <cell r="A34">
            <v>200706</v>
          </cell>
          <cell r="B34">
            <v>473988.86</v>
          </cell>
          <cell r="C34">
            <v>0</v>
          </cell>
          <cell r="D34">
            <v>-25121.81</v>
          </cell>
          <cell r="E34">
            <v>0</v>
          </cell>
          <cell r="F34">
            <v>448867.05</v>
          </cell>
          <cell r="G34">
            <v>-500000</v>
          </cell>
          <cell r="H34">
            <v>-51132.950000000012</v>
          </cell>
          <cell r="I34">
            <v>0</v>
          </cell>
          <cell r="J34">
            <v>1918764.48</v>
          </cell>
          <cell r="K34">
            <v>0</v>
          </cell>
          <cell r="L34">
            <v>-139716.05000000002</v>
          </cell>
          <cell r="M34">
            <v>0</v>
          </cell>
          <cell r="N34">
            <v>1779048.4300000002</v>
          </cell>
          <cell r="O34">
            <v>-3000000</v>
          </cell>
          <cell r="P34">
            <v>-1220951.57</v>
          </cell>
          <cell r="Q34">
            <v>0</v>
          </cell>
          <cell r="R34">
            <v>3113742.66</v>
          </cell>
          <cell r="S34">
            <v>0</v>
          </cell>
          <cell r="T34">
            <v>-218638.34999999998</v>
          </cell>
          <cell r="U34">
            <v>0</v>
          </cell>
          <cell r="V34">
            <v>2895104.3099999996</v>
          </cell>
          <cell r="W34">
            <v>-4110084.61</v>
          </cell>
          <cell r="X34">
            <v>-1214980.3</v>
          </cell>
        </row>
        <row r="35">
          <cell r="A35">
            <v>200707</v>
          </cell>
          <cell r="B35">
            <v>430834.05</v>
          </cell>
          <cell r="C35">
            <v>0</v>
          </cell>
          <cell r="D35">
            <v>-21758.75</v>
          </cell>
          <cell r="E35">
            <v>0</v>
          </cell>
          <cell r="F35">
            <v>409075.3</v>
          </cell>
          <cell r="G35">
            <v>-500000</v>
          </cell>
          <cell r="H35">
            <v>-90924.700000000012</v>
          </cell>
          <cell r="I35">
            <v>0</v>
          </cell>
          <cell r="J35">
            <v>2349598.5299999998</v>
          </cell>
          <cell r="K35">
            <v>0</v>
          </cell>
          <cell r="L35">
            <v>-161474.80000000002</v>
          </cell>
          <cell r="M35">
            <v>0</v>
          </cell>
          <cell r="N35">
            <v>2188123.73</v>
          </cell>
          <cell r="O35">
            <v>-3500000</v>
          </cell>
          <cell r="P35">
            <v>-1311876.27</v>
          </cell>
          <cell r="Q35">
            <v>0</v>
          </cell>
          <cell r="R35">
            <v>3265124.3299999996</v>
          </cell>
          <cell r="S35">
            <v>0</v>
          </cell>
          <cell r="T35">
            <v>-227575.27</v>
          </cell>
          <cell r="U35">
            <v>0</v>
          </cell>
          <cell r="V35">
            <v>3037549.0599999996</v>
          </cell>
          <cell r="W35">
            <v>-4510084.6099999994</v>
          </cell>
          <cell r="X35">
            <v>-1472535.55</v>
          </cell>
        </row>
        <row r="36">
          <cell r="A36">
            <v>200708</v>
          </cell>
          <cell r="B36">
            <v>430299.02</v>
          </cell>
          <cell r="C36">
            <v>0</v>
          </cell>
          <cell r="D36">
            <v>-29483.98</v>
          </cell>
          <cell r="E36">
            <v>0</v>
          </cell>
          <cell r="F36">
            <v>400815.04000000004</v>
          </cell>
          <cell r="G36">
            <v>-500000</v>
          </cell>
          <cell r="H36">
            <v>-99184.959999999963</v>
          </cell>
          <cell r="I36">
            <v>0</v>
          </cell>
          <cell r="J36">
            <v>2779897.55</v>
          </cell>
          <cell r="K36">
            <v>0</v>
          </cell>
          <cell r="L36">
            <v>-190958.78000000003</v>
          </cell>
          <cell r="M36">
            <v>0</v>
          </cell>
          <cell r="N36">
            <v>2588938.77</v>
          </cell>
          <cell r="O36">
            <v>-4000000</v>
          </cell>
          <cell r="P36">
            <v>-1411061.23</v>
          </cell>
          <cell r="Q36">
            <v>0</v>
          </cell>
          <cell r="R36">
            <v>3516755.0199999996</v>
          </cell>
          <cell r="S36">
            <v>0</v>
          </cell>
          <cell r="T36">
            <v>-246149.12</v>
          </cell>
          <cell r="U36">
            <v>0</v>
          </cell>
          <cell r="V36">
            <v>3270605.9</v>
          </cell>
          <cell r="W36">
            <v>-4910084.6099999994</v>
          </cell>
          <cell r="X36">
            <v>-1639478.71</v>
          </cell>
        </row>
        <row r="37">
          <cell r="A37">
            <v>200709</v>
          </cell>
          <cell r="B37">
            <v>377511.23</v>
          </cell>
          <cell r="C37">
            <v>0</v>
          </cell>
          <cell r="D37">
            <v>-22650.560000000001</v>
          </cell>
          <cell r="E37">
            <v>0</v>
          </cell>
          <cell r="F37">
            <v>354860.67</v>
          </cell>
          <cell r="G37">
            <v>911061.23</v>
          </cell>
          <cell r="H37">
            <v>1265921.8999999999</v>
          </cell>
          <cell r="I37">
            <v>0</v>
          </cell>
          <cell r="J37">
            <v>3157408.78</v>
          </cell>
          <cell r="K37">
            <v>0</v>
          </cell>
          <cell r="L37">
            <v>-213609.34000000003</v>
          </cell>
          <cell r="M37">
            <v>0</v>
          </cell>
          <cell r="N37">
            <v>2943799.44</v>
          </cell>
          <cell r="O37">
            <v>-3088938.77</v>
          </cell>
          <cell r="P37">
            <v>-145139.33000000007</v>
          </cell>
          <cell r="Q37">
            <v>0</v>
          </cell>
          <cell r="R37">
            <v>3750836.7099999995</v>
          </cell>
          <cell r="S37">
            <v>0</v>
          </cell>
          <cell r="T37">
            <v>-256213.02</v>
          </cell>
          <cell r="U37">
            <v>0</v>
          </cell>
          <cell r="V37">
            <v>3494623.69</v>
          </cell>
          <cell r="W37">
            <v>-3799023.3799999994</v>
          </cell>
          <cell r="X37">
            <v>-304399.69000000018</v>
          </cell>
        </row>
        <row r="38">
          <cell r="A38">
            <v>200710</v>
          </cell>
          <cell r="B38">
            <v>512884.3</v>
          </cell>
          <cell r="C38">
            <v>0</v>
          </cell>
          <cell r="D38">
            <v>-36908.089999999997</v>
          </cell>
          <cell r="E38">
            <v>0</v>
          </cell>
          <cell r="F38">
            <v>475976.20999999996</v>
          </cell>
          <cell r="G38">
            <v>-500000</v>
          </cell>
          <cell r="H38">
            <v>-24023.790000000037</v>
          </cell>
          <cell r="I38">
            <v>0</v>
          </cell>
          <cell r="J38">
            <v>3670293.0799999996</v>
          </cell>
          <cell r="K38">
            <v>0</v>
          </cell>
          <cell r="L38">
            <v>-250517.43000000002</v>
          </cell>
          <cell r="M38">
            <v>0</v>
          </cell>
          <cell r="N38">
            <v>3419775.65</v>
          </cell>
          <cell r="O38">
            <v>-3588938.77</v>
          </cell>
          <cell r="P38">
            <v>-169163.12000000011</v>
          </cell>
          <cell r="Q38">
            <v>0</v>
          </cell>
          <cell r="R38">
            <v>4080080.7799999993</v>
          </cell>
          <cell r="S38">
            <v>0</v>
          </cell>
          <cell r="T38">
            <v>-278832.73</v>
          </cell>
          <cell r="U38">
            <v>0</v>
          </cell>
          <cell r="V38">
            <v>3801248.05</v>
          </cell>
          <cell r="W38">
            <v>-4099023.3799999994</v>
          </cell>
          <cell r="X38">
            <v>-297775.33000000007</v>
          </cell>
        </row>
        <row r="39">
          <cell r="A39">
            <v>200711</v>
          </cell>
          <cell r="B39">
            <v>657267.85</v>
          </cell>
          <cell r="C39">
            <v>0</v>
          </cell>
          <cell r="D39">
            <v>-26229.46</v>
          </cell>
          <cell r="E39">
            <v>0</v>
          </cell>
          <cell r="F39">
            <v>631038.39</v>
          </cell>
          <cell r="G39">
            <v>-500000</v>
          </cell>
          <cell r="H39">
            <v>131038.39000000001</v>
          </cell>
          <cell r="I39">
            <v>0</v>
          </cell>
          <cell r="J39">
            <v>4327560.93</v>
          </cell>
          <cell r="K39">
            <v>0</v>
          </cell>
          <cell r="L39">
            <v>-276746.89</v>
          </cell>
          <cell r="M39">
            <v>0</v>
          </cell>
          <cell r="N39">
            <v>4050814.04</v>
          </cell>
          <cell r="O39">
            <v>-4088938.77</v>
          </cell>
          <cell r="P39">
            <v>-38124.730000000098</v>
          </cell>
          <cell r="Q39">
            <v>0</v>
          </cell>
          <cell r="R39">
            <v>4578049.0799999991</v>
          </cell>
          <cell r="S39">
            <v>0</v>
          </cell>
          <cell r="T39">
            <v>-292761.90000000002</v>
          </cell>
          <cell r="U39">
            <v>0</v>
          </cell>
          <cell r="V39">
            <v>4285287.18</v>
          </cell>
          <cell r="W39">
            <v>-4299023.379999999</v>
          </cell>
          <cell r="X39">
            <v>-13736.20000000007</v>
          </cell>
        </row>
        <row r="40">
          <cell r="A40">
            <v>200712</v>
          </cell>
          <cell r="B40">
            <v>350921.17</v>
          </cell>
          <cell r="C40">
            <v>0</v>
          </cell>
          <cell r="D40">
            <v>-37685.339999999997</v>
          </cell>
          <cell r="E40">
            <v>0</v>
          </cell>
          <cell r="F40">
            <v>313235.82999999996</v>
          </cell>
          <cell r="G40">
            <v>-275111.09999999998</v>
          </cell>
          <cell r="H40">
            <v>38124.729999999981</v>
          </cell>
          <cell r="I40">
            <v>0</v>
          </cell>
          <cell r="J40">
            <v>4678482.0999999996</v>
          </cell>
          <cell r="K40">
            <v>0</v>
          </cell>
          <cell r="L40">
            <v>-314432.23</v>
          </cell>
          <cell r="M40">
            <v>0</v>
          </cell>
          <cell r="N40">
            <v>4364049.87</v>
          </cell>
          <cell r="O40">
            <v>-4364049.87</v>
          </cell>
          <cell r="P40">
            <v>-1.1641532182693481E-10</v>
          </cell>
          <cell r="Q40">
            <v>0</v>
          </cell>
          <cell r="R40">
            <v>4678482.0999999996</v>
          </cell>
          <cell r="S40">
            <v>0</v>
          </cell>
          <cell r="T40">
            <v>-314432.23</v>
          </cell>
          <cell r="U40">
            <v>0</v>
          </cell>
          <cell r="V40">
            <v>4364049.87</v>
          </cell>
          <cell r="W40">
            <v>-4364049.87</v>
          </cell>
          <cell r="X40">
            <v>-1.1641532182693481E-10</v>
          </cell>
        </row>
        <row r="41">
          <cell r="A41">
            <v>200801</v>
          </cell>
          <cell r="B41">
            <v>482438.04</v>
          </cell>
          <cell r="C41">
            <v>0</v>
          </cell>
          <cell r="D41">
            <v>-25446.02</v>
          </cell>
          <cell r="E41">
            <v>3018.19</v>
          </cell>
          <cell r="F41">
            <v>456992.01999999996</v>
          </cell>
          <cell r="G41">
            <v>0</v>
          </cell>
          <cell r="H41">
            <v>456992.01999999996</v>
          </cell>
          <cell r="I41">
            <v>3018.19</v>
          </cell>
          <cell r="J41">
            <v>482438.04</v>
          </cell>
          <cell r="K41">
            <v>0</v>
          </cell>
          <cell r="L41">
            <v>-25446.02</v>
          </cell>
          <cell r="M41">
            <v>0</v>
          </cell>
          <cell r="N41">
            <v>456992.01999999996</v>
          </cell>
          <cell r="O41">
            <v>0</v>
          </cell>
          <cell r="P41">
            <v>456992.01999999996</v>
          </cell>
          <cell r="Q41">
            <v>0</v>
          </cell>
          <cell r="R41">
            <v>4809152.0599999996</v>
          </cell>
          <cell r="S41">
            <v>0</v>
          </cell>
          <cell r="T41">
            <v>-321740.48</v>
          </cell>
          <cell r="U41">
            <v>0</v>
          </cell>
          <cell r="V41">
            <v>4487411.58</v>
          </cell>
          <cell r="W41">
            <v>-3864049.87</v>
          </cell>
          <cell r="X41">
            <v>623361.70999999973</v>
          </cell>
        </row>
        <row r="42">
          <cell r="A42">
            <v>200802</v>
          </cell>
          <cell r="B42">
            <v>523747.46</v>
          </cell>
          <cell r="C42">
            <v>0</v>
          </cell>
          <cell r="D42">
            <v>-36964.93</v>
          </cell>
          <cell r="E42">
            <v>0</v>
          </cell>
          <cell r="F42">
            <v>486782.53</v>
          </cell>
          <cell r="G42">
            <v>0</v>
          </cell>
          <cell r="H42">
            <v>486782.53</v>
          </cell>
          <cell r="I42">
            <v>3018.19</v>
          </cell>
          <cell r="J42">
            <v>1006185.5</v>
          </cell>
          <cell r="K42">
            <v>0</v>
          </cell>
          <cell r="L42">
            <v>-62410.95</v>
          </cell>
          <cell r="M42">
            <v>0</v>
          </cell>
          <cell r="N42">
            <v>943774.55</v>
          </cell>
          <cell r="O42">
            <v>0</v>
          </cell>
          <cell r="P42">
            <v>943774.55</v>
          </cell>
          <cell r="Q42">
            <v>0</v>
          </cell>
          <cell r="R42">
            <v>5098485</v>
          </cell>
          <cell r="S42">
            <v>0</v>
          </cell>
          <cell r="T42">
            <v>-338945.71</v>
          </cell>
          <cell r="U42">
            <v>0</v>
          </cell>
          <cell r="V42">
            <v>4759539.29</v>
          </cell>
          <cell r="W42">
            <v>-3364049.87</v>
          </cell>
          <cell r="X42">
            <v>1395489.42</v>
          </cell>
        </row>
        <row r="43">
          <cell r="A43">
            <v>200803</v>
          </cell>
          <cell r="B43">
            <v>445667.26</v>
          </cell>
          <cell r="C43">
            <v>0</v>
          </cell>
          <cell r="D43">
            <v>-35865.620000000003</v>
          </cell>
          <cell r="E43">
            <v>-3018.19</v>
          </cell>
          <cell r="F43">
            <v>409801.64</v>
          </cell>
          <cell r="G43">
            <v>-1353576.21</v>
          </cell>
          <cell r="H43">
            <v>-943774.57</v>
          </cell>
          <cell r="I43">
            <v>0</v>
          </cell>
          <cell r="J43">
            <v>1451852.76</v>
          </cell>
          <cell r="K43">
            <v>0</v>
          </cell>
          <cell r="L43">
            <v>-98276.57</v>
          </cell>
          <cell r="M43">
            <v>0</v>
          </cell>
          <cell r="N43">
            <v>1353576.19</v>
          </cell>
          <cell r="O43">
            <v>-1353576.21</v>
          </cell>
          <cell r="P43">
            <v>-1.999999990221113E-2</v>
          </cell>
          <cell r="Q43">
            <v>0</v>
          </cell>
          <cell r="R43">
            <v>5298450.7899999991</v>
          </cell>
          <cell r="S43">
            <v>0</v>
          </cell>
          <cell r="T43">
            <v>-348415.62</v>
          </cell>
          <cell r="U43">
            <v>0</v>
          </cell>
          <cell r="V43">
            <v>4950035.17</v>
          </cell>
          <cell r="W43">
            <v>-4217626.08</v>
          </cell>
          <cell r="X43">
            <v>732409.09</v>
          </cell>
        </row>
        <row r="44">
          <cell r="A44">
            <v>200804</v>
          </cell>
          <cell r="B44">
            <v>669701.94999999995</v>
          </cell>
          <cell r="C44">
            <v>0</v>
          </cell>
          <cell r="D44">
            <v>-52039.75</v>
          </cell>
          <cell r="E44">
            <v>0</v>
          </cell>
          <cell r="F44">
            <v>617662.19999999995</v>
          </cell>
          <cell r="G44">
            <v>0</v>
          </cell>
          <cell r="H44">
            <v>617662.19999999995</v>
          </cell>
          <cell r="I44">
            <v>0</v>
          </cell>
          <cell r="J44">
            <v>2121554.71</v>
          </cell>
          <cell r="K44">
            <v>0</v>
          </cell>
          <cell r="L44">
            <v>-150316.32</v>
          </cell>
          <cell r="M44">
            <v>0</v>
          </cell>
          <cell r="N44">
            <v>1971238.39</v>
          </cell>
          <cell r="O44">
            <v>-1353576.21</v>
          </cell>
          <cell r="P44">
            <v>617662.18000000005</v>
          </cell>
          <cell r="Q44">
            <v>0</v>
          </cell>
          <cell r="R44">
            <v>5656982.54</v>
          </cell>
          <cell r="S44">
            <v>0</v>
          </cell>
          <cell r="T44">
            <v>-379940.44</v>
          </cell>
          <cell r="U44">
            <v>0</v>
          </cell>
          <cell r="V44">
            <v>5277042.1000000006</v>
          </cell>
          <cell r="W44">
            <v>-3717626.08</v>
          </cell>
          <cell r="X44">
            <v>1559416.02</v>
          </cell>
        </row>
        <row r="45">
          <cell r="A45">
            <v>200805</v>
          </cell>
          <cell r="B45">
            <v>374986.15</v>
          </cell>
          <cell r="C45">
            <v>0</v>
          </cell>
          <cell r="D45">
            <v>-48824.74</v>
          </cell>
          <cell r="E45">
            <v>0</v>
          </cell>
          <cell r="F45">
            <v>326161.41000000003</v>
          </cell>
          <cell r="G45">
            <v>0</v>
          </cell>
          <cell r="H45">
            <v>326161.41000000003</v>
          </cell>
          <cell r="I45">
            <v>0</v>
          </cell>
          <cell r="J45">
            <v>2496540.86</v>
          </cell>
          <cell r="K45">
            <v>0</v>
          </cell>
          <cell r="L45">
            <v>-199141.06</v>
          </cell>
          <cell r="M45">
            <v>0</v>
          </cell>
          <cell r="N45">
            <v>2297399.7999999998</v>
          </cell>
          <cell r="O45">
            <v>-1353576.21</v>
          </cell>
          <cell r="P45">
            <v>943823.59000000008</v>
          </cell>
          <cell r="Q45">
            <v>0</v>
          </cell>
          <cell r="R45">
            <v>5730247.3400000008</v>
          </cell>
          <cell r="S45">
            <v>0</v>
          </cell>
          <cell r="T45">
            <v>-398979.05</v>
          </cell>
          <cell r="U45">
            <v>0</v>
          </cell>
          <cell r="V45">
            <v>5331268.29</v>
          </cell>
          <cell r="W45">
            <v>-3217626.08</v>
          </cell>
          <cell r="X45">
            <v>2113642.21</v>
          </cell>
        </row>
        <row r="46">
          <cell r="A46">
            <v>200806</v>
          </cell>
          <cell r="B46">
            <v>650757.07999999996</v>
          </cell>
          <cell r="C46">
            <v>0</v>
          </cell>
          <cell r="D46">
            <v>-33145.11</v>
          </cell>
          <cell r="E46">
            <v>0</v>
          </cell>
          <cell r="F46">
            <v>617611.97</v>
          </cell>
          <cell r="G46">
            <v>-1561435.58</v>
          </cell>
          <cell r="H46">
            <v>-943823.6100000001</v>
          </cell>
          <cell r="I46">
            <v>0</v>
          </cell>
          <cell r="J46">
            <v>3147297.94</v>
          </cell>
          <cell r="K46">
            <v>0</v>
          </cell>
          <cell r="L46">
            <v>-232286.16999999998</v>
          </cell>
          <cell r="M46">
            <v>0</v>
          </cell>
          <cell r="N46">
            <v>2915011.7699999996</v>
          </cell>
          <cell r="O46">
            <v>-2915011.79</v>
          </cell>
          <cell r="P46">
            <v>-2.0000000018626451E-2</v>
          </cell>
          <cell r="Q46">
            <v>0</v>
          </cell>
          <cell r="R46">
            <v>5907015.5600000005</v>
          </cell>
          <cell r="S46">
            <v>0</v>
          </cell>
          <cell r="T46">
            <v>-407002.35</v>
          </cell>
          <cell r="U46">
            <v>0</v>
          </cell>
          <cell r="V46">
            <v>5500013.21</v>
          </cell>
          <cell r="W46">
            <v>-4279061.66</v>
          </cell>
          <cell r="X46">
            <v>1220951.55</v>
          </cell>
        </row>
        <row r="47">
          <cell r="A47">
            <v>200807</v>
          </cell>
          <cell r="B47">
            <v>627097.26</v>
          </cell>
          <cell r="C47">
            <v>0</v>
          </cell>
          <cell r="D47">
            <v>-30571.48</v>
          </cell>
          <cell r="E47">
            <v>0</v>
          </cell>
          <cell r="F47">
            <v>596525.78</v>
          </cell>
          <cell r="G47">
            <v>0</v>
          </cell>
          <cell r="H47">
            <v>596525.78</v>
          </cell>
          <cell r="I47">
            <v>0</v>
          </cell>
          <cell r="J47">
            <v>3774395.2</v>
          </cell>
          <cell r="K47">
            <v>0</v>
          </cell>
          <cell r="L47">
            <v>-262857.64999999997</v>
          </cell>
          <cell r="M47">
            <v>0</v>
          </cell>
          <cell r="N47">
            <v>3511537.55</v>
          </cell>
          <cell r="O47">
            <v>-2915011.79</v>
          </cell>
          <cell r="P47">
            <v>596525.76</v>
          </cell>
          <cell r="Q47">
            <v>0</v>
          </cell>
          <cell r="R47">
            <v>6103278.7700000005</v>
          </cell>
          <cell r="S47">
            <v>0</v>
          </cell>
          <cell r="T47">
            <v>-415815.07999999996</v>
          </cell>
          <cell r="U47">
            <v>0</v>
          </cell>
          <cell r="V47">
            <v>5687463.6900000004</v>
          </cell>
          <cell r="W47">
            <v>-3779061.66</v>
          </cell>
          <cell r="X47">
            <v>1908402.0300000003</v>
          </cell>
        </row>
        <row r="48">
          <cell r="A48">
            <v>200808</v>
          </cell>
          <cell r="B48">
            <v>560975.32999999996</v>
          </cell>
          <cell r="C48">
            <v>0</v>
          </cell>
          <cell r="D48">
            <v>-47188.39</v>
          </cell>
          <cell r="E48">
            <v>0</v>
          </cell>
          <cell r="F48">
            <v>513786.93999999994</v>
          </cell>
          <cell r="G48">
            <v>0</v>
          </cell>
          <cell r="H48">
            <v>513786.93999999994</v>
          </cell>
          <cell r="I48">
            <v>0</v>
          </cell>
          <cell r="J48">
            <v>4335370.53</v>
          </cell>
          <cell r="K48">
            <v>0</v>
          </cell>
          <cell r="L48">
            <v>-310046.03999999998</v>
          </cell>
          <cell r="M48">
            <v>0</v>
          </cell>
          <cell r="N48">
            <v>4025324.4899999998</v>
          </cell>
          <cell r="O48">
            <v>-2915011.79</v>
          </cell>
          <cell r="P48">
            <v>1110312.7</v>
          </cell>
          <cell r="Q48">
            <v>0</v>
          </cell>
          <cell r="R48">
            <v>6233955.0800000001</v>
          </cell>
          <cell r="S48">
            <v>0</v>
          </cell>
          <cell r="T48">
            <v>-433519.48999999993</v>
          </cell>
          <cell r="U48">
            <v>0</v>
          </cell>
          <cell r="V48">
            <v>5800435.5899999999</v>
          </cell>
          <cell r="W48">
            <v>-3279061.66</v>
          </cell>
          <cell r="X48">
            <v>2521373.9300000002</v>
          </cell>
        </row>
        <row r="49">
          <cell r="A49">
            <v>200809</v>
          </cell>
          <cell r="B49">
            <v>570039</v>
          </cell>
          <cell r="C49">
            <v>-19556.740000000002</v>
          </cell>
          <cell r="D49">
            <v>-37017.47</v>
          </cell>
          <cell r="E49">
            <v>0</v>
          </cell>
          <cell r="F49">
            <v>513464.79000000004</v>
          </cell>
          <cell r="G49">
            <v>-1643334.23</v>
          </cell>
          <cell r="H49">
            <v>-1129869.44</v>
          </cell>
          <cell r="I49">
            <v>0</v>
          </cell>
          <cell r="J49">
            <v>4905409.53</v>
          </cell>
          <cell r="K49">
            <v>-19556.740000000002</v>
          </cell>
          <cell r="L49">
            <v>-347063.51</v>
          </cell>
          <cell r="M49">
            <v>0</v>
          </cell>
          <cell r="N49">
            <v>4538789.2799999993</v>
          </cell>
          <cell r="O49">
            <v>-4558346.0199999996</v>
          </cell>
          <cell r="P49">
            <v>-19556.739999999991</v>
          </cell>
          <cell r="Q49">
            <v>0</v>
          </cell>
          <cell r="R49">
            <v>6426482.8499999996</v>
          </cell>
          <cell r="S49">
            <v>-19556.740000000002</v>
          </cell>
          <cell r="T49">
            <v>-447886.4</v>
          </cell>
          <cell r="U49">
            <v>0</v>
          </cell>
          <cell r="V49">
            <v>5959039.71</v>
          </cell>
          <cell r="W49">
            <v>-5833457.1200000001</v>
          </cell>
          <cell r="X49">
            <v>125582.58999999985</v>
          </cell>
        </row>
        <row r="50">
          <cell r="A50">
            <v>200810</v>
          </cell>
          <cell r="B50">
            <v>843316.17</v>
          </cell>
          <cell r="C50">
            <v>0</v>
          </cell>
          <cell r="D50">
            <v>-46792.29</v>
          </cell>
          <cell r="E50">
            <v>0</v>
          </cell>
          <cell r="F50">
            <v>796523.88</v>
          </cell>
          <cell r="G50">
            <v>0</v>
          </cell>
          <cell r="H50">
            <v>796523.88</v>
          </cell>
          <cell r="I50">
            <v>0</v>
          </cell>
          <cell r="J50">
            <v>5748725.7000000002</v>
          </cell>
          <cell r="K50">
            <v>-19556.740000000002</v>
          </cell>
          <cell r="L50">
            <v>-393855.8</v>
          </cell>
          <cell r="M50">
            <v>0</v>
          </cell>
          <cell r="N50">
            <v>5335313.1599999992</v>
          </cell>
          <cell r="O50">
            <v>-4558346.0199999996</v>
          </cell>
          <cell r="P50">
            <v>776967.14</v>
          </cell>
          <cell r="Q50">
            <v>0</v>
          </cell>
          <cell r="R50">
            <v>6756914.7200000007</v>
          </cell>
          <cell r="S50">
            <v>-19556.740000000002</v>
          </cell>
          <cell r="T50">
            <v>-457770.59999999992</v>
          </cell>
          <cell r="U50">
            <v>0</v>
          </cell>
          <cell r="V50">
            <v>6279587.3800000008</v>
          </cell>
          <cell r="W50">
            <v>-5333457.12</v>
          </cell>
          <cell r="X50">
            <v>946130.25999999989</v>
          </cell>
        </row>
        <row r="51">
          <cell r="A51">
            <v>200811</v>
          </cell>
          <cell r="B51">
            <v>650290.29</v>
          </cell>
          <cell r="C51">
            <v>0</v>
          </cell>
          <cell r="D51">
            <v>-26401.25</v>
          </cell>
          <cell r="E51">
            <v>0</v>
          </cell>
          <cell r="F51">
            <v>623889.04</v>
          </cell>
          <cell r="G51">
            <v>0</v>
          </cell>
          <cell r="H51">
            <v>623889.04</v>
          </cell>
          <cell r="I51">
            <v>0</v>
          </cell>
          <cell r="J51">
            <v>6399015.9900000002</v>
          </cell>
          <cell r="K51">
            <v>-19556.740000000002</v>
          </cell>
          <cell r="L51">
            <v>-420257.05</v>
          </cell>
          <cell r="M51">
            <v>0</v>
          </cell>
          <cell r="N51">
            <v>5959202.1999999993</v>
          </cell>
          <cell r="O51">
            <v>-4558346.0199999996</v>
          </cell>
          <cell r="P51">
            <v>1400856.1800000002</v>
          </cell>
          <cell r="Q51">
            <v>0</v>
          </cell>
          <cell r="R51">
            <v>6749937.1600000001</v>
          </cell>
          <cell r="S51">
            <v>-19556.740000000002</v>
          </cell>
          <cell r="T51">
            <v>-457942.38999999996</v>
          </cell>
          <cell r="U51">
            <v>0</v>
          </cell>
          <cell r="V51">
            <v>6272438.0300000003</v>
          </cell>
          <cell r="W51">
            <v>-4833457.12</v>
          </cell>
          <cell r="X51">
            <v>1438980.9100000001</v>
          </cell>
        </row>
        <row r="52">
          <cell r="A52">
            <v>200812</v>
          </cell>
          <cell r="B52">
            <v>957391.5</v>
          </cell>
          <cell r="C52">
            <v>0</v>
          </cell>
          <cell r="D52">
            <v>-49965.33</v>
          </cell>
          <cell r="E52">
            <v>0</v>
          </cell>
          <cell r="F52">
            <v>907426.17</v>
          </cell>
          <cell r="G52">
            <v>-2308282.35</v>
          </cell>
          <cell r="H52">
            <v>-1400856.1800000002</v>
          </cell>
          <cell r="I52">
            <v>0</v>
          </cell>
          <cell r="J52">
            <v>7356407.4900000002</v>
          </cell>
          <cell r="K52">
            <v>-19556.740000000002</v>
          </cell>
          <cell r="L52">
            <v>-470222.38</v>
          </cell>
          <cell r="M52">
            <v>0</v>
          </cell>
          <cell r="N52">
            <v>6866628.3699999992</v>
          </cell>
          <cell r="O52">
            <v>-6866628.3699999992</v>
          </cell>
          <cell r="P52">
            <v>0</v>
          </cell>
          <cell r="Q52">
            <v>0</v>
          </cell>
          <cell r="R52">
            <v>7356407.4900000002</v>
          </cell>
          <cell r="S52">
            <v>-19556.740000000002</v>
          </cell>
          <cell r="T52">
            <v>-470222.38</v>
          </cell>
          <cell r="U52">
            <v>0</v>
          </cell>
          <cell r="V52">
            <v>6866628.3699999992</v>
          </cell>
          <cell r="W52">
            <v>-6866628.3699999992</v>
          </cell>
          <cell r="X52">
            <v>0</v>
          </cell>
        </row>
        <row r="53">
          <cell r="A53">
            <v>200901</v>
          </cell>
          <cell r="B53">
            <v>926437.52</v>
          </cell>
          <cell r="C53">
            <v>0</v>
          </cell>
          <cell r="D53">
            <v>-96723.71</v>
          </cell>
          <cell r="E53">
            <v>0</v>
          </cell>
          <cell r="F53">
            <v>829713.81</v>
          </cell>
          <cell r="G53">
            <v>0</v>
          </cell>
          <cell r="H53">
            <v>829713.81</v>
          </cell>
          <cell r="I53">
            <v>0</v>
          </cell>
          <cell r="J53">
            <v>926437.52</v>
          </cell>
          <cell r="K53">
            <v>0</v>
          </cell>
          <cell r="L53">
            <v>-96723.71</v>
          </cell>
          <cell r="M53">
            <v>0</v>
          </cell>
          <cell r="N53">
            <v>829713.81</v>
          </cell>
          <cell r="O53">
            <v>0</v>
          </cell>
          <cell r="P53">
            <v>829713.81</v>
          </cell>
          <cell r="Q53">
            <v>0</v>
          </cell>
          <cell r="R53">
            <v>7800406.9700000007</v>
          </cell>
          <cell r="S53">
            <v>-19556.740000000002</v>
          </cell>
          <cell r="T53">
            <v>-541500.06999999995</v>
          </cell>
          <cell r="U53">
            <v>0</v>
          </cell>
          <cell r="V53">
            <v>7239350.1600000001</v>
          </cell>
          <cell r="W53">
            <v>-6866628.3699999992</v>
          </cell>
          <cell r="X53">
            <v>372721.78999999992</v>
          </cell>
        </row>
        <row r="54">
          <cell r="A54">
            <v>200902</v>
          </cell>
          <cell r="B54">
            <v>506924.87</v>
          </cell>
          <cell r="C54">
            <v>0</v>
          </cell>
          <cell r="D54">
            <v>-52909.08</v>
          </cell>
          <cell r="E54">
            <v>0</v>
          </cell>
          <cell r="F54">
            <v>454015.79</v>
          </cell>
          <cell r="G54">
            <v>0</v>
          </cell>
          <cell r="H54">
            <v>454015.79</v>
          </cell>
          <cell r="I54">
            <v>0</v>
          </cell>
          <cell r="J54">
            <v>1433362.3900000001</v>
          </cell>
          <cell r="K54">
            <v>0</v>
          </cell>
          <cell r="L54">
            <v>-149632.79</v>
          </cell>
          <cell r="M54">
            <v>0</v>
          </cell>
          <cell r="N54">
            <v>1283729.6000000001</v>
          </cell>
          <cell r="O54">
            <v>0</v>
          </cell>
          <cell r="P54">
            <v>1283729.6000000001</v>
          </cell>
          <cell r="Q54">
            <v>0</v>
          </cell>
          <cell r="R54">
            <v>7783584.3799999999</v>
          </cell>
          <cell r="S54">
            <v>-19556.740000000002</v>
          </cell>
          <cell r="T54">
            <v>-557444.22</v>
          </cell>
          <cell r="U54">
            <v>0</v>
          </cell>
          <cell r="V54">
            <v>7206583.4200000009</v>
          </cell>
          <cell r="W54">
            <v>-6866628.3699999992</v>
          </cell>
          <cell r="X54">
            <v>339955.04999999987</v>
          </cell>
        </row>
        <row r="55">
          <cell r="A55">
            <v>200903</v>
          </cell>
          <cell r="B55">
            <v>783710.7</v>
          </cell>
          <cell r="C55">
            <v>0</v>
          </cell>
          <cell r="D55">
            <v>-53640.53</v>
          </cell>
          <cell r="E55">
            <v>0</v>
          </cell>
          <cell r="F55">
            <v>730070.16999999993</v>
          </cell>
          <cell r="G55">
            <v>0</v>
          </cell>
          <cell r="H55">
            <v>730070.16999999993</v>
          </cell>
          <cell r="I55">
            <v>0</v>
          </cell>
          <cell r="J55">
            <v>2217073.09</v>
          </cell>
          <cell r="K55">
            <v>0</v>
          </cell>
          <cell r="L55">
            <v>-203273.32</v>
          </cell>
          <cell r="M55">
            <v>0</v>
          </cell>
          <cell r="N55">
            <v>2013799.77</v>
          </cell>
          <cell r="O55">
            <v>0</v>
          </cell>
          <cell r="P55">
            <v>2013799.77</v>
          </cell>
          <cell r="Q55">
            <v>0</v>
          </cell>
          <cell r="R55">
            <v>8121627.8200000003</v>
          </cell>
          <cell r="S55">
            <v>-19556.740000000002</v>
          </cell>
          <cell r="T55">
            <v>-575219.13</v>
          </cell>
          <cell r="U55">
            <v>0</v>
          </cell>
          <cell r="V55">
            <v>7526851.9500000002</v>
          </cell>
          <cell r="W55">
            <v>-5513052.1600000001</v>
          </cell>
          <cell r="X55">
            <v>2013799.7899999996</v>
          </cell>
        </row>
        <row r="56">
          <cell r="A56">
            <v>200904</v>
          </cell>
          <cell r="B56">
            <v>904392.48</v>
          </cell>
          <cell r="C56">
            <v>0</v>
          </cell>
          <cell r="D56">
            <v>-49790.37</v>
          </cell>
          <cell r="E56">
            <v>0</v>
          </cell>
          <cell r="F56">
            <v>854602.11</v>
          </cell>
          <cell r="G56">
            <v>0</v>
          </cell>
          <cell r="H56">
            <v>854602.11</v>
          </cell>
          <cell r="I56">
            <v>0</v>
          </cell>
          <cell r="J56">
            <v>3121465.57</v>
          </cell>
          <cell r="K56">
            <v>0</v>
          </cell>
          <cell r="L56">
            <v>-253063.69</v>
          </cell>
          <cell r="M56">
            <v>0</v>
          </cell>
          <cell r="N56">
            <v>2868401.88</v>
          </cell>
          <cell r="O56">
            <v>0</v>
          </cell>
          <cell r="P56">
            <v>2868401.88</v>
          </cell>
          <cell r="Q56">
            <v>0</v>
          </cell>
          <cell r="R56">
            <v>8356318.3499999996</v>
          </cell>
          <cell r="S56">
            <v>-19556.740000000002</v>
          </cell>
          <cell r="T56">
            <v>-572969.75</v>
          </cell>
          <cell r="U56">
            <v>0</v>
          </cell>
          <cell r="V56">
            <v>7763791.8600000013</v>
          </cell>
          <cell r="W56">
            <v>-5513052.1600000001</v>
          </cell>
          <cell r="X56">
            <v>2250739.6999999997</v>
          </cell>
        </row>
        <row r="57">
          <cell r="A57">
            <v>200905</v>
          </cell>
          <cell r="B57">
            <v>551229.26</v>
          </cell>
          <cell r="C57">
            <v>0</v>
          </cell>
          <cell r="D57">
            <v>-34708.050000000003</v>
          </cell>
          <cell r="E57">
            <v>0</v>
          </cell>
          <cell r="F57">
            <v>516521.21</v>
          </cell>
          <cell r="G57">
            <v>-500000</v>
          </cell>
          <cell r="H57">
            <v>16521.210000000021</v>
          </cell>
          <cell r="I57">
            <v>0</v>
          </cell>
          <cell r="J57">
            <v>3672694.83</v>
          </cell>
          <cell r="K57">
            <v>0</v>
          </cell>
          <cell r="L57">
            <v>-287771.74</v>
          </cell>
          <cell r="M57">
            <v>0</v>
          </cell>
          <cell r="N57">
            <v>3384923.09</v>
          </cell>
          <cell r="O57">
            <v>-500000</v>
          </cell>
          <cell r="P57">
            <v>2884923.09</v>
          </cell>
          <cell r="Q57">
            <v>0</v>
          </cell>
          <cell r="R57">
            <v>8532561.4600000009</v>
          </cell>
          <cell r="S57">
            <v>-19556.740000000002</v>
          </cell>
          <cell r="T57">
            <v>-558853.06000000006</v>
          </cell>
          <cell r="U57">
            <v>0</v>
          </cell>
          <cell r="V57">
            <v>7954151.6600000011</v>
          </cell>
          <cell r="W57">
            <v>-6013052.1600000001</v>
          </cell>
          <cell r="X57">
            <v>1941099.4999999995</v>
          </cell>
        </row>
        <row r="58">
          <cell r="A58">
            <v>200906</v>
          </cell>
          <cell r="B58">
            <v>901198.44</v>
          </cell>
          <cell r="C58">
            <v>0</v>
          </cell>
          <cell r="D58">
            <v>-46622.83</v>
          </cell>
          <cell r="E58">
            <v>0</v>
          </cell>
          <cell r="F58">
            <v>854575.61</v>
          </cell>
          <cell r="G58">
            <v>-3739498.7</v>
          </cell>
          <cell r="H58">
            <v>-2884923.0900000003</v>
          </cell>
          <cell r="I58">
            <v>0</v>
          </cell>
          <cell r="J58">
            <v>4573893.2699999996</v>
          </cell>
          <cell r="K58">
            <v>0</v>
          </cell>
          <cell r="L58">
            <v>-334394.57</v>
          </cell>
          <cell r="M58">
            <v>0</v>
          </cell>
          <cell r="N58">
            <v>4239498.7</v>
          </cell>
          <cell r="O58">
            <v>-4239498.7</v>
          </cell>
          <cell r="P58">
            <v>0</v>
          </cell>
          <cell r="Q58">
            <v>0</v>
          </cell>
          <cell r="R58">
            <v>8783002.8200000003</v>
          </cell>
          <cell r="S58">
            <v>-19556.740000000002</v>
          </cell>
          <cell r="T58">
            <v>-572330.78</v>
          </cell>
          <cell r="U58">
            <v>0</v>
          </cell>
          <cell r="V58">
            <v>8191115.3000000007</v>
          </cell>
          <cell r="W58">
            <v>-8191115.2800000003</v>
          </cell>
          <cell r="X58">
            <v>1.9999999552965164E-2</v>
          </cell>
        </row>
        <row r="59">
          <cell r="A59">
            <v>200907</v>
          </cell>
          <cell r="B59">
            <v>919699.2</v>
          </cell>
          <cell r="C59">
            <v>0</v>
          </cell>
          <cell r="D59">
            <v>-51324.31</v>
          </cell>
          <cell r="E59">
            <v>0</v>
          </cell>
          <cell r="F59">
            <v>868374.8899999999</v>
          </cell>
          <cell r="G59">
            <v>-500000</v>
          </cell>
          <cell r="H59">
            <v>368374.8899999999</v>
          </cell>
          <cell r="I59">
            <v>0</v>
          </cell>
          <cell r="J59">
            <v>5493592.4699999997</v>
          </cell>
          <cell r="K59">
            <v>0</v>
          </cell>
          <cell r="L59">
            <v>-385718.88</v>
          </cell>
          <cell r="M59">
            <v>0</v>
          </cell>
          <cell r="N59">
            <v>5107873.59</v>
          </cell>
          <cell r="O59">
            <v>-4739498.7</v>
          </cell>
          <cell r="P59">
            <v>368374.88999999943</v>
          </cell>
          <cell r="Q59">
            <v>0</v>
          </cell>
          <cell r="R59">
            <v>9075604.7599999998</v>
          </cell>
          <cell r="S59">
            <v>-19556.740000000002</v>
          </cell>
          <cell r="T59">
            <v>-593083.6100000001</v>
          </cell>
          <cell r="U59">
            <v>0</v>
          </cell>
          <cell r="V59">
            <v>8462964.4100000001</v>
          </cell>
          <cell r="W59">
            <v>-8691115.2800000012</v>
          </cell>
          <cell r="X59">
            <v>-228150.87000000081</v>
          </cell>
        </row>
        <row r="60">
          <cell r="A60">
            <v>200908</v>
          </cell>
          <cell r="B60">
            <v>847536.85</v>
          </cell>
          <cell r="C60">
            <v>0</v>
          </cell>
          <cell r="D60">
            <v>-39522.15</v>
          </cell>
          <cell r="E60">
            <v>3034670.77</v>
          </cell>
          <cell r="F60">
            <v>808014.7</v>
          </cell>
          <cell r="G60">
            <v>-500000</v>
          </cell>
          <cell r="H60">
            <v>308014.69999999995</v>
          </cell>
          <cell r="I60">
            <v>0</v>
          </cell>
          <cell r="J60">
            <v>6341129.3199999994</v>
          </cell>
          <cell r="K60">
            <v>0</v>
          </cell>
          <cell r="L60">
            <v>-425241.03</v>
          </cell>
          <cell r="M60">
            <v>0</v>
          </cell>
          <cell r="N60">
            <v>5915888.29</v>
          </cell>
          <cell r="O60">
            <v>-5239498.7</v>
          </cell>
          <cell r="P60">
            <v>676389.58999999939</v>
          </cell>
          <cell r="Q60">
            <v>0</v>
          </cell>
          <cell r="R60">
            <v>9362166.2799999975</v>
          </cell>
          <cell r="S60">
            <v>-19556.740000000002</v>
          </cell>
          <cell r="T60">
            <v>-585417.37</v>
          </cell>
          <cell r="U60">
            <v>0</v>
          </cell>
          <cell r="V60">
            <v>8757192.1699999999</v>
          </cell>
          <cell r="W60">
            <v>-9191115.2800000012</v>
          </cell>
          <cell r="X60">
            <v>-433923.1100000008</v>
          </cell>
        </row>
        <row r="61">
          <cell r="A61">
            <v>200909</v>
          </cell>
          <cell r="B61">
            <v>780409.94</v>
          </cell>
          <cell r="C61">
            <v>0</v>
          </cell>
          <cell r="D61">
            <v>-50727.15</v>
          </cell>
          <cell r="E61">
            <v>0</v>
          </cell>
          <cell r="F61">
            <v>729682.78999999992</v>
          </cell>
          <cell r="G61">
            <v>-1406072.38</v>
          </cell>
          <cell r="H61">
            <v>-676389.59</v>
          </cell>
          <cell r="I61">
            <v>0</v>
          </cell>
          <cell r="J61">
            <v>7121539.2599999998</v>
          </cell>
          <cell r="K61">
            <v>0</v>
          </cell>
          <cell r="L61">
            <v>-475968.18000000005</v>
          </cell>
          <cell r="M61">
            <v>0</v>
          </cell>
          <cell r="N61">
            <v>6645571.0800000001</v>
          </cell>
          <cell r="O61">
            <v>-6645571.0800000001</v>
          </cell>
          <cell r="P61">
            <v>0</v>
          </cell>
          <cell r="Q61">
            <v>0</v>
          </cell>
          <cell r="R61">
            <v>9572537.2199999988</v>
          </cell>
          <cell r="S61">
            <v>0</v>
          </cell>
          <cell r="T61">
            <v>-599127.05000000005</v>
          </cell>
          <cell r="U61">
            <v>0</v>
          </cell>
          <cell r="V61">
            <v>8973410.1699999999</v>
          </cell>
          <cell r="W61">
            <v>-8953853.4299999997</v>
          </cell>
          <cell r="X61">
            <v>19556.739999999176</v>
          </cell>
        </row>
        <row r="62">
          <cell r="A62">
            <v>200910</v>
          </cell>
          <cell r="B62">
            <v>716494.3</v>
          </cell>
          <cell r="C62">
            <v>0</v>
          </cell>
          <cell r="D62">
            <v>-42506.51</v>
          </cell>
          <cell r="E62">
            <v>0</v>
          </cell>
          <cell r="F62">
            <v>673987.79</v>
          </cell>
          <cell r="G62">
            <v>-500000</v>
          </cell>
          <cell r="H62">
            <v>173987.79000000004</v>
          </cell>
          <cell r="I62">
            <v>0</v>
          </cell>
          <cell r="J62">
            <v>7838033.5599999996</v>
          </cell>
          <cell r="K62">
            <v>0</v>
          </cell>
          <cell r="L62">
            <v>-518474.69000000006</v>
          </cell>
          <cell r="M62">
            <v>0</v>
          </cell>
          <cell r="N62">
            <v>7319558.8700000001</v>
          </cell>
          <cell r="O62">
            <v>-7145571.0800000001</v>
          </cell>
          <cell r="P62">
            <v>173987.78999999946</v>
          </cell>
          <cell r="Q62">
            <v>0</v>
          </cell>
          <cell r="R62">
            <v>9445715.3499999996</v>
          </cell>
          <cell r="S62">
            <v>0</v>
          </cell>
          <cell r="T62">
            <v>-594841.27</v>
          </cell>
          <cell r="U62">
            <v>0</v>
          </cell>
          <cell r="V62">
            <v>8850874.0800000001</v>
          </cell>
          <cell r="W62">
            <v>-9453853.4299999997</v>
          </cell>
          <cell r="X62">
            <v>-602979.35000000068</v>
          </cell>
        </row>
        <row r="63">
          <cell r="A63">
            <v>200911</v>
          </cell>
          <cell r="B63">
            <v>629379.75</v>
          </cell>
          <cell r="C63">
            <v>0</v>
          </cell>
          <cell r="D63">
            <v>-37412.58</v>
          </cell>
          <cell r="E63">
            <v>0</v>
          </cell>
          <cell r="F63">
            <v>591967.17000000004</v>
          </cell>
          <cell r="G63">
            <v>-400000</v>
          </cell>
          <cell r="H63">
            <v>191967.17000000004</v>
          </cell>
          <cell r="I63">
            <v>0</v>
          </cell>
          <cell r="J63">
            <v>8467413.3099999987</v>
          </cell>
          <cell r="K63">
            <v>0</v>
          </cell>
          <cell r="L63">
            <v>-555887.27</v>
          </cell>
          <cell r="M63">
            <v>0</v>
          </cell>
          <cell r="N63">
            <v>7911526.04</v>
          </cell>
          <cell r="O63">
            <v>-7545571.0800000001</v>
          </cell>
          <cell r="P63">
            <v>365954.9599999995</v>
          </cell>
          <cell r="Q63">
            <v>0</v>
          </cell>
          <cell r="R63">
            <v>9424804.8100000005</v>
          </cell>
          <cell r="S63">
            <v>0</v>
          </cell>
          <cell r="T63">
            <v>-605852.6</v>
          </cell>
          <cell r="U63">
            <v>0</v>
          </cell>
          <cell r="V63">
            <v>8818952.2100000009</v>
          </cell>
          <cell r="W63">
            <v>-9853853.4299999997</v>
          </cell>
          <cell r="X63">
            <v>-1034901.2200000006</v>
          </cell>
        </row>
        <row r="64">
          <cell r="A64">
            <v>200912</v>
          </cell>
          <cell r="B64">
            <v>805831.18</v>
          </cell>
          <cell r="C64">
            <v>0</v>
          </cell>
          <cell r="D64">
            <v>-59099.839999999997</v>
          </cell>
          <cell r="E64">
            <v>-22890.17</v>
          </cell>
          <cell r="F64">
            <v>746731.34000000008</v>
          </cell>
          <cell r="G64">
            <v>-112686.3</v>
          </cell>
          <cell r="H64">
            <v>634045.04</v>
          </cell>
          <cell r="I64">
            <v>0</v>
          </cell>
          <cell r="J64">
            <v>9273244.4899999984</v>
          </cell>
          <cell r="K64">
            <v>0</v>
          </cell>
          <cell r="L64">
            <v>-614987.11</v>
          </cell>
          <cell r="M64">
            <v>0</v>
          </cell>
          <cell r="N64">
            <v>8658257.3800000008</v>
          </cell>
          <cell r="O64">
            <v>-7658257.3799999999</v>
          </cell>
          <cell r="P64">
            <v>999999.99999999953</v>
          </cell>
          <cell r="Q64">
            <v>0</v>
          </cell>
          <cell r="R64">
            <v>9273244.4899999984</v>
          </cell>
          <cell r="S64">
            <v>0</v>
          </cell>
          <cell r="T64">
            <v>-614987.11</v>
          </cell>
          <cell r="U64">
            <v>0</v>
          </cell>
          <cell r="V64">
            <v>8658257.3800000008</v>
          </cell>
          <cell r="W64">
            <v>-7658257.3799999999</v>
          </cell>
          <cell r="X64">
            <v>999999.99999999953</v>
          </cell>
        </row>
        <row r="65">
          <cell r="A65">
            <v>201001</v>
          </cell>
          <cell r="B65">
            <v>638125.18999999994</v>
          </cell>
          <cell r="C65">
            <v>0</v>
          </cell>
          <cell r="D65">
            <v>-48094.93</v>
          </cell>
          <cell r="E65">
            <v>283303.5</v>
          </cell>
          <cell r="F65">
            <v>590030.25999999989</v>
          </cell>
          <cell r="G65">
            <v>0</v>
          </cell>
          <cell r="H65">
            <v>590030.25999999989</v>
          </cell>
          <cell r="I65">
            <v>0</v>
          </cell>
          <cell r="J65">
            <v>638125.18999999994</v>
          </cell>
          <cell r="K65">
            <v>0</v>
          </cell>
          <cell r="L65">
            <v>-48094.93</v>
          </cell>
          <cell r="M65">
            <v>0</v>
          </cell>
          <cell r="N65">
            <v>590030.25999999989</v>
          </cell>
          <cell r="O65">
            <v>0</v>
          </cell>
          <cell r="P65">
            <v>590030.25999999989</v>
          </cell>
          <cell r="Q65">
            <v>0</v>
          </cell>
          <cell r="R65">
            <v>8984932.1599999983</v>
          </cell>
          <cell r="S65">
            <v>0</v>
          </cell>
          <cell r="T65">
            <v>-566358.33000000019</v>
          </cell>
          <cell r="U65">
            <v>0</v>
          </cell>
          <cell r="V65">
            <v>8418573.8300000001</v>
          </cell>
          <cell r="W65">
            <v>-7658257.3799999999</v>
          </cell>
          <cell r="X65">
            <v>760316.44999999937</v>
          </cell>
        </row>
        <row r="66">
          <cell r="A66">
            <v>201002</v>
          </cell>
          <cell r="B66">
            <v>517400.09</v>
          </cell>
          <cell r="C66">
            <v>-137052.85</v>
          </cell>
          <cell r="D66">
            <v>-40971.83</v>
          </cell>
          <cell r="E66">
            <v>-84201.9</v>
          </cell>
          <cell r="F66">
            <v>476428.26</v>
          </cell>
          <cell r="G66">
            <v>0</v>
          </cell>
          <cell r="H66">
            <v>476428.26</v>
          </cell>
          <cell r="I66">
            <v>0</v>
          </cell>
          <cell r="J66">
            <v>1155525.28</v>
          </cell>
          <cell r="K66">
            <v>0</v>
          </cell>
          <cell r="L66">
            <v>-89066.760000000009</v>
          </cell>
          <cell r="M66">
            <v>0</v>
          </cell>
          <cell r="N66">
            <v>1066458.52</v>
          </cell>
          <cell r="O66">
            <v>0</v>
          </cell>
          <cell r="P66">
            <v>1066458.52</v>
          </cell>
          <cell r="Q66">
            <v>0</v>
          </cell>
          <cell r="R66">
            <v>8995407.379999999</v>
          </cell>
          <cell r="S66">
            <v>0</v>
          </cell>
          <cell r="T66">
            <v>-554421.08000000007</v>
          </cell>
          <cell r="U66">
            <v>0</v>
          </cell>
          <cell r="V66">
            <v>8440986.2999999989</v>
          </cell>
          <cell r="W66">
            <v>-7658257.3799999999</v>
          </cell>
          <cell r="X66">
            <v>782728.91999999946</v>
          </cell>
        </row>
        <row r="67">
          <cell r="A67">
            <v>201003</v>
          </cell>
          <cell r="B67">
            <v>598728.43999999994</v>
          </cell>
          <cell r="C67">
            <v>52965.24</v>
          </cell>
          <cell r="D67">
            <v>-57914.92</v>
          </cell>
          <cell r="E67">
            <v>-48862.080000000002</v>
          </cell>
          <cell r="F67">
            <v>540813.5199999999</v>
          </cell>
          <cell r="G67">
            <v>-1607272.04</v>
          </cell>
          <cell r="H67">
            <v>-1066458.52</v>
          </cell>
          <cell r="I67">
            <v>0</v>
          </cell>
          <cell r="J67">
            <v>1754253.72</v>
          </cell>
          <cell r="K67">
            <v>0</v>
          </cell>
          <cell r="L67">
            <v>-146981.68</v>
          </cell>
          <cell r="M67">
            <v>0</v>
          </cell>
          <cell r="N67">
            <v>1607272.04</v>
          </cell>
          <cell r="O67">
            <v>-1607272.04</v>
          </cell>
          <cell r="P67">
            <v>0</v>
          </cell>
          <cell r="Q67">
            <v>0</v>
          </cell>
          <cell r="R67">
            <v>8810425.1199999992</v>
          </cell>
          <cell r="S67">
            <v>0</v>
          </cell>
          <cell r="T67">
            <v>-558695.47000000009</v>
          </cell>
          <cell r="U67">
            <v>0</v>
          </cell>
          <cell r="V67">
            <v>8251729.6499999994</v>
          </cell>
          <cell r="W67">
            <v>-9265529.4199999999</v>
          </cell>
          <cell r="X67">
            <v>-1013799.7700000006</v>
          </cell>
        </row>
        <row r="68">
          <cell r="A68">
            <v>201004</v>
          </cell>
          <cell r="B68">
            <v>467445.97</v>
          </cell>
          <cell r="C68">
            <v>0</v>
          </cell>
          <cell r="D68">
            <v>-62246.07</v>
          </cell>
          <cell r="E68">
            <v>0</v>
          </cell>
          <cell r="F68">
            <v>405199.89999999997</v>
          </cell>
          <cell r="G68">
            <v>0</v>
          </cell>
          <cell r="H68">
            <v>405199.89999999997</v>
          </cell>
          <cell r="I68">
            <v>0</v>
          </cell>
          <cell r="J68">
            <v>2221699.69</v>
          </cell>
          <cell r="K68">
            <v>0</v>
          </cell>
          <cell r="L68">
            <v>-209227.75</v>
          </cell>
          <cell r="M68">
            <v>0</v>
          </cell>
          <cell r="N68">
            <v>2012471.94</v>
          </cell>
          <cell r="O68">
            <v>-1607272.04</v>
          </cell>
          <cell r="P68">
            <v>405199.89999999997</v>
          </cell>
          <cell r="Q68">
            <v>0</v>
          </cell>
          <cell r="R68">
            <v>8373478.6099999985</v>
          </cell>
          <cell r="S68">
            <v>0</v>
          </cell>
          <cell r="T68">
            <v>-571151.17000000004</v>
          </cell>
          <cell r="U68">
            <v>0</v>
          </cell>
          <cell r="V68">
            <v>7802327.4399999995</v>
          </cell>
          <cell r="W68">
            <v>-9265529.4199999999</v>
          </cell>
          <cell r="X68">
            <v>-1463201.9800000002</v>
          </cell>
        </row>
        <row r="69">
          <cell r="A69">
            <v>201005</v>
          </cell>
          <cell r="B69">
            <v>423015.38</v>
          </cell>
          <cell r="C69">
            <v>0</v>
          </cell>
          <cell r="D69">
            <v>-45133.17</v>
          </cell>
          <cell r="E69">
            <v>972328.26</v>
          </cell>
          <cell r="F69">
            <v>377882.21</v>
          </cell>
          <cell r="G69">
            <v>0</v>
          </cell>
          <cell r="H69">
            <v>377882.21</v>
          </cell>
          <cell r="I69">
            <v>0</v>
          </cell>
          <cell r="J69">
            <v>2644715.0699999998</v>
          </cell>
          <cell r="K69">
            <v>0</v>
          </cell>
          <cell r="L69">
            <v>-254360.91999999998</v>
          </cell>
          <cell r="M69">
            <v>0</v>
          </cell>
          <cell r="N69">
            <v>2390354.15</v>
          </cell>
          <cell r="O69">
            <v>-1607272.04</v>
          </cell>
          <cell r="P69">
            <v>783082.11</v>
          </cell>
          <cell r="Q69">
            <v>0</v>
          </cell>
          <cell r="R69">
            <v>8245264.7299999986</v>
          </cell>
          <cell r="S69">
            <v>0</v>
          </cell>
          <cell r="T69">
            <v>-581576.29</v>
          </cell>
          <cell r="U69">
            <v>0</v>
          </cell>
          <cell r="V69">
            <v>7663688.4399999995</v>
          </cell>
          <cell r="W69">
            <v>-8765529.4199999999</v>
          </cell>
          <cell r="X69">
            <v>-1101840.9800000002</v>
          </cell>
        </row>
        <row r="70">
          <cell r="A70">
            <v>201006</v>
          </cell>
          <cell r="B70">
            <v>570221.65</v>
          </cell>
          <cell r="C70">
            <v>522577.86</v>
          </cell>
          <cell r="D70">
            <v>-51971.98</v>
          </cell>
          <cell r="E70">
            <v>37440.480000000003</v>
          </cell>
          <cell r="F70">
            <v>518249.67000000004</v>
          </cell>
          <cell r="G70">
            <v>-1301331.78</v>
          </cell>
          <cell r="H70">
            <v>-783082.11</v>
          </cell>
          <cell r="I70">
            <v>0</v>
          </cell>
          <cell r="J70">
            <v>3214936.7199999997</v>
          </cell>
          <cell r="K70">
            <v>0</v>
          </cell>
          <cell r="L70">
            <v>-306332.89999999997</v>
          </cell>
          <cell r="M70">
            <v>0</v>
          </cell>
          <cell r="N70">
            <v>2908603.82</v>
          </cell>
          <cell r="O70">
            <v>-2908603.8200000003</v>
          </cell>
          <cell r="P70">
            <v>0</v>
          </cell>
          <cell r="Q70">
            <v>0</v>
          </cell>
          <cell r="R70">
            <v>7914287.9399999995</v>
          </cell>
          <cell r="S70">
            <v>0</v>
          </cell>
          <cell r="T70">
            <v>-586925.44000000006</v>
          </cell>
          <cell r="U70">
            <v>0</v>
          </cell>
          <cell r="V70">
            <v>7327362.4999999991</v>
          </cell>
          <cell r="W70">
            <v>-6327362.5</v>
          </cell>
          <cell r="X70">
            <v>999999.99999999965</v>
          </cell>
        </row>
        <row r="71">
          <cell r="A71">
            <v>201007</v>
          </cell>
          <cell r="B71">
            <v>738075.85</v>
          </cell>
          <cell r="C71">
            <v>307275.99</v>
          </cell>
          <cell r="D71">
            <v>-40942.44</v>
          </cell>
          <cell r="E71">
            <v>6564.81</v>
          </cell>
          <cell r="F71">
            <v>697133.40999999992</v>
          </cell>
          <cell r="G71">
            <v>0</v>
          </cell>
          <cell r="H71">
            <v>697133.40999999992</v>
          </cell>
          <cell r="I71">
            <v>0</v>
          </cell>
          <cell r="J71">
            <v>3953012.57</v>
          </cell>
          <cell r="K71">
            <v>0</v>
          </cell>
          <cell r="L71">
            <v>-347275.33999999997</v>
          </cell>
          <cell r="M71">
            <v>0</v>
          </cell>
          <cell r="N71">
            <v>3605737.2299999995</v>
          </cell>
          <cell r="O71">
            <v>-2908603.8200000003</v>
          </cell>
          <cell r="P71">
            <v>697133.40999999992</v>
          </cell>
          <cell r="Q71">
            <v>0</v>
          </cell>
          <cell r="R71">
            <v>7732664.5899999999</v>
          </cell>
          <cell r="S71">
            <v>0</v>
          </cell>
          <cell r="T71">
            <v>-576543.57000000007</v>
          </cell>
          <cell r="U71">
            <v>0</v>
          </cell>
          <cell r="V71">
            <v>7156121.0199999996</v>
          </cell>
          <cell r="W71">
            <v>-5827362.5</v>
          </cell>
          <cell r="X71">
            <v>1328758.52</v>
          </cell>
        </row>
        <row r="72">
          <cell r="A72">
            <v>201008</v>
          </cell>
          <cell r="B72">
            <v>711465.9</v>
          </cell>
          <cell r="C72">
            <v>0</v>
          </cell>
          <cell r="D72">
            <v>-35505.300000000003</v>
          </cell>
          <cell r="E72">
            <v>0</v>
          </cell>
          <cell r="F72">
            <v>675960.6</v>
          </cell>
          <cell r="G72">
            <v>0</v>
          </cell>
          <cell r="H72">
            <v>675960.6</v>
          </cell>
          <cell r="I72">
            <v>0</v>
          </cell>
          <cell r="J72">
            <v>4664478.47</v>
          </cell>
          <cell r="K72">
            <v>0</v>
          </cell>
          <cell r="L72">
            <v>-382780.63999999996</v>
          </cell>
          <cell r="M72">
            <v>0</v>
          </cell>
          <cell r="N72">
            <v>4281697.8299999991</v>
          </cell>
          <cell r="O72">
            <v>-2908603.8200000003</v>
          </cell>
          <cell r="P72">
            <v>1373094.0099999998</v>
          </cell>
          <cell r="Q72">
            <v>0</v>
          </cell>
          <cell r="R72">
            <v>7596593.6400000006</v>
          </cell>
          <cell r="S72">
            <v>0</v>
          </cell>
          <cell r="T72">
            <v>-572526.72</v>
          </cell>
          <cell r="U72">
            <v>0</v>
          </cell>
          <cell r="V72">
            <v>7024066.919999999</v>
          </cell>
          <cell r="W72">
            <v>-5327362.5</v>
          </cell>
          <cell r="X72">
            <v>1696704.42</v>
          </cell>
        </row>
        <row r="73">
          <cell r="A73">
            <v>201009</v>
          </cell>
          <cell r="B73">
            <v>761950.01</v>
          </cell>
          <cell r="C73">
            <v>0</v>
          </cell>
          <cell r="D73">
            <v>-1373094.01</v>
          </cell>
          <cell r="E73">
            <v>0</v>
          </cell>
          <cell r="F73">
            <v>761950.01</v>
          </cell>
          <cell r="G73">
            <v>0</v>
          </cell>
          <cell r="H73">
            <v>761950.01</v>
          </cell>
          <cell r="I73">
            <v>0</v>
          </cell>
          <cell r="J73">
            <v>5426428.4799999995</v>
          </cell>
          <cell r="K73">
            <v>0</v>
          </cell>
          <cell r="L73">
            <v>-1755874.65</v>
          </cell>
          <cell r="M73">
            <v>0</v>
          </cell>
          <cell r="N73">
            <v>5043647.8399999989</v>
          </cell>
          <cell r="O73">
            <v>-2908603.8200000003</v>
          </cell>
          <cell r="P73">
            <v>2135044.0199999996</v>
          </cell>
          <cell r="Q73">
            <v>0</v>
          </cell>
          <cell r="R73">
            <v>7578133.71</v>
          </cell>
          <cell r="S73">
            <v>0</v>
          </cell>
          <cell r="T73">
            <v>-1894893.58</v>
          </cell>
          <cell r="U73">
            <v>0</v>
          </cell>
          <cell r="V73">
            <v>7056334.1399999997</v>
          </cell>
          <cell r="W73">
            <v>-3921290.12</v>
          </cell>
          <cell r="X73">
            <v>3135044.0199999996</v>
          </cell>
        </row>
        <row r="74">
          <cell r="A74">
            <v>201010</v>
          </cell>
          <cell r="B74">
            <v>524996.94999999995</v>
          </cell>
          <cell r="C74">
            <v>0</v>
          </cell>
          <cell r="D74">
            <v>0</v>
          </cell>
          <cell r="E74">
            <v>0</v>
          </cell>
          <cell r="F74">
            <v>524996.94999999995</v>
          </cell>
          <cell r="G74">
            <v>0</v>
          </cell>
          <cell r="H74">
            <v>524996.94999999995</v>
          </cell>
          <cell r="I74">
            <v>0</v>
          </cell>
          <cell r="J74">
            <v>5951425.4299999997</v>
          </cell>
          <cell r="K74">
            <v>0</v>
          </cell>
          <cell r="L74">
            <v>-1755874.65</v>
          </cell>
          <cell r="M74">
            <v>0</v>
          </cell>
          <cell r="N74">
            <v>5568644.7899999991</v>
          </cell>
          <cell r="O74">
            <v>-2908603.8200000003</v>
          </cell>
          <cell r="P74">
            <v>2660040.9699999997</v>
          </cell>
          <cell r="Q74">
            <v>0</v>
          </cell>
          <cell r="R74">
            <v>7386636.3600000003</v>
          </cell>
          <cell r="S74">
            <v>0</v>
          </cell>
          <cell r="T74">
            <v>-1852387.0699999998</v>
          </cell>
          <cell r="U74">
            <v>0</v>
          </cell>
          <cell r="V74">
            <v>6907343.2999999998</v>
          </cell>
          <cell r="W74">
            <v>-3421290.12</v>
          </cell>
          <cell r="X74">
            <v>3486053.1799999997</v>
          </cell>
        </row>
        <row r="75">
          <cell r="A75">
            <v>201011</v>
          </cell>
          <cell r="B75">
            <v>579397.49</v>
          </cell>
          <cell r="C75">
            <v>0</v>
          </cell>
          <cell r="D75">
            <v>0</v>
          </cell>
          <cell r="E75">
            <v>0</v>
          </cell>
          <cell r="F75">
            <v>579397.49</v>
          </cell>
          <cell r="G75">
            <v>0</v>
          </cell>
          <cell r="H75">
            <v>579397.49</v>
          </cell>
          <cell r="I75">
            <v>0</v>
          </cell>
          <cell r="J75">
            <v>6530822.9199999999</v>
          </cell>
          <cell r="K75">
            <v>0</v>
          </cell>
          <cell r="L75">
            <v>-1755874.65</v>
          </cell>
          <cell r="M75">
            <v>0</v>
          </cell>
          <cell r="N75">
            <v>6148042.2799999993</v>
          </cell>
          <cell r="O75">
            <v>-2908603.8200000003</v>
          </cell>
          <cell r="P75">
            <v>3239438.46</v>
          </cell>
          <cell r="Q75">
            <v>0</v>
          </cell>
          <cell r="R75">
            <v>7336654.1000000006</v>
          </cell>
          <cell r="S75">
            <v>0</v>
          </cell>
          <cell r="T75">
            <v>-1814974.49</v>
          </cell>
          <cell r="U75">
            <v>0</v>
          </cell>
          <cell r="V75">
            <v>6894773.6199999992</v>
          </cell>
          <cell r="W75">
            <v>-3021290.12</v>
          </cell>
          <cell r="X75">
            <v>3873483.5</v>
          </cell>
        </row>
        <row r="76">
          <cell r="A76">
            <v>201012</v>
          </cell>
          <cell r="B76">
            <v>734424.72</v>
          </cell>
          <cell r="C76">
            <v>0</v>
          </cell>
          <cell r="D76">
            <v>0</v>
          </cell>
          <cell r="E76">
            <v>0</v>
          </cell>
          <cell r="F76">
            <v>734424.72</v>
          </cell>
          <cell r="G76">
            <v>0</v>
          </cell>
          <cell r="H76">
            <v>734424.72</v>
          </cell>
          <cell r="I76">
            <v>0</v>
          </cell>
          <cell r="J76">
            <v>7265247.6399999997</v>
          </cell>
          <cell r="K76">
            <v>0</v>
          </cell>
          <cell r="L76">
            <v>-1755874.65</v>
          </cell>
          <cell r="M76">
            <v>0</v>
          </cell>
          <cell r="N76">
            <v>6882466.9999999991</v>
          </cell>
          <cell r="O76">
            <v>-2908603.8200000003</v>
          </cell>
          <cell r="P76">
            <v>3973863.1799999997</v>
          </cell>
          <cell r="Q76">
            <v>0</v>
          </cell>
          <cell r="R76">
            <v>7265247.6399999997</v>
          </cell>
          <cell r="S76">
            <v>0</v>
          </cell>
          <cell r="T76">
            <v>-1755874.65</v>
          </cell>
          <cell r="U76">
            <v>0</v>
          </cell>
          <cell r="V76">
            <v>6882466.9999999991</v>
          </cell>
          <cell r="W76">
            <v>-2908603.8200000003</v>
          </cell>
          <cell r="X76">
            <v>3973863.1799999997</v>
          </cell>
        </row>
      </sheetData>
      <sheetData sheetId="11">
        <row r="3">
          <cell r="A3">
            <v>2003</v>
          </cell>
          <cell r="B3">
            <v>0</v>
          </cell>
          <cell r="C3">
            <v>-59668.19</v>
          </cell>
          <cell r="D3">
            <v>-30040331.809999999</v>
          </cell>
          <cell r="E3">
            <v>-30100000</v>
          </cell>
        </row>
        <row r="4">
          <cell r="A4">
            <v>2004</v>
          </cell>
          <cell r="B4">
            <v>0</v>
          </cell>
          <cell r="C4">
            <v>-98511.64</v>
          </cell>
          <cell r="D4">
            <v>-28901488.359999999</v>
          </cell>
          <cell r="E4">
            <v>-29000000</v>
          </cell>
        </row>
        <row r="5">
          <cell r="A5">
            <v>2005</v>
          </cell>
          <cell r="B5">
            <v>-948326.59</v>
          </cell>
          <cell r="C5">
            <v>-120000.2</v>
          </cell>
          <cell r="D5">
            <v>-35000000</v>
          </cell>
          <cell r="E5">
            <v>-36068326.789999999</v>
          </cell>
        </row>
        <row r="6">
          <cell r="A6">
            <v>2006</v>
          </cell>
          <cell r="B6">
            <v>-1000000</v>
          </cell>
          <cell r="C6">
            <v>-120000</v>
          </cell>
          <cell r="D6">
            <v>-40043000</v>
          </cell>
          <cell r="E6">
            <v>-41163000</v>
          </cell>
        </row>
        <row r="7">
          <cell r="A7">
            <v>2007</v>
          </cell>
          <cell r="B7">
            <v>-1000000</v>
          </cell>
          <cell r="C7">
            <v>-120000</v>
          </cell>
          <cell r="D7">
            <v>-43037628.329999998</v>
          </cell>
          <cell r="E7">
            <v>-44157628.329999998</v>
          </cell>
        </row>
        <row r="8">
          <cell r="A8">
            <v>2008</v>
          </cell>
          <cell r="B8">
            <v>-1000000</v>
          </cell>
          <cell r="C8">
            <v>-120000</v>
          </cell>
          <cell r="D8">
            <v>-51718858.369999997</v>
          </cell>
          <cell r="E8">
            <v>-52838858.369999997</v>
          </cell>
        </row>
        <row r="9">
          <cell r="A9">
            <v>2009</v>
          </cell>
          <cell r="B9">
            <v>0</v>
          </cell>
          <cell r="C9">
            <v>-120000</v>
          </cell>
          <cell r="D9">
            <v>-63273691.859999999</v>
          </cell>
          <cell r="E9">
            <v>-63393691.859999999</v>
          </cell>
        </row>
        <row r="10">
          <cell r="A10">
            <v>2010</v>
          </cell>
          <cell r="B10">
            <v>0</v>
          </cell>
          <cell r="C10">
            <v>-120000</v>
          </cell>
          <cell r="D10">
            <v>-67908503.129999995</v>
          </cell>
          <cell r="E10">
            <v>-68028503.129999995</v>
          </cell>
        </row>
      </sheetData>
      <sheetData sheetId="12">
        <row r="3">
          <cell r="A3">
            <v>2003</v>
          </cell>
        </row>
        <row r="4">
          <cell r="A4">
            <v>200501</v>
          </cell>
          <cell r="B4">
            <v>5038308.46</v>
          </cell>
          <cell r="C4">
            <v>5038308.46</v>
          </cell>
          <cell r="D4">
            <v>-28901488.359999999</v>
          </cell>
        </row>
        <row r="5">
          <cell r="A5">
            <v>200502</v>
          </cell>
          <cell r="B5">
            <v>4589697.2699999996</v>
          </cell>
          <cell r="C5">
            <v>9628005.7300000004</v>
          </cell>
          <cell r="D5">
            <v>-35000000</v>
          </cell>
        </row>
        <row r="6">
          <cell r="A6">
            <v>200503</v>
          </cell>
          <cell r="B6">
            <v>4312983.2699999996</v>
          </cell>
          <cell r="C6">
            <v>13940989</v>
          </cell>
          <cell r="D6">
            <v>-40043000</v>
          </cell>
        </row>
        <row r="7">
          <cell r="A7">
            <v>200504</v>
          </cell>
          <cell r="B7">
            <v>2236103.2200000002</v>
          </cell>
          <cell r="C7">
            <v>16177092.220000001</v>
          </cell>
          <cell r="D7">
            <v>-43037628.329999998</v>
          </cell>
        </row>
        <row r="8">
          <cell r="A8">
            <v>200505</v>
          </cell>
          <cell r="B8">
            <v>1117767.6799999999</v>
          </cell>
          <cell r="C8">
            <v>17294859.900000002</v>
          </cell>
          <cell r="D8">
            <v>-51718858.369999997</v>
          </cell>
        </row>
        <row r="9">
          <cell r="A9">
            <v>200506</v>
          </cell>
          <cell r="B9">
            <v>1480941.08</v>
          </cell>
          <cell r="C9">
            <v>18775800.980000004</v>
          </cell>
          <cell r="D9">
            <v>-63273691.859999999</v>
          </cell>
        </row>
        <row r="10">
          <cell r="A10">
            <v>200507</v>
          </cell>
          <cell r="B10">
            <v>1784134.59</v>
          </cell>
          <cell r="C10">
            <v>20559935.570000004</v>
          </cell>
          <cell r="D10">
            <v>-67908503.129999995</v>
          </cell>
        </row>
        <row r="11">
          <cell r="A11">
            <v>200508</v>
          </cell>
          <cell r="B11">
            <v>2091496.7</v>
          </cell>
          <cell r="C11">
            <v>22651432.270000003</v>
          </cell>
          <cell r="D11">
            <v>-77964196.810000002</v>
          </cell>
        </row>
        <row r="12">
          <cell r="A12">
            <v>200509</v>
          </cell>
          <cell r="B12">
            <v>1741552.53</v>
          </cell>
          <cell r="C12">
            <v>24392984.800000004</v>
          </cell>
        </row>
        <row r="13">
          <cell r="A13">
            <v>200510</v>
          </cell>
          <cell r="B13">
            <v>1535717.8</v>
          </cell>
          <cell r="C13">
            <v>25928702.600000005</v>
          </cell>
        </row>
        <row r="14">
          <cell r="A14">
            <v>200511</v>
          </cell>
          <cell r="B14">
            <v>2245317.66</v>
          </cell>
          <cell r="C14">
            <v>28174020.260000005</v>
          </cell>
          <cell r="D14">
            <v>0</v>
          </cell>
        </row>
        <row r="15">
          <cell r="A15">
            <v>200512</v>
          </cell>
          <cell r="B15">
            <v>4897137.49</v>
          </cell>
          <cell r="C15">
            <v>33071157.750000007</v>
          </cell>
          <cell r="D15">
            <v>33071157.750000007</v>
          </cell>
        </row>
        <row r="16">
          <cell r="A16">
            <v>200601</v>
          </cell>
          <cell r="B16">
            <v>5120105.3499999996</v>
          </cell>
          <cell r="C16">
            <v>5120105.3499999996</v>
          </cell>
          <cell r="D16">
            <v>33152954.640000001</v>
          </cell>
        </row>
        <row r="17">
          <cell r="A17">
            <v>200602</v>
          </cell>
          <cell r="B17">
            <v>4779039.7300000004</v>
          </cell>
          <cell r="C17">
            <v>9899145.0800000001</v>
          </cell>
          <cell r="D17">
            <v>33342297.100000005</v>
          </cell>
        </row>
        <row r="18">
          <cell r="A18">
            <v>200603</v>
          </cell>
          <cell r="B18">
            <v>4619807.79</v>
          </cell>
          <cell r="C18">
            <v>14518952.870000001</v>
          </cell>
          <cell r="D18">
            <v>33649121.620000005</v>
          </cell>
        </row>
        <row r="19">
          <cell r="A19">
            <v>200604</v>
          </cell>
          <cell r="B19">
            <v>2402871.04</v>
          </cell>
          <cell r="C19">
            <v>16921823.91</v>
          </cell>
          <cell r="D19">
            <v>33815889.440000005</v>
          </cell>
        </row>
        <row r="20">
          <cell r="A20">
            <v>200605</v>
          </cell>
          <cell r="B20">
            <v>1246094.8500000001</v>
          </cell>
          <cell r="C20">
            <v>18167918.760000002</v>
          </cell>
          <cell r="D20">
            <v>33944216.609999999</v>
          </cell>
        </row>
        <row r="21">
          <cell r="A21">
            <v>200606</v>
          </cell>
          <cell r="B21">
            <v>1449364.17</v>
          </cell>
          <cell r="C21">
            <v>19617282.93</v>
          </cell>
          <cell r="D21">
            <v>33912639.700000003</v>
          </cell>
        </row>
        <row r="22">
          <cell r="A22">
            <v>200607</v>
          </cell>
          <cell r="B22">
            <v>1863929.79</v>
          </cell>
          <cell r="C22">
            <v>21481212.719999999</v>
          </cell>
          <cell r="D22">
            <v>33992434.899999999</v>
          </cell>
        </row>
        <row r="23">
          <cell r="A23">
            <v>200608</v>
          </cell>
          <cell r="B23">
            <v>2139405.73</v>
          </cell>
          <cell r="C23">
            <v>23620618.449999999</v>
          </cell>
          <cell r="D23">
            <v>34040343.93</v>
          </cell>
        </row>
        <row r="24">
          <cell r="A24">
            <v>200609</v>
          </cell>
          <cell r="B24">
            <v>1524874.6</v>
          </cell>
          <cell r="C24">
            <v>25145493.050000001</v>
          </cell>
          <cell r="D24">
            <v>33823666</v>
          </cell>
        </row>
        <row r="25">
          <cell r="A25">
            <v>200610</v>
          </cell>
          <cell r="B25">
            <v>951521.7</v>
          </cell>
          <cell r="C25">
            <v>26097014.75</v>
          </cell>
          <cell r="D25">
            <v>33239469.899999999</v>
          </cell>
        </row>
        <row r="26">
          <cell r="A26">
            <v>200611</v>
          </cell>
          <cell r="B26">
            <v>1916826.47</v>
          </cell>
          <cell r="C26">
            <v>28013841.219999999</v>
          </cell>
          <cell r="D26">
            <v>32910978.710000001</v>
          </cell>
        </row>
        <row r="27">
          <cell r="A27">
            <v>200612</v>
          </cell>
          <cell r="B27">
            <v>3322631.77</v>
          </cell>
          <cell r="C27">
            <v>31336472.989999998</v>
          </cell>
          <cell r="D27">
            <v>31336472.989999998</v>
          </cell>
        </row>
        <row r="28">
          <cell r="A28">
            <v>200701</v>
          </cell>
          <cell r="B28">
            <v>3916496.54</v>
          </cell>
          <cell r="C28">
            <v>3916496.54</v>
          </cell>
          <cell r="D28">
            <v>30132864.179999996</v>
          </cell>
        </row>
        <row r="29">
          <cell r="A29">
            <v>200702</v>
          </cell>
          <cell r="B29">
            <v>6050428.8200000003</v>
          </cell>
          <cell r="C29">
            <v>9966925.3599999994</v>
          </cell>
          <cell r="D29">
            <v>31404253.27</v>
          </cell>
        </row>
        <row r="30">
          <cell r="A30">
            <v>200703</v>
          </cell>
          <cell r="B30">
            <v>5195695.7</v>
          </cell>
          <cell r="C30">
            <v>15162621.059999999</v>
          </cell>
          <cell r="D30">
            <v>31980141.18</v>
          </cell>
        </row>
        <row r="31">
          <cell r="A31">
            <v>200704</v>
          </cell>
          <cell r="B31">
            <v>3095976.38</v>
          </cell>
          <cell r="C31">
            <v>18258597.439999998</v>
          </cell>
          <cell r="D31">
            <v>32673246.52</v>
          </cell>
        </row>
        <row r="32">
          <cell r="A32">
            <v>200705</v>
          </cell>
          <cell r="B32">
            <v>1521155.18</v>
          </cell>
          <cell r="C32">
            <v>19779752.619999997</v>
          </cell>
          <cell r="D32">
            <v>32948306.849999998</v>
          </cell>
        </row>
        <row r="33">
          <cell r="A33">
            <v>200706</v>
          </cell>
          <cell r="B33">
            <v>1455350.28</v>
          </cell>
          <cell r="C33">
            <v>21235102.899999999</v>
          </cell>
          <cell r="D33">
            <v>32954292.960000001</v>
          </cell>
        </row>
        <row r="34">
          <cell r="A34">
            <v>200707</v>
          </cell>
          <cell r="B34">
            <v>1852942.01</v>
          </cell>
          <cell r="C34">
            <v>23088044.91</v>
          </cell>
          <cell r="D34">
            <v>32943305.18</v>
          </cell>
        </row>
        <row r="35">
          <cell r="A35">
            <v>200708</v>
          </cell>
          <cell r="B35">
            <v>1947302.94</v>
          </cell>
          <cell r="C35">
            <v>25035347.850000001</v>
          </cell>
          <cell r="D35">
            <v>32751202.390000001</v>
          </cell>
        </row>
        <row r="36">
          <cell r="A36">
            <v>200709</v>
          </cell>
          <cell r="B36">
            <v>1415309.59</v>
          </cell>
          <cell r="C36">
            <v>26450657.440000001</v>
          </cell>
          <cell r="D36">
            <v>32641637.380000003</v>
          </cell>
        </row>
        <row r="37">
          <cell r="A37">
            <v>200710</v>
          </cell>
          <cell r="B37">
            <v>1420593.27</v>
          </cell>
          <cell r="C37">
            <v>27871250.710000001</v>
          </cell>
          <cell r="D37">
            <v>33110708.950000003</v>
          </cell>
        </row>
        <row r="38">
          <cell r="A38">
            <v>200711</v>
          </cell>
          <cell r="B38">
            <v>2183550.9500000002</v>
          </cell>
          <cell r="C38">
            <v>30054801.66</v>
          </cell>
          <cell r="D38">
            <v>33377433.430000003</v>
          </cell>
        </row>
        <row r="39">
          <cell r="A39">
            <v>200712</v>
          </cell>
          <cell r="B39">
            <v>4080937.16</v>
          </cell>
          <cell r="C39">
            <v>34135738.82</v>
          </cell>
          <cell r="D39">
            <v>34135738.82</v>
          </cell>
        </row>
        <row r="40">
          <cell r="A40">
            <v>200801</v>
          </cell>
          <cell r="B40">
            <v>4641030.9400000004</v>
          </cell>
          <cell r="C40">
            <v>4641030.9400000004</v>
          </cell>
          <cell r="D40">
            <v>34860273.219999999</v>
          </cell>
        </row>
        <row r="41">
          <cell r="A41">
            <v>200802</v>
          </cell>
          <cell r="B41">
            <v>5044221.93</v>
          </cell>
          <cell r="C41">
            <v>9685252.870000001</v>
          </cell>
          <cell r="D41">
            <v>33854066.329999998</v>
          </cell>
        </row>
        <row r="42">
          <cell r="A42">
            <v>200803</v>
          </cell>
          <cell r="B42">
            <v>4567025.08</v>
          </cell>
          <cell r="C42">
            <v>14252277.950000001</v>
          </cell>
          <cell r="D42">
            <v>33225395.710000001</v>
          </cell>
        </row>
        <row r="43">
          <cell r="A43">
            <v>200804</v>
          </cell>
          <cell r="B43">
            <v>2966314.07</v>
          </cell>
          <cell r="C43">
            <v>17218592.02</v>
          </cell>
          <cell r="D43">
            <v>33095733.399999999</v>
          </cell>
        </row>
        <row r="44">
          <cell r="A44">
            <v>200805</v>
          </cell>
          <cell r="B44">
            <v>1686486.79</v>
          </cell>
          <cell r="C44">
            <v>18905078.809999999</v>
          </cell>
          <cell r="D44">
            <v>33261065.009999998</v>
          </cell>
        </row>
        <row r="45">
          <cell r="A45">
            <v>200806</v>
          </cell>
          <cell r="B45">
            <v>1581047.03</v>
          </cell>
          <cell r="C45">
            <v>20486125.84</v>
          </cell>
          <cell r="D45">
            <v>33386761.760000005</v>
          </cell>
        </row>
        <row r="46">
          <cell r="A46">
            <v>200807</v>
          </cell>
          <cell r="B46">
            <v>2282608.35</v>
          </cell>
          <cell r="C46">
            <v>22768734.190000001</v>
          </cell>
          <cell r="D46">
            <v>33816428.100000001</v>
          </cell>
        </row>
        <row r="47">
          <cell r="A47">
            <v>200808</v>
          </cell>
          <cell r="B47">
            <v>2125572.11</v>
          </cell>
          <cell r="C47">
            <v>24894306.300000001</v>
          </cell>
          <cell r="D47">
            <v>33994697.270000003</v>
          </cell>
        </row>
        <row r="48">
          <cell r="A48">
            <v>200809</v>
          </cell>
          <cell r="B48">
            <v>1634670.55</v>
          </cell>
          <cell r="C48">
            <v>26528976.850000001</v>
          </cell>
          <cell r="D48">
            <v>34214058.229999997</v>
          </cell>
        </row>
        <row r="49">
          <cell r="A49">
            <v>200810</v>
          </cell>
          <cell r="B49">
            <v>1295264.55</v>
          </cell>
          <cell r="C49">
            <v>27824241.400000002</v>
          </cell>
          <cell r="D49">
            <v>34088729.510000005</v>
          </cell>
        </row>
        <row r="50">
          <cell r="A50">
            <v>200811</v>
          </cell>
          <cell r="B50">
            <v>1905300.17</v>
          </cell>
          <cell r="C50">
            <v>29729541.57</v>
          </cell>
          <cell r="D50">
            <v>33810478.730000004</v>
          </cell>
        </row>
        <row r="51">
          <cell r="A51">
            <v>200812</v>
          </cell>
          <cell r="B51">
            <v>4873980.66</v>
          </cell>
          <cell r="C51">
            <v>34603522.230000004</v>
          </cell>
          <cell r="D51">
            <v>34603522.230000004</v>
          </cell>
        </row>
        <row r="52">
          <cell r="A52">
            <v>200901</v>
          </cell>
          <cell r="B52">
            <v>7057152.6500000004</v>
          </cell>
          <cell r="C52">
            <v>7057152.6500000004</v>
          </cell>
          <cell r="D52">
            <v>37019643.940000005</v>
          </cell>
        </row>
        <row r="53">
          <cell r="A53">
            <v>200902</v>
          </cell>
          <cell r="B53">
            <v>6107113.7000000002</v>
          </cell>
          <cell r="C53">
            <v>13164266.350000001</v>
          </cell>
          <cell r="D53">
            <v>38082535.710000008</v>
          </cell>
        </row>
        <row r="54">
          <cell r="A54">
            <v>200903</v>
          </cell>
          <cell r="B54">
            <v>4880877.5599999996</v>
          </cell>
          <cell r="C54">
            <v>18045143.91</v>
          </cell>
          <cell r="D54">
            <v>38396388.189999998</v>
          </cell>
        </row>
        <row r="55">
          <cell r="A55">
            <v>200904</v>
          </cell>
          <cell r="B55">
            <v>2909401.72</v>
          </cell>
          <cell r="C55">
            <v>20954545.629999999</v>
          </cell>
          <cell r="D55">
            <v>38339475.839999996</v>
          </cell>
        </row>
        <row r="56">
          <cell r="A56">
            <v>200905</v>
          </cell>
          <cell r="B56">
            <v>1363374.09</v>
          </cell>
          <cell r="C56">
            <v>22317919.719999999</v>
          </cell>
          <cell r="D56">
            <v>38016363.140000001</v>
          </cell>
        </row>
        <row r="57">
          <cell r="A57">
            <v>200906</v>
          </cell>
          <cell r="B57">
            <v>1332303.69</v>
          </cell>
          <cell r="C57">
            <v>23650223.41</v>
          </cell>
          <cell r="D57">
            <v>37767619.799999997</v>
          </cell>
        </row>
        <row r="58">
          <cell r="A58">
            <v>200907</v>
          </cell>
          <cell r="B58">
            <v>1440614.36</v>
          </cell>
          <cell r="C58">
            <v>25090837.77</v>
          </cell>
          <cell r="D58">
            <v>36925625.809999995</v>
          </cell>
        </row>
        <row r="59">
          <cell r="A59">
            <v>200908</v>
          </cell>
          <cell r="B59">
            <v>1693602.94</v>
          </cell>
          <cell r="C59">
            <v>26784440.710000001</v>
          </cell>
          <cell r="D59">
            <v>36493656.640000001</v>
          </cell>
        </row>
        <row r="60">
          <cell r="A60">
            <v>200909</v>
          </cell>
          <cell r="B60">
            <v>1291233.6499999999</v>
          </cell>
          <cell r="C60">
            <v>28075674.359999999</v>
          </cell>
          <cell r="D60">
            <v>36150219.739999995</v>
          </cell>
        </row>
        <row r="61">
          <cell r="A61">
            <v>200910</v>
          </cell>
          <cell r="B61">
            <v>1042886.88</v>
          </cell>
          <cell r="C61">
            <v>29118561.239999998</v>
          </cell>
          <cell r="D61">
            <v>35897842.07</v>
          </cell>
        </row>
        <row r="62">
          <cell r="A62">
            <v>200911</v>
          </cell>
          <cell r="B62">
            <v>2110243.52</v>
          </cell>
          <cell r="C62">
            <v>31228804.759999998</v>
          </cell>
          <cell r="D62">
            <v>36102785.420000002</v>
          </cell>
        </row>
        <row r="63">
          <cell r="A63">
            <v>200912</v>
          </cell>
          <cell r="B63">
            <v>2891469.35</v>
          </cell>
          <cell r="C63">
            <v>34120274.109999999</v>
          </cell>
          <cell r="D63">
            <v>34120274.109999999</v>
          </cell>
        </row>
        <row r="64">
          <cell r="A64">
            <v>201001</v>
          </cell>
          <cell r="B64">
            <v>7485578.3399999999</v>
          </cell>
          <cell r="C64">
            <v>7485578.3399999999</v>
          </cell>
          <cell r="D64">
            <v>34548699.799999997</v>
          </cell>
        </row>
        <row r="65">
          <cell r="A65">
            <v>201002</v>
          </cell>
          <cell r="B65">
            <v>6339032.1299999999</v>
          </cell>
          <cell r="C65">
            <v>13824610.469999999</v>
          </cell>
          <cell r="D65">
            <v>34780618.230000004</v>
          </cell>
        </row>
        <row r="66">
          <cell r="A66">
            <v>201003</v>
          </cell>
          <cell r="B66">
            <v>4387505.5199999996</v>
          </cell>
          <cell r="C66">
            <v>18212115.989999998</v>
          </cell>
          <cell r="D66">
            <v>34287246.189999998</v>
          </cell>
        </row>
        <row r="67">
          <cell r="A67">
            <v>201004</v>
          </cell>
          <cell r="B67">
            <v>2389439.4500000002</v>
          </cell>
          <cell r="C67">
            <v>20601555.439999998</v>
          </cell>
          <cell r="D67">
            <v>33767283.920000002</v>
          </cell>
        </row>
        <row r="68">
          <cell r="A68">
            <v>201005</v>
          </cell>
          <cell r="B68">
            <v>1096272.6499999999</v>
          </cell>
          <cell r="C68">
            <v>21697828.089999996</v>
          </cell>
          <cell r="D68">
            <v>33500182.479999997</v>
          </cell>
        </row>
        <row r="69">
          <cell r="A69">
            <v>201006</v>
          </cell>
          <cell r="B69">
            <v>1446913.95</v>
          </cell>
          <cell r="C69">
            <v>23144742.039999995</v>
          </cell>
          <cell r="D69">
            <v>33614792.739999995</v>
          </cell>
        </row>
        <row r="70">
          <cell r="A70">
            <v>201007</v>
          </cell>
          <cell r="B70">
            <v>1902552.33</v>
          </cell>
          <cell r="C70">
            <v>25047294.369999997</v>
          </cell>
          <cell r="D70">
            <v>34076730.709999993</v>
          </cell>
        </row>
        <row r="71">
          <cell r="A71">
            <v>201008</v>
          </cell>
          <cell r="B71">
            <v>1927087.89</v>
          </cell>
          <cell r="C71">
            <v>26974382.259999998</v>
          </cell>
          <cell r="D71">
            <v>34310215.659999996</v>
          </cell>
        </row>
        <row r="72">
          <cell r="A72">
            <v>201009</v>
          </cell>
          <cell r="B72">
            <v>1517785.11</v>
          </cell>
          <cell r="C72">
            <v>28492167.369999997</v>
          </cell>
          <cell r="D72">
            <v>34536767.119999997</v>
          </cell>
        </row>
        <row r="73">
          <cell r="A73">
            <v>201010</v>
          </cell>
          <cell r="B73">
            <v>1236937.3999999999</v>
          </cell>
          <cell r="C73">
            <v>29729104.769999996</v>
          </cell>
          <cell r="D73">
            <v>34730817.639999993</v>
          </cell>
        </row>
        <row r="74">
          <cell r="A74">
            <v>201011</v>
          </cell>
          <cell r="B74">
            <v>2526644.87</v>
          </cell>
          <cell r="C74">
            <v>32255749.639999997</v>
          </cell>
          <cell r="D74">
            <v>35147218.989999995</v>
          </cell>
        </row>
        <row r="75">
          <cell r="A75">
            <v>201012</v>
          </cell>
          <cell r="B75">
            <v>4847258.99</v>
          </cell>
          <cell r="C75">
            <v>37103008.629999995</v>
          </cell>
          <cell r="D75">
            <v>37103008.629999995</v>
          </cell>
        </row>
      </sheetData>
      <sheetData sheetId="13">
        <row r="3">
          <cell r="A3">
            <v>200501</v>
          </cell>
        </row>
        <row r="4">
          <cell r="A4">
            <v>200502</v>
          </cell>
          <cell r="B4">
            <v>5038308.46</v>
          </cell>
          <cell r="C4">
            <v>5038308.46</v>
          </cell>
          <cell r="D4">
            <v>-28901488.359999999</v>
          </cell>
        </row>
        <row r="5">
          <cell r="A5">
            <v>200503</v>
          </cell>
          <cell r="B5">
            <v>4589697.2699999996</v>
          </cell>
          <cell r="C5">
            <v>9628005.7300000004</v>
          </cell>
          <cell r="D5">
            <v>-35000000</v>
          </cell>
        </row>
        <row r="6">
          <cell r="A6">
            <v>200504</v>
          </cell>
          <cell r="B6">
            <v>4312983.2699999996</v>
          </cell>
          <cell r="C6">
            <v>13940989</v>
          </cell>
          <cell r="D6">
            <v>-40043000</v>
          </cell>
        </row>
        <row r="7">
          <cell r="A7">
            <v>200505</v>
          </cell>
          <cell r="B7">
            <v>2236103.2200000002</v>
          </cell>
          <cell r="C7">
            <v>16177092.220000001</v>
          </cell>
          <cell r="D7">
            <v>-43037628.329999998</v>
          </cell>
        </row>
        <row r="8">
          <cell r="A8">
            <v>200506</v>
          </cell>
          <cell r="B8">
            <v>1117767.6799999999</v>
          </cell>
          <cell r="C8">
            <v>17294859.900000002</v>
          </cell>
          <cell r="D8">
            <v>-51718858.369999997</v>
          </cell>
        </row>
        <row r="9">
          <cell r="A9">
            <v>200507</v>
          </cell>
          <cell r="B9">
            <v>1480941.08</v>
          </cell>
          <cell r="C9">
            <v>18775800.980000004</v>
          </cell>
          <cell r="D9">
            <v>-63273691.859999999</v>
          </cell>
        </row>
        <row r="10">
          <cell r="A10">
            <v>200508</v>
          </cell>
          <cell r="B10">
            <v>1784134.59</v>
          </cell>
          <cell r="C10">
            <v>20559935.570000004</v>
          </cell>
          <cell r="D10">
            <v>-67908503.129999995</v>
          </cell>
        </row>
        <row r="11">
          <cell r="A11">
            <v>200509</v>
          </cell>
          <cell r="B11">
            <v>2091496.7</v>
          </cell>
          <cell r="C11">
            <v>22651432.270000003</v>
          </cell>
          <cell r="D11">
            <v>-77964196.810000002</v>
          </cell>
        </row>
        <row r="12">
          <cell r="A12">
            <v>200510</v>
          </cell>
          <cell r="B12">
            <v>1741552.53</v>
          </cell>
          <cell r="C12">
            <v>24392984.800000004</v>
          </cell>
        </row>
        <row r="13">
          <cell r="A13">
            <v>200511</v>
          </cell>
          <cell r="B13">
            <v>1535717.8</v>
          </cell>
          <cell r="C13">
            <v>25928702.600000005</v>
          </cell>
        </row>
        <row r="14">
          <cell r="A14">
            <v>200512</v>
          </cell>
          <cell r="B14">
            <v>2245317.66</v>
          </cell>
          <cell r="C14">
            <v>28174020.260000005</v>
          </cell>
          <cell r="D14">
            <v>0</v>
          </cell>
        </row>
        <row r="15">
          <cell r="A15">
            <v>200601</v>
          </cell>
          <cell r="B15">
            <v>809.66</v>
          </cell>
          <cell r="C15">
            <v>809.66</v>
          </cell>
          <cell r="D15">
            <v>809.66</v>
          </cell>
        </row>
        <row r="16">
          <cell r="A16">
            <v>200602</v>
          </cell>
          <cell r="B16">
            <v>1617.26</v>
          </cell>
          <cell r="C16">
            <v>2426.92</v>
          </cell>
          <cell r="D16">
            <v>2426.92</v>
          </cell>
        </row>
        <row r="17">
          <cell r="A17">
            <v>200603</v>
          </cell>
          <cell r="B17">
            <v>597.13</v>
          </cell>
          <cell r="C17">
            <v>3024.05</v>
          </cell>
          <cell r="D17">
            <v>3024.05</v>
          </cell>
        </row>
        <row r="18">
          <cell r="A18">
            <v>200604</v>
          </cell>
          <cell r="B18">
            <v>1468.94</v>
          </cell>
          <cell r="C18">
            <v>4492.99</v>
          </cell>
          <cell r="D18">
            <v>4492.99</v>
          </cell>
        </row>
        <row r="19">
          <cell r="A19">
            <v>200605</v>
          </cell>
          <cell r="B19">
            <v>1015.47</v>
          </cell>
          <cell r="C19">
            <v>5508.46</v>
          </cell>
          <cell r="D19">
            <v>5508.46</v>
          </cell>
        </row>
        <row r="20">
          <cell r="A20">
            <v>200606</v>
          </cell>
          <cell r="B20">
            <v>6803.12</v>
          </cell>
          <cell r="C20">
            <v>12311.58</v>
          </cell>
          <cell r="D20">
            <v>12311.58</v>
          </cell>
        </row>
        <row r="21">
          <cell r="A21">
            <v>200607</v>
          </cell>
          <cell r="B21">
            <v>523.26</v>
          </cell>
          <cell r="C21">
            <v>12834.84</v>
          </cell>
          <cell r="D21">
            <v>12834.84</v>
          </cell>
        </row>
        <row r="22">
          <cell r="A22">
            <v>200608</v>
          </cell>
          <cell r="B22">
            <v>38346.879999999997</v>
          </cell>
          <cell r="C22">
            <v>51181.72</v>
          </cell>
          <cell r="D22">
            <v>51181.72</v>
          </cell>
        </row>
        <row r="23">
          <cell r="A23">
            <v>200609</v>
          </cell>
          <cell r="B23">
            <v>92716.57</v>
          </cell>
          <cell r="C23">
            <v>143898.29</v>
          </cell>
          <cell r="D23">
            <v>143898.29</v>
          </cell>
        </row>
        <row r="24">
          <cell r="A24">
            <v>200610</v>
          </cell>
          <cell r="B24">
            <v>1113.18</v>
          </cell>
          <cell r="C24">
            <v>145011.47</v>
          </cell>
          <cell r="D24">
            <v>145011.47</v>
          </cell>
        </row>
        <row r="25">
          <cell r="A25">
            <v>200611</v>
          </cell>
          <cell r="B25">
            <v>2690.8799999999997</v>
          </cell>
          <cell r="C25">
            <v>147702.35</v>
          </cell>
          <cell r="D25">
            <v>147702.35</v>
          </cell>
        </row>
        <row r="26">
          <cell r="A26">
            <v>200612</v>
          </cell>
          <cell r="B26">
            <v>7265.57</v>
          </cell>
          <cell r="C26">
            <v>154967.92000000001</v>
          </cell>
          <cell r="D26">
            <v>154967.92000000001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Input Sheet"/>
      <sheetName val="Curr Month Billed"/>
      <sheetName val="Curr Month Unbilled"/>
      <sheetName val="Curr Month Cust"/>
      <sheetName val="Prior Month Cust"/>
      <sheetName val="TYM Unbilled Adjustments"/>
      <sheetName val="LYM Unbilled Adjustments"/>
      <sheetName val="Prior Month Billed"/>
      <sheetName val="Prior Month Unbilled"/>
      <sheetName val="Main"/>
      <sheetName val="Master Rate Table"/>
      <sheetName val="Customer Input Sheet"/>
      <sheetName val="Unbilled Adjustments"/>
      <sheetName val="ANALYSIS"/>
      <sheetName val="4B1-1"/>
      <sheetName val="4B1-2"/>
      <sheetName val="4B2-1"/>
      <sheetName val="4B2-2"/>
      <sheetName val="Criteria"/>
      <sheetName val="Curr Month Cust (2)"/>
      <sheetName val="Curr YTD Cust"/>
      <sheetName val="Prior YTD Cust"/>
      <sheetName val="ModMasterTableUpdate"/>
      <sheetName val="ModSchedulesUpdate"/>
      <sheetName val="ModCustInitilize"/>
      <sheetName val="ModCustUpdateDatabase"/>
      <sheetName val="ModTYCust"/>
      <sheetName val="ModLYCust"/>
      <sheetName val="ModBilledInitialize"/>
      <sheetName val="ModBilledUpdateDatabase"/>
      <sheetName val="ModTYBilled"/>
      <sheetName val="ModLYBilled"/>
      <sheetName val="ModTYUnbilled"/>
      <sheetName val="ModLYUnbilled"/>
      <sheetName val="ModUnbilledAdjInitialize"/>
      <sheetName val="ModUnbilledAdjUpdateDatabase"/>
      <sheetName val="ModTYUnbilledAdj"/>
      <sheetName val="ModLYUnbilledAdj"/>
      <sheetName val="YTD Unbilled Adjustments"/>
      <sheetName val="LYTD Unbilled Adjustments"/>
      <sheetName val="Curr Month Billed (2)"/>
      <sheetName val="Curr YTD Billed"/>
      <sheetName val="Prior YTD Billed"/>
      <sheetName val="Curr YTD Unbilled"/>
      <sheetName val="Prior YTD Unbilled"/>
      <sheetName val="Balance Brought Forward"/>
      <sheetName val="Revenues"/>
      <sheetName val="Uncollectibles 00300"/>
      <sheetName val="Uncollectibles S0300 "/>
      <sheetName val="Extra 23"/>
      <sheetName val="POR "/>
      <sheetName val="Uncollectibles D0301  (POR)"/>
      <sheetName val="Sales Tax"/>
      <sheetName val="Step 1 from notes"/>
    </sheetNames>
    <sheetDataSet>
      <sheetData sheetId="0"/>
      <sheetData sheetId="1" refreshError="1">
        <row r="8">
          <cell r="C8">
            <v>103</v>
          </cell>
          <cell r="D8">
            <v>0</v>
          </cell>
          <cell r="E8">
            <v>0</v>
          </cell>
        </row>
        <row r="9">
          <cell r="C9">
            <v>106</v>
          </cell>
          <cell r="D9">
            <v>41627.599999999999</v>
          </cell>
          <cell r="E9">
            <v>93276.53</v>
          </cell>
        </row>
        <row r="10">
          <cell r="C10">
            <v>107</v>
          </cell>
          <cell r="D10">
            <v>0</v>
          </cell>
          <cell r="E10">
            <v>0</v>
          </cell>
        </row>
        <row r="11">
          <cell r="C11">
            <v>901</v>
          </cell>
          <cell r="D11">
            <v>0</v>
          </cell>
          <cell r="E11">
            <v>0</v>
          </cell>
        </row>
        <row r="12">
          <cell r="C12">
            <v>120</v>
          </cell>
          <cell r="D12">
            <v>0</v>
          </cell>
          <cell r="E12">
            <v>0</v>
          </cell>
        </row>
        <row r="13">
          <cell r="C13">
            <v>110</v>
          </cell>
          <cell r="D13">
            <v>247597</v>
          </cell>
          <cell r="E13">
            <v>1743849.14</v>
          </cell>
        </row>
        <row r="14">
          <cell r="C14">
            <v>113</v>
          </cell>
          <cell r="D14">
            <v>151932</v>
          </cell>
          <cell r="E14">
            <v>18909.34</v>
          </cell>
        </row>
        <row r="15">
          <cell r="C15">
            <v>116</v>
          </cell>
          <cell r="D15">
            <v>2866</v>
          </cell>
          <cell r="E15">
            <v>15294.73</v>
          </cell>
        </row>
        <row r="16">
          <cell r="C16">
            <v>156</v>
          </cell>
          <cell r="D16">
            <v>0</v>
          </cell>
          <cell r="E16">
            <v>35</v>
          </cell>
        </row>
        <row r="17">
          <cell r="C17">
            <v>157</v>
          </cell>
          <cell r="D17">
            <v>13.6</v>
          </cell>
          <cell r="E17">
            <v>244.16</v>
          </cell>
        </row>
        <row r="18">
          <cell r="C18">
            <v>162</v>
          </cell>
          <cell r="D18">
            <v>23597.7</v>
          </cell>
          <cell r="E18">
            <v>279483.36</v>
          </cell>
        </row>
        <row r="19">
          <cell r="C19">
            <v>175</v>
          </cell>
          <cell r="D19">
            <v>193.8</v>
          </cell>
          <cell r="E19">
            <v>2137.91</v>
          </cell>
        </row>
        <row r="20">
          <cell r="C20">
            <v>506</v>
          </cell>
          <cell r="D20">
            <v>46210.400000000001</v>
          </cell>
          <cell r="E20">
            <v>124961.03</v>
          </cell>
        </row>
        <row r="21">
          <cell r="C21">
            <v>173</v>
          </cell>
          <cell r="D21">
            <v>0</v>
          </cell>
          <cell r="E21">
            <v>0</v>
          </cell>
        </row>
        <row r="22">
          <cell r="C22">
            <v>206</v>
          </cell>
          <cell r="D22">
            <v>11457</v>
          </cell>
          <cell r="E22">
            <v>27474.16</v>
          </cell>
        </row>
        <row r="23">
          <cell r="C23">
            <v>101</v>
          </cell>
          <cell r="D23">
            <v>0</v>
          </cell>
          <cell r="E23">
            <v>0</v>
          </cell>
        </row>
        <row r="24">
          <cell r="C24">
            <v>231</v>
          </cell>
          <cell r="D24">
            <v>176988</v>
          </cell>
          <cell r="E24">
            <v>2454217.5099999998</v>
          </cell>
        </row>
        <row r="25">
          <cell r="C25">
            <v>256</v>
          </cell>
          <cell r="D25">
            <v>0</v>
          </cell>
          <cell r="E25">
            <v>0</v>
          </cell>
        </row>
        <row r="26">
          <cell r="C26">
            <v>262</v>
          </cell>
          <cell r="D26">
            <v>4338.8</v>
          </cell>
          <cell r="E26">
            <v>49857.35</v>
          </cell>
        </row>
        <row r="27">
          <cell r="C27">
            <v>306</v>
          </cell>
          <cell r="D27">
            <v>1271.5999999999999</v>
          </cell>
          <cell r="E27">
            <v>9335.7099999999991</v>
          </cell>
        </row>
        <row r="28">
          <cell r="C28">
            <v>331</v>
          </cell>
          <cell r="D28">
            <v>18378.599999999999</v>
          </cell>
          <cell r="E28">
            <v>241043.12</v>
          </cell>
        </row>
        <row r="29">
          <cell r="C29">
            <v>257</v>
          </cell>
          <cell r="D29">
            <v>34</v>
          </cell>
          <cell r="E29">
            <v>375.54</v>
          </cell>
        </row>
        <row r="30">
          <cell r="C30">
            <v>406</v>
          </cell>
          <cell r="D30">
            <v>116916.5</v>
          </cell>
          <cell r="E30">
            <v>583303.4</v>
          </cell>
        </row>
        <row r="31">
          <cell r="C31">
            <v>302</v>
          </cell>
          <cell r="D31">
            <v>0</v>
          </cell>
          <cell r="E31">
            <v>0</v>
          </cell>
        </row>
        <row r="32">
          <cell r="C32">
            <v>431</v>
          </cell>
          <cell r="D32">
            <v>37.9</v>
          </cell>
          <cell r="E32">
            <v>642.45000000000005</v>
          </cell>
        </row>
        <row r="33">
          <cell r="C33">
            <v>362</v>
          </cell>
          <cell r="D33">
            <v>3780.8</v>
          </cell>
          <cell r="E33">
            <v>42482.61</v>
          </cell>
        </row>
        <row r="34">
          <cell r="C34">
            <v>606</v>
          </cell>
          <cell r="D34">
            <v>36051.800000000003</v>
          </cell>
          <cell r="E34">
            <v>111472.85</v>
          </cell>
        </row>
        <row r="35">
          <cell r="C35">
            <v>531</v>
          </cell>
          <cell r="D35">
            <v>1194.5999999999999</v>
          </cell>
          <cell r="E35">
            <v>15516.41</v>
          </cell>
        </row>
        <row r="36">
          <cell r="C36">
            <v>273</v>
          </cell>
          <cell r="D36">
            <v>0</v>
          </cell>
          <cell r="E36">
            <v>0</v>
          </cell>
        </row>
        <row r="37">
          <cell r="C37">
            <v>631</v>
          </cell>
          <cell r="D37">
            <v>11441.9</v>
          </cell>
          <cell r="E37">
            <v>180545.65</v>
          </cell>
        </row>
        <row r="38">
          <cell r="C38">
            <v>731</v>
          </cell>
          <cell r="D38">
            <v>1084.5</v>
          </cell>
          <cell r="E38">
            <v>17431.64</v>
          </cell>
        </row>
        <row r="39">
          <cell r="C39">
            <v>931</v>
          </cell>
          <cell r="D39">
            <v>3822.1</v>
          </cell>
          <cell r="E39">
            <v>70482.559999999998</v>
          </cell>
        </row>
        <row r="40">
          <cell r="C40">
            <v>104</v>
          </cell>
          <cell r="D40">
            <v>0</v>
          </cell>
          <cell r="E40">
            <v>0</v>
          </cell>
        </row>
        <row r="41">
          <cell r="C41">
            <v>108</v>
          </cell>
          <cell r="D41">
            <v>120773</v>
          </cell>
          <cell r="E41">
            <v>206183.99</v>
          </cell>
        </row>
        <row r="42">
          <cell r="C42" t="str">
            <v>017</v>
          </cell>
          <cell r="D42">
            <v>28337</v>
          </cell>
          <cell r="E42">
            <v>11183.73</v>
          </cell>
        </row>
        <row r="43">
          <cell r="C43">
            <v>155</v>
          </cell>
          <cell r="D43">
            <v>65.400000000000006</v>
          </cell>
          <cell r="E43">
            <v>765.39</v>
          </cell>
        </row>
        <row r="44">
          <cell r="C44">
            <v>250</v>
          </cell>
          <cell r="D44">
            <v>0</v>
          </cell>
          <cell r="E44">
            <v>0</v>
          </cell>
        </row>
        <row r="45">
          <cell r="C45">
            <v>201</v>
          </cell>
          <cell r="D45">
            <v>0</v>
          </cell>
          <cell r="E45">
            <v>0</v>
          </cell>
        </row>
      </sheetData>
      <sheetData sheetId="2" refreshError="1">
        <row r="8">
          <cell r="B8">
            <v>101</v>
          </cell>
          <cell r="C8">
            <v>0</v>
          </cell>
          <cell r="D8">
            <v>0</v>
          </cell>
        </row>
        <row r="9">
          <cell r="B9">
            <v>231</v>
          </cell>
          <cell r="C9">
            <v>49767.199999999997</v>
          </cell>
          <cell r="D9">
            <v>63448.45</v>
          </cell>
        </row>
        <row r="10">
          <cell r="B10">
            <v>262</v>
          </cell>
          <cell r="C10">
            <v>1195.5999999999999</v>
          </cell>
          <cell r="D10">
            <v>1082.6099999999999</v>
          </cell>
        </row>
        <row r="11">
          <cell r="B11">
            <v>531</v>
          </cell>
          <cell r="C11">
            <v>318</v>
          </cell>
          <cell r="D11">
            <v>407.07</v>
          </cell>
        </row>
        <row r="12">
          <cell r="B12">
            <v>631</v>
          </cell>
          <cell r="C12">
            <v>2913.7</v>
          </cell>
          <cell r="D12">
            <v>3714.06</v>
          </cell>
        </row>
        <row r="13">
          <cell r="B13">
            <v>731</v>
          </cell>
          <cell r="C13">
            <v>259.60000000000002</v>
          </cell>
          <cell r="D13">
            <v>332.08</v>
          </cell>
        </row>
        <row r="14">
          <cell r="B14">
            <v>931</v>
          </cell>
          <cell r="C14">
            <v>1239.5</v>
          </cell>
          <cell r="D14">
            <v>1571.31</v>
          </cell>
        </row>
        <row r="15">
          <cell r="B15">
            <v>162</v>
          </cell>
          <cell r="C15">
            <v>7992.2</v>
          </cell>
          <cell r="D15">
            <v>7234.07</v>
          </cell>
        </row>
        <row r="16">
          <cell r="B16">
            <v>331</v>
          </cell>
          <cell r="C16">
            <v>7851.3</v>
          </cell>
          <cell r="D16">
            <v>10935.91</v>
          </cell>
        </row>
        <row r="17">
          <cell r="B17">
            <v>362</v>
          </cell>
          <cell r="C17">
            <v>1430.1</v>
          </cell>
          <cell r="D17">
            <v>1295.07</v>
          </cell>
        </row>
        <row r="18">
          <cell r="B18">
            <v>431</v>
          </cell>
          <cell r="C18">
            <v>-23.6</v>
          </cell>
          <cell r="D18">
            <v>-19.37</v>
          </cell>
        </row>
        <row r="19">
          <cell r="B19">
            <v>104</v>
          </cell>
          <cell r="C19">
            <v>0</v>
          </cell>
          <cell r="D19">
            <v>0</v>
          </cell>
        </row>
        <row r="20">
          <cell r="B20">
            <v>173</v>
          </cell>
          <cell r="C20">
            <v>0</v>
          </cell>
          <cell r="D20">
            <v>0</v>
          </cell>
        </row>
        <row r="21">
          <cell r="B21">
            <v>174</v>
          </cell>
          <cell r="C21">
            <v>0</v>
          </cell>
          <cell r="D21">
            <v>0</v>
          </cell>
        </row>
        <row r="22">
          <cell r="B22">
            <v>175</v>
          </cell>
          <cell r="C22">
            <v>3.7</v>
          </cell>
          <cell r="D22">
            <v>3.84</v>
          </cell>
        </row>
        <row r="23">
          <cell r="B23">
            <v>273</v>
          </cell>
          <cell r="C23">
            <v>0</v>
          </cell>
          <cell r="D23">
            <v>0</v>
          </cell>
        </row>
        <row r="24">
          <cell r="B24">
            <v>274</v>
          </cell>
          <cell r="C24">
            <v>0</v>
          </cell>
          <cell r="D24">
            <v>0</v>
          </cell>
        </row>
        <row r="25">
          <cell r="B25">
            <v>275</v>
          </cell>
          <cell r="C25">
            <v>0</v>
          </cell>
          <cell r="D25">
            <v>0</v>
          </cell>
        </row>
        <row r="26">
          <cell r="B26">
            <v>155</v>
          </cell>
          <cell r="C26">
            <v>25.9</v>
          </cell>
          <cell r="D26">
            <v>21.19</v>
          </cell>
        </row>
        <row r="27">
          <cell r="B27">
            <v>156</v>
          </cell>
          <cell r="C27">
            <v>-1.8</v>
          </cell>
          <cell r="D27">
            <v>-1.4</v>
          </cell>
        </row>
        <row r="28">
          <cell r="B28">
            <v>157</v>
          </cell>
          <cell r="C28">
            <v>-44.3</v>
          </cell>
          <cell r="D28">
            <v>-34.380000000000003</v>
          </cell>
        </row>
        <row r="29">
          <cell r="B29">
            <v>255</v>
          </cell>
          <cell r="C29">
            <v>0</v>
          </cell>
          <cell r="D29">
            <v>0</v>
          </cell>
        </row>
        <row r="30">
          <cell r="B30">
            <v>256</v>
          </cell>
          <cell r="C30">
            <v>0</v>
          </cell>
          <cell r="D30">
            <v>0</v>
          </cell>
        </row>
        <row r="31">
          <cell r="B31">
            <v>257</v>
          </cell>
          <cell r="C31">
            <v>-20.8</v>
          </cell>
          <cell r="D31">
            <v>-15.99</v>
          </cell>
        </row>
        <row r="32">
          <cell r="B32">
            <v>106</v>
          </cell>
          <cell r="C32">
            <v>22016.799999999999</v>
          </cell>
          <cell r="D32">
            <v>4822.7700000000004</v>
          </cell>
        </row>
        <row r="33">
          <cell r="B33">
            <v>206</v>
          </cell>
          <cell r="C33">
            <v>6559.7</v>
          </cell>
          <cell r="D33">
            <v>1436.92</v>
          </cell>
        </row>
        <row r="34">
          <cell r="B34">
            <v>306</v>
          </cell>
          <cell r="C34">
            <v>628.6</v>
          </cell>
          <cell r="D34">
            <v>332.16</v>
          </cell>
        </row>
        <row r="35">
          <cell r="B35">
            <v>406</v>
          </cell>
          <cell r="C35">
            <v>51295.1</v>
          </cell>
          <cell r="D35">
            <v>27131.71</v>
          </cell>
        </row>
        <row r="36">
          <cell r="B36">
            <v>506</v>
          </cell>
          <cell r="C36">
            <v>34922.199999999997</v>
          </cell>
          <cell r="D36">
            <v>12308.9</v>
          </cell>
        </row>
        <row r="37">
          <cell r="B37">
            <v>606</v>
          </cell>
          <cell r="C37">
            <v>21863.7</v>
          </cell>
          <cell r="D37">
            <v>7710.58</v>
          </cell>
        </row>
        <row r="38">
          <cell r="B38">
            <v>107</v>
          </cell>
          <cell r="C38">
            <v>0</v>
          </cell>
          <cell r="D38">
            <v>0</v>
          </cell>
        </row>
        <row r="39">
          <cell r="B39">
            <v>207</v>
          </cell>
          <cell r="C39">
            <v>0</v>
          </cell>
          <cell r="D39">
            <v>0</v>
          </cell>
        </row>
        <row r="40">
          <cell r="B40">
            <v>108</v>
          </cell>
          <cell r="C40">
            <v>74702.5</v>
          </cell>
          <cell r="D40">
            <v>6026.58</v>
          </cell>
        </row>
        <row r="41">
          <cell r="B41">
            <v>110</v>
          </cell>
          <cell r="C41">
            <v>0</v>
          </cell>
          <cell r="D41">
            <v>0</v>
          </cell>
        </row>
        <row r="42">
          <cell r="B42">
            <v>116</v>
          </cell>
          <cell r="C42">
            <v>0</v>
          </cell>
          <cell r="D42">
            <v>0</v>
          </cell>
        </row>
        <row r="43">
          <cell r="B43" t="str">
            <v>017</v>
          </cell>
          <cell r="C43">
            <v>0</v>
          </cell>
          <cell r="D43">
            <v>0</v>
          </cell>
        </row>
      </sheetData>
      <sheetData sheetId="3" refreshError="1"/>
      <sheetData sheetId="4" refreshError="1"/>
      <sheetData sheetId="5" refreshError="1">
        <row r="8">
          <cell r="C8">
            <v>931</v>
          </cell>
          <cell r="D8">
            <v>0</v>
          </cell>
          <cell r="E8">
            <v>-20963.91</v>
          </cell>
        </row>
        <row r="9">
          <cell r="C9">
            <v>231</v>
          </cell>
          <cell r="D9">
            <v>0</v>
          </cell>
          <cell r="E9">
            <v>-211499.61</v>
          </cell>
        </row>
        <row r="10">
          <cell r="C10">
            <v>162</v>
          </cell>
          <cell r="D10">
            <v>0</v>
          </cell>
          <cell r="E10">
            <v>-28199.11</v>
          </cell>
        </row>
        <row r="11">
          <cell r="C11">
            <v>201</v>
          </cell>
          <cell r="D11">
            <v>0</v>
          </cell>
          <cell r="E11">
            <v>0</v>
          </cell>
        </row>
        <row r="12">
          <cell r="C12">
            <v>331</v>
          </cell>
          <cell r="D12">
            <v>0</v>
          </cell>
          <cell r="E12">
            <v>-21962.31</v>
          </cell>
        </row>
        <row r="13">
          <cell r="C13">
            <v>331</v>
          </cell>
          <cell r="D13">
            <v>0</v>
          </cell>
          <cell r="E13">
            <v>0</v>
          </cell>
        </row>
        <row r="14">
          <cell r="C14">
            <v>431</v>
          </cell>
          <cell r="D14">
            <v>0</v>
          </cell>
          <cell r="E14">
            <v>-45.29</v>
          </cell>
        </row>
        <row r="15">
          <cell r="C15">
            <v>173</v>
          </cell>
          <cell r="D15">
            <v>0</v>
          </cell>
          <cell r="E15">
            <v>-5184.84</v>
          </cell>
        </row>
        <row r="16">
          <cell r="C16">
            <v>362</v>
          </cell>
          <cell r="D16">
            <v>0</v>
          </cell>
          <cell r="E16">
            <v>-4518.04</v>
          </cell>
        </row>
        <row r="17">
          <cell r="C17">
            <v>102</v>
          </cell>
          <cell r="D17">
            <v>0</v>
          </cell>
          <cell r="E17">
            <v>0</v>
          </cell>
        </row>
        <row r="18">
          <cell r="C18">
            <v>601</v>
          </cell>
          <cell r="D18">
            <v>0</v>
          </cell>
          <cell r="E18">
            <v>0</v>
          </cell>
        </row>
        <row r="19">
          <cell r="C19">
            <v>401</v>
          </cell>
          <cell r="D19">
            <v>0</v>
          </cell>
          <cell r="E19">
            <v>0</v>
          </cell>
        </row>
        <row r="20">
          <cell r="C20">
            <v>301</v>
          </cell>
          <cell r="D20">
            <v>0</v>
          </cell>
          <cell r="E20">
            <v>0</v>
          </cell>
        </row>
        <row r="21">
          <cell r="C21">
            <v>401</v>
          </cell>
          <cell r="D21">
            <v>0</v>
          </cell>
          <cell r="E21">
            <v>0</v>
          </cell>
        </row>
        <row r="22">
          <cell r="C22">
            <v>301</v>
          </cell>
          <cell r="D22">
            <v>0</v>
          </cell>
          <cell r="E22">
            <v>0</v>
          </cell>
        </row>
        <row r="23">
          <cell r="C23">
            <v>362</v>
          </cell>
          <cell r="D23">
            <v>0</v>
          </cell>
          <cell r="E23">
            <v>0</v>
          </cell>
        </row>
        <row r="24">
          <cell r="C24">
            <v>101</v>
          </cell>
          <cell r="D24">
            <v>0</v>
          </cell>
          <cell r="E24">
            <v>0</v>
          </cell>
        </row>
        <row r="25">
          <cell r="C25">
            <v>506</v>
          </cell>
          <cell r="D25">
            <v>0</v>
          </cell>
          <cell r="E25">
            <v>0</v>
          </cell>
        </row>
        <row r="26">
          <cell r="C26">
            <v>601</v>
          </cell>
          <cell r="D26">
            <v>0</v>
          </cell>
          <cell r="E26">
            <v>0</v>
          </cell>
        </row>
        <row r="27">
          <cell r="C27">
            <v>401</v>
          </cell>
          <cell r="D27">
            <v>0</v>
          </cell>
          <cell r="E27">
            <v>0</v>
          </cell>
        </row>
        <row r="28">
          <cell r="C28">
            <v>104</v>
          </cell>
          <cell r="D28">
            <v>0</v>
          </cell>
          <cell r="E28">
            <v>0</v>
          </cell>
        </row>
        <row r="29">
          <cell r="C29">
            <v>101</v>
          </cell>
          <cell r="D29">
            <v>0</v>
          </cell>
          <cell r="E29">
            <v>0</v>
          </cell>
        </row>
        <row r="30">
          <cell r="C30">
            <v>201</v>
          </cell>
          <cell r="D30">
            <v>0</v>
          </cell>
          <cell r="E30">
            <v>0</v>
          </cell>
        </row>
        <row r="31">
          <cell r="C31">
            <v>202</v>
          </cell>
          <cell r="D31">
            <v>0</v>
          </cell>
          <cell r="E31">
            <v>0</v>
          </cell>
        </row>
        <row r="32">
          <cell r="C32">
            <v>302</v>
          </cell>
          <cell r="D32">
            <v>0</v>
          </cell>
          <cell r="E32">
            <v>0</v>
          </cell>
        </row>
        <row r="33">
          <cell r="C33">
            <v>302</v>
          </cell>
          <cell r="D33">
            <v>0</v>
          </cell>
          <cell r="E33">
            <v>0</v>
          </cell>
        </row>
        <row r="34">
          <cell r="C34">
            <v>431</v>
          </cell>
          <cell r="D34">
            <v>0</v>
          </cell>
          <cell r="E34">
            <v>0</v>
          </cell>
        </row>
        <row r="35">
          <cell r="C35">
            <v>262</v>
          </cell>
          <cell r="D35">
            <v>0</v>
          </cell>
          <cell r="E35">
            <v>0</v>
          </cell>
        </row>
        <row r="36">
          <cell r="C36">
            <v>102</v>
          </cell>
          <cell r="D36">
            <v>0</v>
          </cell>
          <cell r="E36">
            <v>0</v>
          </cell>
        </row>
      </sheetData>
      <sheetData sheetId="6" refreshError="1">
        <row r="8">
          <cell r="C8">
            <v>931</v>
          </cell>
          <cell r="D8">
            <v>0</v>
          </cell>
          <cell r="E8">
            <v>-25944.98</v>
          </cell>
        </row>
        <row r="9">
          <cell r="C9">
            <v>231</v>
          </cell>
          <cell r="D9">
            <v>0</v>
          </cell>
          <cell r="E9">
            <v>-254250.48</v>
          </cell>
        </row>
        <row r="10">
          <cell r="C10">
            <v>162</v>
          </cell>
          <cell r="D10">
            <v>0</v>
          </cell>
          <cell r="E10">
            <v>-41188.720000000001</v>
          </cell>
        </row>
        <row r="11">
          <cell r="C11">
            <v>201</v>
          </cell>
          <cell r="D11">
            <v>0</v>
          </cell>
          <cell r="E11">
            <v>0</v>
          </cell>
        </row>
        <row r="12">
          <cell r="C12">
            <v>331</v>
          </cell>
          <cell r="D12">
            <v>0</v>
          </cell>
          <cell r="E12">
            <v>-28392.37</v>
          </cell>
        </row>
        <row r="13">
          <cell r="C13">
            <v>331</v>
          </cell>
          <cell r="D13">
            <v>0</v>
          </cell>
          <cell r="E13">
            <v>0</v>
          </cell>
        </row>
        <row r="14">
          <cell r="C14">
            <v>431</v>
          </cell>
          <cell r="D14">
            <v>0</v>
          </cell>
          <cell r="E14">
            <v>-153.94999999999999</v>
          </cell>
        </row>
        <row r="15">
          <cell r="C15">
            <v>173</v>
          </cell>
          <cell r="D15">
            <v>0</v>
          </cell>
          <cell r="E15">
            <v>-8463.92</v>
          </cell>
        </row>
        <row r="16">
          <cell r="C16">
            <v>362</v>
          </cell>
          <cell r="D16">
            <v>0</v>
          </cell>
          <cell r="E16">
            <v>-15509.19</v>
          </cell>
        </row>
        <row r="17">
          <cell r="C17">
            <v>102</v>
          </cell>
          <cell r="D17">
            <v>0</v>
          </cell>
          <cell r="E17">
            <v>0</v>
          </cell>
        </row>
        <row r="18">
          <cell r="C18">
            <v>601</v>
          </cell>
          <cell r="D18">
            <v>0</v>
          </cell>
          <cell r="E18">
            <v>0</v>
          </cell>
        </row>
        <row r="19">
          <cell r="C19">
            <v>401</v>
          </cell>
          <cell r="D19">
            <v>0</v>
          </cell>
          <cell r="E19">
            <v>0</v>
          </cell>
        </row>
        <row r="20">
          <cell r="C20">
            <v>301</v>
          </cell>
          <cell r="D20">
            <v>0</v>
          </cell>
          <cell r="E20">
            <v>0</v>
          </cell>
        </row>
        <row r="21">
          <cell r="C21">
            <v>401</v>
          </cell>
          <cell r="D21">
            <v>0</v>
          </cell>
          <cell r="E21">
            <v>0</v>
          </cell>
        </row>
        <row r="22">
          <cell r="C22">
            <v>301</v>
          </cell>
          <cell r="D22">
            <v>0</v>
          </cell>
          <cell r="E22">
            <v>0</v>
          </cell>
        </row>
        <row r="23">
          <cell r="C23">
            <v>362</v>
          </cell>
          <cell r="D23">
            <v>0</v>
          </cell>
          <cell r="E23">
            <v>0</v>
          </cell>
        </row>
        <row r="24">
          <cell r="C24">
            <v>101</v>
          </cell>
          <cell r="D24">
            <v>0</v>
          </cell>
          <cell r="E24">
            <v>0</v>
          </cell>
        </row>
        <row r="25">
          <cell r="C25">
            <v>506</v>
          </cell>
          <cell r="D25">
            <v>0</v>
          </cell>
          <cell r="E25">
            <v>0</v>
          </cell>
        </row>
        <row r="26">
          <cell r="C26">
            <v>601</v>
          </cell>
          <cell r="D26">
            <v>0</v>
          </cell>
          <cell r="E26">
            <v>0</v>
          </cell>
        </row>
        <row r="27">
          <cell r="C27">
            <v>401</v>
          </cell>
          <cell r="D27">
            <v>0</v>
          </cell>
          <cell r="E27">
            <v>0</v>
          </cell>
        </row>
        <row r="28">
          <cell r="C28">
            <v>104</v>
          </cell>
          <cell r="D28">
            <v>0</v>
          </cell>
          <cell r="E28">
            <v>0</v>
          </cell>
        </row>
        <row r="29">
          <cell r="C29">
            <v>101</v>
          </cell>
          <cell r="D29">
            <v>0</v>
          </cell>
          <cell r="E29">
            <v>0</v>
          </cell>
        </row>
        <row r="30">
          <cell r="C30">
            <v>201</v>
          </cell>
          <cell r="D30">
            <v>0</v>
          </cell>
          <cell r="E30">
            <v>0</v>
          </cell>
        </row>
        <row r="31">
          <cell r="C31">
            <v>202</v>
          </cell>
          <cell r="D31">
            <v>0</v>
          </cell>
          <cell r="E31">
            <v>0</v>
          </cell>
        </row>
        <row r="32">
          <cell r="C32">
            <v>302</v>
          </cell>
          <cell r="D32">
            <v>0</v>
          </cell>
          <cell r="E32">
            <v>0</v>
          </cell>
        </row>
        <row r="33">
          <cell r="C33">
            <v>302</v>
          </cell>
          <cell r="D33">
            <v>0</v>
          </cell>
          <cell r="E33">
            <v>0</v>
          </cell>
        </row>
        <row r="34">
          <cell r="C34">
            <v>431</v>
          </cell>
          <cell r="D34">
            <v>0</v>
          </cell>
          <cell r="E34">
            <v>0</v>
          </cell>
        </row>
        <row r="35">
          <cell r="C35">
            <v>262</v>
          </cell>
          <cell r="D35">
            <v>0</v>
          </cell>
          <cell r="E35">
            <v>0</v>
          </cell>
        </row>
        <row r="36">
          <cell r="C36">
            <v>102</v>
          </cell>
          <cell r="D36">
            <v>0</v>
          </cell>
          <cell r="E36">
            <v>0</v>
          </cell>
        </row>
      </sheetData>
      <sheetData sheetId="7" refreshError="1">
        <row r="8">
          <cell r="C8">
            <v>103</v>
          </cell>
          <cell r="D8">
            <v>0</v>
          </cell>
          <cell r="E8">
            <v>0</v>
          </cell>
        </row>
        <row r="9">
          <cell r="C9">
            <v>106</v>
          </cell>
          <cell r="D9">
            <v>44474.3</v>
          </cell>
          <cell r="E9">
            <v>75069.06</v>
          </cell>
        </row>
        <row r="10">
          <cell r="C10">
            <v>107</v>
          </cell>
          <cell r="D10">
            <v>0</v>
          </cell>
          <cell r="E10">
            <v>0</v>
          </cell>
        </row>
        <row r="11">
          <cell r="C11">
            <v>901</v>
          </cell>
          <cell r="D11">
            <v>0</v>
          </cell>
          <cell r="E11">
            <v>0</v>
          </cell>
        </row>
        <row r="12">
          <cell r="C12">
            <v>120</v>
          </cell>
          <cell r="D12">
            <v>0</v>
          </cell>
          <cell r="E12">
            <v>0</v>
          </cell>
        </row>
        <row r="13">
          <cell r="C13">
            <v>110</v>
          </cell>
          <cell r="D13">
            <v>256130</v>
          </cell>
          <cell r="E13">
            <v>1353456.48</v>
          </cell>
        </row>
        <row r="14">
          <cell r="C14">
            <v>113</v>
          </cell>
          <cell r="D14">
            <v>171308</v>
          </cell>
          <cell r="E14">
            <v>154674.28</v>
          </cell>
        </row>
        <row r="15">
          <cell r="C15">
            <v>116</v>
          </cell>
          <cell r="D15">
            <v>2727</v>
          </cell>
          <cell r="E15">
            <v>25359.1</v>
          </cell>
        </row>
        <row r="16">
          <cell r="C16">
            <v>156</v>
          </cell>
          <cell r="D16">
            <v>0</v>
          </cell>
          <cell r="E16">
            <v>35</v>
          </cell>
        </row>
        <row r="17">
          <cell r="C17">
            <v>157</v>
          </cell>
          <cell r="D17">
            <v>4747</v>
          </cell>
          <cell r="E17">
            <v>49835.5</v>
          </cell>
        </row>
        <row r="18">
          <cell r="C18">
            <v>162</v>
          </cell>
          <cell r="D18">
            <v>30072.799999999999</v>
          </cell>
          <cell r="E18">
            <v>349255.78</v>
          </cell>
        </row>
        <row r="19">
          <cell r="C19">
            <v>175</v>
          </cell>
          <cell r="D19">
            <v>319.60000000000002</v>
          </cell>
          <cell r="E19">
            <v>3408.93</v>
          </cell>
        </row>
        <row r="20">
          <cell r="C20">
            <v>506</v>
          </cell>
          <cell r="D20">
            <v>43200</v>
          </cell>
          <cell r="E20">
            <v>90691.19</v>
          </cell>
        </row>
        <row r="21">
          <cell r="C21">
            <v>173</v>
          </cell>
          <cell r="D21">
            <v>0</v>
          </cell>
          <cell r="E21">
            <v>0</v>
          </cell>
        </row>
        <row r="22">
          <cell r="C22">
            <v>206</v>
          </cell>
          <cell r="D22">
            <v>7456.6</v>
          </cell>
          <cell r="E22">
            <v>14042.31</v>
          </cell>
        </row>
        <row r="23">
          <cell r="C23">
            <v>101</v>
          </cell>
          <cell r="D23">
            <v>0</v>
          </cell>
          <cell r="E23">
            <v>0</v>
          </cell>
        </row>
        <row r="24">
          <cell r="C24">
            <v>231</v>
          </cell>
          <cell r="D24">
            <v>185633.9</v>
          </cell>
          <cell r="E24">
            <v>2454213.7599999998</v>
          </cell>
        </row>
        <row r="25">
          <cell r="C25">
            <v>256</v>
          </cell>
          <cell r="D25">
            <v>0</v>
          </cell>
          <cell r="E25">
            <v>0</v>
          </cell>
        </row>
        <row r="26">
          <cell r="C26">
            <v>262</v>
          </cell>
          <cell r="D26">
            <v>6179.7</v>
          </cell>
          <cell r="E26">
            <v>70063.64</v>
          </cell>
        </row>
        <row r="27">
          <cell r="C27">
            <v>306</v>
          </cell>
          <cell r="D27">
            <v>1206</v>
          </cell>
          <cell r="E27">
            <v>6747.09</v>
          </cell>
        </row>
        <row r="28">
          <cell r="C28">
            <v>331</v>
          </cell>
          <cell r="D28">
            <v>20729.900000000001</v>
          </cell>
          <cell r="E28">
            <v>261592.77</v>
          </cell>
        </row>
        <row r="29">
          <cell r="C29">
            <v>257</v>
          </cell>
          <cell r="D29">
            <v>61</v>
          </cell>
          <cell r="E29">
            <v>633.72</v>
          </cell>
        </row>
        <row r="30">
          <cell r="C30">
            <v>406</v>
          </cell>
          <cell r="D30">
            <v>103182.1</v>
          </cell>
          <cell r="E30">
            <v>404739.05</v>
          </cell>
        </row>
        <row r="31">
          <cell r="C31">
            <v>302</v>
          </cell>
          <cell r="D31">
            <v>0</v>
          </cell>
          <cell r="E31">
            <v>0</v>
          </cell>
        </row>
        <row r="32">
          <cell r="C32">
            <v>431</v>
          </cell>
          <cell r="D32">
            <v>112.4</v>
          </cell>
          <cell r="E32">
            <v>1528.77</v>
          </cell>
        </row>
        <row r="33">
          <cell r="C33">
            <v>362</v>
          </cell>
          <cell r="D33">
            <v>11323.6</v>
          </cell>
          <cell r="E33">
            <v>126182.07</v>
          </cell>
        </row>
        <row r="34">
          <cell r="C34">
            <v>606</v>
          </cell>
          <cell r="D34">
            <v>29597</v>
          </cell>
          <cell r="E34">
            <v>71161.78</v>
          </cell>
        </row>
        <row r="35">
          <cell r="C35">
            <v>531</v>
          </cell>
          <cell r="D35">
            <v>1321.3</v>
          </cell>
          <cell r="E35">
            <v>16393.080000000002</v>
          </cell>
        </row>
        <row r="36">
          <cell r="C36">
            <v>273</v>
          </cell>
          <cell r="D36">
            <v>0</v>
          </cell>
          <cell r="E36">
            <v>0</v>
          </cell>
        </row>
        <row r="37">
          <cell r="C37">
            <v>631</v>
          </cell>
          <cell r="D37">
            <v>12446.5</v>
          </cell>
          <cell r="E37">
            <v>181591.67999999999</v>
          </cell>
        </row>
        <row r="38">
          <cell r="C38">
            <v>731</v>
          </cell>
          <cell r="D38">
            <v>1232.7</v>
          </cell>
          <cell r="E38">
            <v>18160.28</v>
          </cell>
        </row>
        <row r="39">
          <cell r="C39">
            <v>931</v>
          </cell>
          <cell r="D39">
            <v>3942.5</v>
          </cell>
          <cell r="E39">
            <v>65457.78</v>
          </cell>
        </row>
        <row r="40">
          <cell r="C40">
            <v>104</v>
          </cell>
          <cell r="D40">
            <v>0</v>
          </cell>
          <cell r="E40">
            <v>0</v>
          </cell>
        </row>
        <row r="41">
          <cell r="C41">
            <v>108</v>
          </cell>
          <cell r="D41">
            <v>112728</v>
          </cell>
          <cell r="E41">
            <v>70279.509999999995</v>
          </cell>
        </row>
        <row r="42">
          <cell r="C42" t="str">
            <v>017</v>
          </cell>
          <cell r="D42">
            <v>39577</v>
          </cell>
          <cell r="E42">
            <v>15000</v>
          </cell>
        </row>
        <row r="43">
          <cell r="C43">
            <v>155</v>
          </cell>
          <cell r="D43">
            <v>62.7</v>
          </cell>
          <cell r="E43">
            <v>704.52</v>
          </cell>
        </row>
        <row r="44">
          <cell r="C44">
            <v>250</v>
          </cell>
          <cell r="D44">
            <v>0</v>
          </cell>
          <cell r="E44">
            <v>0</v>
          </cell>
        </row>
        <row r="45">
          <cell r="C45">
            <v>201</v>
          </cell>
          <cell r="D45">
            <v>0</v>
          </cell>
          <cell r="E45">
            <v>0</v>
          </cell>
        </row>
      </sheetData>
      <sheetData sheetId="8" refreshError="1">
        <row r="8">
          <cell r="B8">
            <v>101</v>
          </cell>
          <cell r="C8">
            <v>0</v>
          </cell>
          <cell r="D8">
            <v>0</v>
          </cell>
        </row>
        <row r="9">
          <cell r="B9">
            <v>231</v>
          </cell>
          <cell r="C9">
            <v>171235</v>
          </cell>
          <cell r="D9">
            <v>115809.23</v>
          </cell>
        </row>
        <row r="10">
          <cell r="B10">
            <v>262</v>
          </cell>
          <cell r="C10">
            <v>5687.2</v>
          </cell>
          <cell r="D10">
            <v>3265.74</v>
          </cell>
        </row>
        <row r="11">
          <cell r="B11">
            <v>531</v>
          </cell>
          <cell r="C11">
            <v>1244.3</v>
          </cell>
          <cell r="D11">
            <v>841.53</v>
          </cell>
        </row>
        <row r="12">
          <cell r="B12">
            <v>631</v>
          </cell>
          <cell r="C12">
            <v>10728.9</v>
          </cell>
          <cell r="D12">
            <v>8627.49</v>
          </cell>
        </row>
        <row r="13">
          <cell r="B13">
            <v>731</v>
          </cell>
          <cell r="C13">
            <v>1047.5999999999999</v>
          </cell>
          <cell r="D13">
            <v>844.38</v>
          </cell>
        </row>
        <row r="14">
          <cell r="B14">
            <v>931</v>
          </cell>
          <cell r="C14">
            <v>3463.6</v>
          </cell>
          <cell r="D14">
            <v>3174.03</v>
          </cell>
        </row>
        <row r="15">
          <cell r="B15">
            <v>162</v>
          </cell>
          <cell r="C15">
            <v>33837.1</v>
          </cell>
          <cell r="D15">
            <v>20263.82</v>
          </cell>
        </row>
        <row r="16">
          <cell r="B16">
            <v>331</v>
          </cell>
          <cell r="C16">
            <v>23259.200000000001</v>
          </cell>
          <cell r="D16">
            <v>15525.53</v>
          </cell>
        </row>
        <row r="17">
          <cell r="B17">
            <v>362</v>
          </cell>
          <cell r="C17">
            <v>24578</v>
          </cell>
          <cell r="D17">
            <v>13450.77</v>
          </cell>
        </row>
        <row r="18">
          <cell r="B18">
            <v>431</v>
          </cell>
          <cell r="C18">
            <v>117.6</v>
          </cell>
          <cell r="D18">
            <v>92.51</v>
          </cell>
        </row>
        <row r="19">
          <cell r="B19">
            <v>104</v>
          </cell>
          <cell r="C19">
            <v>0</v>
          </cell>
          <cell r="D19">
            <v>0</v>
          </cell>
        </row>
        <row r="20">
          <cell r="B20">
            <v>173</v>
          </cell>
          <cell r="C20">
            <v>0</v>
          </cell>
          <cell r="D20">
            <v>0</v>
          </cell>
        </row>
        <row r="21">
          <cell r="B21">
            <v>174</v>
          </cell>
          <cell r="C21">
            <v>0</v>
          </cell>
          <cell r="D21">
            <v>0</v>
          </cell>
        </row>
        <row r="22">
          <cell r="B22">
            <v>175</v>
          </cell>
          <cell r="C22">
            <v>1.6</v>
          </cell>
          <cell r="D22">
            <v>0.57999999999999996</v>
          </cell>
        </row>
        <row r="23">
          <cell r="B23">
            <v>273</v>
          </cell>
          <cell r="C23">
            <v>0</v>
          </cell>
          <cell r="D23">
            <v>0</v>
          </cell>
        </row>
        <row r="24">
          <cell r="B24">
            <v>274</v>
          </cell>
          <cell r="C24">
            <v>0</v>
          </cell>
          <cell r="D24">
            <v>0</v>
          </cell>
        </row>
        <row r="25">
          <cell r="B25">
            <v>275</v>
          </cell>
          <cell r="C25">
            <v>0</v>
          </cell>
          <cell r="D25">
            <v>0</v>
          </cell>
        </row>
        <row r="26">
          <cell r="B26">
            <v>155</v>
          </cell>
          <cell r="C26">
            <v>65.900000000000006</v>
          </cell>
          <cell r="D26">
            <v>26.38</v>
          </cell>
        </row>
        <row r="27">
          <cell r="B27">
            <v>156</v>
          </cell>
          <cell r="C27">
            <v>-5.2</v>
          </cell>
          <cell r="D27">
            <v>-3.05</v>
          </cell>
        </row>
        <row r="28">
          <cell r="B28">
            <v>157</v>
          </cell>
          <cell r="C28">
            <v>3787.8</v>
          </cell>
          <cell r="D28">
            <v>2229.5100000000002</v>
          </cell>
        </row>
        <row r="29">
          <cell r="B29">
            <v>255</v>
          </cell>
          <cell r="C29">
            <v>0</v>
          </cell>
          <cell r="D29">
            <v>0</v>
          </cell>
        </row>
        <row r="30">
          <cell r="B30">
            <v>256</v>
          </cell>
          <cell r="C30">
            <v>0</v>
          </cell>
          <cell r="D30">
            <v>0</v>
          </cell>
        </row>
        <row r="31">
          <cell r="B31">
            <v>257</v>
          </cell>
          <cell r="C31">
            <v>18.8</v>
          </cell>
          <cell r="D31">
            <v>11.16</v>
          </cell>
        </row>
        <row r="32">
          <cell r="B32">
            <v>106</v>
          </cell>
          <cell r="C32">
            <v>62713</v>
          </cell>
          <cell r="D32">
            <v>11936.56</v>
          </cell>
        </row>
        <row r="33">
          <cell r="B33">
            <v>206</v>
          </cell>
          <cell r="C33">
            <v>10644.8</v>
          </cell>
          <cell r="D33">
            <v>1672.17</v>
          </cell>
        </row>
        <row r="34">
          <cell r="B34">
            <v>306</v>
          </cell>
          <cell r="C34">
            <v>1832.6</v>
          </cell>
          <cell r="D34">
            <v>308.85000000000002</v>
          </cell>
        </row>
        <row r="35">
          <cell r="B35">
            <v>406</v>
          </cell>
          <cell r="C35">
            <v>153442.79999999999</v>
          </cell>
          <cell r="D35">
            <v>55029.22</v>
          </cell>
        </row>
        <row r="36">
          <cell r="B36">
            <v>506</v>
          </cell>
          <cell r="C36">
            <v>90428.800000000003</v>
          </cell>
          <cell r="D36">
            <v>23641.14</v>
          </cell>
        </row>
        <row r="37">
          <cell r="B37">
            <v>606</v>
          </cell>
          <cell r="C37">
            <v>61787.4</v>
          </cell>
          <cell r="D37">
            <v>15751.54</v>
          </cell>
        </row>
        <row r="38">
          <cell r="B38">
            <v>107</v>
          </cell>
          <cell r="C38">
            <v>0</v>
          </cell>
          <cell r="D38">
            <v>0</v>
          </cell>
        </row>
        <row r="39">
          <cell r="B39">
            <v>207</v>
          </cell>
          <cell r="C39">
            <v>0</v>
          </cell>
          <cell r="D39">
            <v>0</v>
          </cell>
        </row>
        <row r="40">
          <cell r="B40">
            <v>108</v>
          </cell>
          <cell r="C40">
            <v>0</v>
          </cell>
          <cell r="D40">
            <v>0</v>
          </cell>
        </row>
        <row r="41">
          <cell r="B41">
            <v>110</v>
          </cell>
          <cell r="C41">
            <v>0</v>
          </cell>
          <cell r="D41">
            <v>0</v>
          </cell>
        </row>
        <row r="42">
          <cell r="B42">
            <v>116</v>
          </cell>
          <cell r="C42">
            <v>0</v>
          </cell>
          <cell r="D42">
            <v>0</v>
          </cell>
        </row>
        <row r="43">
          <cell r="B43" t="str">
            <v>017</v>
          </cell>
          <cell r="C43">
            <v>0</v>
          </cell>
          <cell r="D4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aster Rate Table"/>
      <sheetName val="Customer Input Sheet"/>
      <sheetName val="Billed Input Sheet"/>
      <sheetName val="8B1-1"/>
      <sheetName val="8B1-2"/>
      <sheetName val="8B2-1"/>
      <sheetName val="8B2-2"/>
      <sheetName val="Criteria"/>
      <sheetName val="Curr Month Billed"/>
      <sheetName val="Curr Month Unbilled"/>
      <sheetName val="Curr Month Cust (2)"/>
      <sheetName val="Curr Month Cust"/>
      <sheetName val="Curr YTD Cust"/>
      <sheetName val="Prior Month Cust"/>
      <sheetName val="Prior YTD Cust"/>
      <sheetName val="Unbilled Adjustments"/>
      <sheetName val="ModMasterTableUpdate"/>
      <sheetName val="ModSchedulesUpdate"/>
      <sheetName val="ModCustInitilize"/>
      <sheetName val="ModCustUpdateDatabase"/>
      <sheetName val="ModTYCust"/>
      <sheetName val="ModLYCust"/>
      <sheetName val="ModBilledInitialize"/>
      <sheetName val="ModBilledUpdateDatabase"/>
      <sheetName val="ModTYBilled"/>
      <sheetName val="ModLYBilled"/>
      <sheetName val="ModTYUnbilled"/>
      <sheetName val="ModLYUnbilled"/>
      <sheetName val="ModUnbilledAdjInitialize"/>
      <sheetName val="ModUnbilledAdjUpdateDatabase"/>
      <sheetName val="ModTYUnbilledAdj"/>
      <sheetName val="ModLYUnbilledAdj"/>
      <sheetName val="TYM Unbilled Adjustments"/>
      <sheetName val="YTD Unbilled Adjustments"/>
      <sheetName val="LYTD Unbilled Adjustments"/>
      <sheetName val="LYM Unbilled Adjustments"/>
      <sheetName val="Curr Month Billed (2)"/>
      <sheetName val="Curr YTD Billed"/>
      <sheetName val="Prior Month Billed"/>
      <sheetName val="Prior YTD Billed"/>
      <sheetName val="Curr YTD Unbilled"/>
      <sheetName val="Prior Month Unbilled"/>
      <sheetName val="Prior YTD Unbil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6</v>
          </cell>
          <cell r="D8">
            <v>0</v>
          </cell>
        </row>
        <row r="9">
          <cell r="C9">
            <v>102</v>
          </cell>
          <cell r="D9">
            <v>14221</v>
          </cell>
        </row>
        <row r="10">
          <cell r="C10">
            <v>104</v>
          </cell>
          <cell r="D10">
            <v>55</v>
          </cell>
        </row>
        <row r="11">
          <cell r="C11">
            <v>105</v>
          </cell>
          <cell r="D11">
            <v>161</v>
          </cell>
        </row>
        <row r="12">
          <cell r="C12">
            <v>129</v>
          </cell>
          <cell r="D12">
            <v>10</v>
          </cell>
        </row>
        <row r="13">
          <cell r="C13">
            <v>110</v>
          </cell>
          <cell r="D13">
            <v>34</v>
          </cell>
        </row>
        <row r="14">
          <cell r="C14">
            <v>111</v>
          </cell>
          <cell r="D14">
            <v>1</v>
          </cell>
        </row>
        <row r="15">
          <cell r="C15">
            <v>116</v>
          </cell>
          <cell r="D15">
            <v>0</v>
          </cell>
        </row>
        <row r="16">
          <cell r="C16">
            <v>120</v>
          </cell>
          <cell r="D16">
            <v>146</v>
          </cell>
        </row>
        <row r="17">
          <cell r="C17">
            <v>121</v>
          </cell>
          <cell r="D17">
            <v>19</v>
          </cell>
        </row>
        <row r="18">
          <cell r="C18">
            <v>182</v>
          </cell>
          <cell r="D18">
            <v>6138</v>
          </cell>
        </row>
        <row r="19">
          <cell r="C19">
            <v>184</v>
          </cell>
          <cell r="D19">
            <v>17</v>
          </cell>
        </row>
        <row r="20">
          <cell r="C20">
            <v>185</v>
          </cell>
          <cell r="D20">
            <v>343</v>
          </cell>
        </row>
        <row r="21">
          <cell r="C21">
            <v>201</v>
          </cell>
          <cell r="D21">
            <v>748</v>
          </cell>
        </row>
        <row r="22">
          <cell r="C22">
            <v>202</v>
          </cell>
          <cell r="D22">
            <v>72</v>
          </cell>
        </row>
        <row r="23">
          <cell r="C23">
            <v>203</v>
          </cell>
          <cell r="D23">
            <v>40</v>
          </cell>
        </row>
        <row r="24">
          <cell r="C24">
            <v>210</v>
          </cell>
          <cell r="D24">
            <v>0</v>
          </cell>
        </row>
        <row r="25">
          <cell r="C25">
            <v>211</v>
          </cell>
          <cell r="D25">
            <v>40</v>
          </cell>
        </row>
        <row r="26">
          <cell r="C26">
            <v>212</v>
          </cell>
          <cell r="D26">
            <v>1668</v>
          </cell>
        </row>
        <row r="27">
          <cell r="C27">
            <v>221</v>
          </cell>
          <cell r="D27">
            <v>5</v>
          </cell>
        </row>
        <row r="28">
          <cell r="C28">
            <v>228</v>
          </cell>
          <cell r="D28">
            <v>0</v>
          </cell>
        </row>
        <row r="29">
          <cell r="C29">
            <v>272</v>
          </cell>
          <cell r="D29">
            <v>302</v>
          </cell>
        </row>
        <row r="30">
          <cell r="C30">
            <v>281</v>
          </cell>
          <cell r="D30">
            <v>228</v>
          </cell>
        </row>
        <row r="31">
          <cell r="C31">
            <v>282</v>
          </cell>
          <cell r="D31">
            <v>55</v>
          </cell>
        </row>
        <row r="32">
          <cell r="C32">
            <v>283</v>
          </cell>
          <cell r="D32">
            <v>33</v>
          </cell>
        </row>
        <row r="33">
          <cell r="C33">
            <v>301</v>
          </cell>
          <cell r="D33">
            <v>126160</v>
          </cell>
        </row>
        <row r="34">
          <cell r="C34">
            <v>302</v>
          </cell>
          <cell r="D34">
            <v>49</v>
          </cell>
        </row>
        <row r="35">
          <cell r="C35">
            <v>312</v>
          </cell>
          <cell r="D35">
            <v>619</v>
          </cell>
        </row>
        <row r="36">
          <cell r="C36">
            <v>318</v>
          </cell>
          <cell r="D36">
            <v>1531</v>
          </cell>
        </row>
        <row r="37">
          <cell r="C37">
            <v>319</v>
          </cell>
          <cell r="D37">
            <v>2577</v>
          </cell>
        </row>
        <row r="38">
          <cell r="C38">
            <v>372</v>
          </cell>
          <cell r="D38">
            <v>51</v>
          </cell>
        </row>
        <row r="39">
          <cell r="C39">
            <v>381</v>
          </cell>
          <cell r="D39">
            <v>47675</v>
          </cell>
        </row>
        <row r="40">
          <cell r="C40">
            <v>382</v>
          </cell>
          <cell r="D40">
            <v>20</v>
          </cell>
        </row>
        <row r="41">
          <cell r="C41">
            <v>402</v>
          </cell>
          <cell r="D41">
            <v>452</v>
          </cell>
        </row>
        <row r="42">
          <cell r="C42">
            <v>999</v>
          </cell>
          <cell r="D42">
            <v>0</v>
          </cell>
        </row>
        <row r="43">
          <cell r="C43">
            <v>412</v>
          </cell>
          <cell r="D43">
            <v>172</v>
          </cell>
        </row>
        <row r="44">
          <cell r="C44">
            <v>229</v>
          </cell>
          <cell r="D44">
            <v>0</v>
          </cell>
        </row>
        <row r="45">
          <cell r="C45">
            <v>416</v>
          </cell>
          <cell r="D45">
            <v>2</v>
          </cell>
        </row>
        <row r="46">
          <cell r="C46">
            <v>472</v>
          </cell>
          <cell r="D46">
            <v>164</v>
          </cell>
        </row>
        <row r="47">
          <cell r="C47">
            <v>482</v>
          </cell>
          <cell r="D47">
            <v>275</v>
          </cell>
        </row>
        <row r="48">
          <cell r="C48">
            <v>501</v>
          </cell>
          <cell r="D48">
            <v>2549</v>
          </cell>
        </row>
        <row r="49">
          <cell r="C49">
            <v>503</v>
          </cell>
          <cell r="D49">
            <v>118</v>
          </cell>
        </row>
        <row r="50">
          <cell r="C50">
            <v>512</v>
          </cell>
          <cell r="D50">
            <v>48</v>
          </cell>
        </row>
        <row r="51">
          <cell r="C51">
            <v>516</v>
          </cell>
          <cell r="D51">
            <v>0</v>
          </cell>
        </row>
        <row r="52">
          <cell r="C52">
            <v>572</v>
          </cell>
          <cell r="D52">
            <v>9</v>
          </cell>
        </row>
        <row r="53">
          <cell r="C53">
            <v>581</v>
          </cell>
          <cell r="D53">
            <v>754</v>
          </cell>
        </row>
        <row r="54">
          <cell r="C54">
            <v>583</v>
          </cell>
          <cell r="D54">
            <v>74</v>
          </cell>
        </row>
        <row r="55">
          <cell r="C55">
            <v>601</v>
          </cell>
          <cell r="D55">
            <v>1432</v>
          </cell>
        </row>
        <row r="56">
          <cell r="C56">
            <v>602</v>
          </cell>
          <cell r="D56">
            <v>1</v>
          </cell>
        </row>
        <row r="57">
          <cell r="C57">
            <v>681</v>
          </cell>
          <cell r="D57">
            <v>571</v>
          </cell>
        </row>
        <row r="58">
          <cell r="C58">
            <v>682</v>
          </cell>
          <cell r="D58">
            <v>1</v>
          </cell>
        </row>
        <row r="59">
          <cell r="C59">
            <v>701</v>
          </cell>
          <cell r="D59">
            <v>799</v>
          </cell>
        </row>
        <row r="60">
          <cell r="C60">
            <v>703</v>
          </cell>
          <cell r="D60">
            <v>25</v>
          </cell>
        </row>
        <row r="61">
          <cell r="C61">
            <v>781</v>
          </cell>
          <cell r="D61">
            <v>222</v>
          </cell>
        </row>
        <row r="62">
          <cell r="C62">
            <v>783</v>
          </cell>
          <cell r="D62">
            <v>16</v>
          </cell>
        </row>
        <row r="63">
          <cell r="C63">
            <v>801</v>
          </cell>
          <cell r="D63">
            <v>2892</v>
          </cell>
        </row>
        <row r="64">
          <cell r="C64">
            <v>802</v>
          </cell>
          <cell r="D64">
            <v>1548</v>
          </cell>
        </row>
        <row r="65">
          <cell r="C65">
            <v>881</v>
          </cell>
          <cell r="D65">
            <v>950</v>
          </cell>
        </row>
        <row r="66">
          <cell r="C66">
            <v>882</v>
          </cell>
          <cell r="D66">
            <v>450</v>
          </cell>
        </row>
        <row r="67">
          <cell r="C67">
            <v>902</v>
          </cell>
          <cell r="D67">
            <v>2516</v>
          </cell>
        </row>
        <row r="68">
          <cell r="C68">
            <v>917</v>
          </cell>
          <cell r="D68">
            <v>18</v>
          </cell>
        </row>
        <row r="69">
          <cell r="C69">
            <v>918</v>
          </cell>
          <cell r="D69">
            <v>0</v>
          </cell>
        </row>
        <row r="70">
          <cell r="C70">
            <v>926</v>
          </cell>
          <cell r="D70">
            <v>12</v>
          </cell>
        </row>
        <row r="71">
          <cell r="C71">
            <v>927</v>
          </cell>
          <cell r="D71">
            <v>0</v>
          </cell>
        </row>
        <row r="72">
          <cell r="C72">
            <v>216</v>
          </cell>
          <cell r="D72">
            <v>1</v>
          </cell>
        </row>
        <row r="73">
          <cell r="C73">
            <v>929</v>
          </cell>
          <cell r="D73">
            <v>4</v>
          </cell>
        </row>
        <row r="74">
          <cell r="C74">
            <v>930</v>
          </cell>
          <cell r="D74">
            <v>6</v>
          </cell>
        </row>
        <row r="75">
          <cell r="C75">
            <v>946</v>
          </cell>
          <cell r="D75">
            <v>1</v>
          </cell>
        </row>
        <row r="76">
          <cell r="C76">
            <v>941</v>
          </cell>
          <cell r="D76">
            <v>4</v>
          </cell>
        </row>
        <row r="77">
          <cell r="C77">
            <v>128</v>
          </cell>
          <cell r="D77">
            <v>64</v>
          </cell>
        </row>
        <row r="78">
          <cell r="C78">
            <v>878</v>
          </cell>
          <cell r="D78">
            <v>1</v>
          </cell>
        </row>
        <row r="79">
          <cell r="C79">
            <v>957</v>
          </cell>
          <cell r="D79">
            <v>1</v>
          </cell>
        </row>
        <row r="80">
          <cell r="C80">
            <v>937</v>
          </cell>
          <cell r="D80">
            <v>2</v>
          </cell>
        </row>
        <row r="81">
          <cell r="C81">
            <v>961</v>
          </cell>
          <cell r="D81">
            <v>7</v>
          </cell>
        </row>
        <row r="82">
          <cell r="C82">
            <v>966</v>
          </cell>
          <cell r="D82">
            <v>3</v>
          </cell>
        </row>
        <row r="83">
          <cell r="C83">
            <v>982</v>
          </cell>
          <cell r="D83">
            <v>750</v>
          </cell>
        </row>
      </sheetData>
      <sheetData sheetId="13"/>
      <sheetData sheetId="14">
        <row r="8">
          <cell r="C8">
            <v>6</v>
          </cell>
          <cell r="D8">
            <v>0</v>
          </cell>
        </row>
        <row r="9">
          <cell r="C9">
            <v>102</v>
          </cell>
          <cell r="D9">
            <v>13585</v>
          </cell>
        </row>
        <row r="10">
          <cell r="C10">
            <v>104</v>
          </cell>
          <cell r="D10">
            <v>32</v>
          </cell>
        </row>
        <row r="11">
          <cell r="C11">
            <v>105</v>
          </cell>
          <cell r="D11">
            <v>137</v>
          </cell>
        </row>
        <row r="12">
          <cell r="C12">
            <v>129</v>
          </cell>
          <cell r="D12">
            <v>0</v>
          </cell>
        </row>
        <row r="13">
          <cell r="C13">
            <v>110</v>
          </cell>
          <cell r="D13">
            <v>41</v>
          </cell>
        </row>
        <row r="14">
          <cell r="C14">
            <v>111</v>
          </cell>
          <cell r="D14">
            <v>1</v>
          </cell>
        </row>
        <row r="15">
          <cell r="C15">
            <v>116</v>
          </cell>
          <cell r="D15">
            <v>0</v>
          </cell>
        </row>
        <row r="16">
          <cell r="C16">
            <v>120</v>
          </cell>
          <cell r="D16">
            <v>63</v>
          </cell>
        </row>
        <row r="17">
          <cell r="C17">
            <v>121</v>
          </cell>
          <cell r="D17">
            <v>10</v>
          </cell>
        </row>
        <row r="18">
          <cell r="C18">
            <v>182</v>
          </cell>
          <cell r="D18">
            <v>6346</v>
          </cell>
        </row>
        <row r="19">
          <cell r="C19">
            <v>184</v>
          </cell>
          <cell r="D19">
            <v>39</v>
          </cell>
        </row>
        <row r="20">
          <cell r="C20">
            <v>185</v>
          </cell>
          <cell r="D20">
            <v>370</v>
          </cell>
        </row>
        <row r="21">
          <cell r="C21">
            <v>201</v>
          </cell>
          <cell r="D21">
            <v>787</v>
          </cell>
        </row>
        <row r="22">
          <cell r="C22">
            <v>202</v>
          </cell>
          <cell r="D22">
            <v>70</v>
          </cell>
        </row>
        <row r="23">
          <cell r="C23">
            <v>203</v>
          </cell>
          <cell r="D23">
            <v>36</v>
          </cell>
        </row>
        <row r="24">
          <cell r="C24">
            <v>210</v>
          </cell>
          <cell r="D24">
            <v>0</v>
          </cell>
        </row>
        <row r="25">
          <cell r="C25">
            <v>211</v>
          </cell>
          <cell r="D25">
            <v>41</v>
          </cell>
        </row>
        <row r="26">
          <cell r="C26">
            <v>212</v>
          </cell>
          <cell r="D26">
            <v>1579</v>
          </cell>
        </row>
        <row r="27">
          <cell r="C27">
            <v>221</v>
          </cell>
          <cell r="D27">
            <v>2</v>
          </cell>
        </row>
        <row r="28">
          <cell r="C28">
            <v>228</v>
          </cell>
          <cell r="D28">
            <v>0</v>
          </cell>
        </row>
        <row r="29">
          <cell r="C29">
            <v>272</v>
          </cell>
          <cell r="D29">
            <v>398</v>
          </cell>
        </row>
        <row r="30">
          <cell r="C30">
            <v>281</v>
          </cell>
          <cell r="D30">
            <v>282</v>
          </cell>
        </row>
        <row r="31">
          <cell r="C31">
            <v>282</v>
          </cell>
          <cell r="D31">
            <v>70</v>
          </cell>
        </row>
        <row r="32">
          <cell r="C32">
            <v>283</v>
          </cell>
          <cell r="D32">
            <v>35</v>
          </cell>
        </row>
        <row r="33">
          <cell r="C33">
            <v>301</v>
          </cell>
          <cell r="D33">
            <v>120127</v>
          </cell>
        </row>
        <row r="34">
          <cell r="C34">
            <v>302</v>
          </cell>
          <cell r="D34">
            <v>45</v>
          </cell>
        </row>
        <row r="35">
          <cell r="C35">
            <v>312</v>
          </cell>
          <cell r="D35">
            <v>587</v>
          </cell>
        </row>
        <row r="36">
          <cell r="C36">
            <v>318</v>
          </cell>
          <cell r="D36">
            <v>1725</v>
          </cell>
        </row>
        <row r="37">
          <cell r="C37">
            <v>319</v>
          </cell>
          <cell r="D37">
            <v>2484</v>
          </cell>
        </row>
        <row r="38">
          <cell r="C38">
            <v>372</v>
          </cell>
          <cell r="D38">
            <v>66</v>
          </cell>
        </row>
        <row r="39">
          <cell r="C39">
            <v>381</v>
          </cell>
          <cell r="D39">
            <v>51902</v>
          </cell>
        </row>
        <row r="40">
          <cell r="C40">
            <v>382</v>
          </cell>
          <cell r="D40">
            <v>19</v>
          </cell>
        </row>
        <row r="41">
          <cell r="C41">
            <v>402</v>
          </cell>
          <cell r="D41">
            <v>453</v>
          </cell>
        </row>
        <row r="42">
          <cell r="C42">
            <v>999</v>
          </cell>
          <cell r="D42">
            <v>0</v>
          </cell>
        </row>
        <row r="43">
          <cell r="C43">
            <v>412</v>
          </cell>
          <cell r="D43">
            <v>150</v>
          </cell>
        </row>
        <row r="44">
          <cell r="C44">
            <v>229</v>
          </cell>
          <cell r="D44">
            <v>0</v>
          </cell>
        </row>
        <row r="45">
          <cell r="C45">
            <v>416</v>
          </cell>
          <cell r="D45">
            <v>2</v>
          </cell>
        </row>
        <row r="46">
          <cell r="C46">
            <v>472</v>
          </cell>
          <cell r="D46">
            <v>168</v>
          </cell>
        </row>
        <row r="47">
          <cell r="C47">
            <v>482</v>
          </cell>
          <cell r="D47">
            <v>289</v>
          </cell>
        </row>
        <row r="48">
          <cell r="C48">
            <v>501</v>
          </cell>
          <cell r="D48">
            <v>2392</v>
          </cell>
        </row>
        <row r="49">
          <cell r="C49">
            <v>503</v>
          </cell>
          <cell r="D49">
            <v>110</v>
          </cell>
        </row>
        <row r="50">
          <cell r="C50">
            <v>512</v>
          </cell>
          <cell r="D50">
            <v>33</v>
          </cell>
        </row>
        <row r="51">
          <cell r="C51">
            <v>516</v>
          </cell>
          <cell r="D51">
            <v>0</v>
          </cell>
        </row>
        <row r="52">
          <cell r="C52">
            <v>572</v>
          </cell>
          <cell r="D52">
            <v>15</v>
          </cell>
        </row>
        <row r="53">
          <cell r="C53">
            <v>581</v>
          </cell>
          <cell r="D53">
            <v>976</v>
          </cell>
        </row>
        <row r="54">
          <cell r="C54">
            <v>583</v>
          </cell>
          <cell r="D54">
            <v>82</v>
          </cell>
        </row>
        <row r="55">
          <cell r="C55">
            <v>601</v>
          </cell>
          <cell r="D55">
            <v>1382</v>
          </cell>
        </row>
        <row r="56">
          <cell r="C56">
            <v>602</v>
          </cell>
          <cell r="D56">
            <v>0</v>
          </cell>
        </row>
        <row r="57">
          <cell r="C57">
            <v>681</v>
          </cell>
          <cell r="D57">
            <v>622</v>
          </cell>
        </row>
        <row r="58">
          <cell r="C58">
            <v>682</v>
          </cell>
          <cell r="D58">
            <v>2</v>
          </cell>
        </row>
        <row r="59">
          <cell r="C59">
            <v>701</v>
          </cell>
          <cell r="D59">
            <v>739</v>
          </cell>
        </row>
        <row r="60">
          <cell r="C60">
            <v>703</v>
          </cell>
          <cell r="D60">
            <v>24</v>
          </cell>
        </row>
        <row r="61">
          <cell r="C61">
            <v>781</v>
          </cell>
          <cell r="D61">
            <v>285</v>
          </cell>
        </row>
        <row r="62">
          <cell r="C62">
            <v>783</v>
          </cell>
          <cell r="D62">
            <v>21</v>
          </cell>
        </row>
        <row r="63">
          <cell r="C63">
            <v>801</v>
          </cell>
          <cell r="D63">
            <v>2702</v>
          </cell>
        </row>
        <row r="64">
          <cell r="C64">
            <v>802</v>
          </cell>
          <cell r="D64">
            <v>1068</v>
          </cell>
        </row>
        <row r="65">
          <cell r="C65">
            <v>881</v>
          </cell>
          <cell r="D65">
            <v>1133</v>
          </cell>
        </row>
        <row r="66">
          <cell r="C66">
            <v>882</v>
          </cell>
          <cell r="D66">
            <v>966</v>
          </cell>
        </row>
        <row r="67">
          <cell r="C67">
            <v>902</v>
          </cell>
          <cell r="D67">
            <v>2611</v>
          </cell>
        </row>
        <row r="68">
          <cell r="C68">
            <v>917</v>
          </cell>
          <cell r="D68">
            <v>19</v>
          </cell>
        </row>
        <row r="69">
          <cell r="C69">
            <v>918</v>
          </cell>
          <cell r="D69">
            <v>0</v>
          </cell>
        </row>
        <row r="70">
          <cell r="C70">
            <v>926</v>
          </cell>
          <cell r="D70">
            <v>14</v>
          </cell>
        </row>
        <row r="71">
          <cell r="C71">
            <v>927</v>
          </cell>
          <cell r="D71">
            <v>0</v>
          </cell>
        </row>
        <row r="72">
          <cell r="C72">
            <v>216</v>
          </cell>
          <cell r="D72">
            <v>1</v>
          </cell>
        </row>
        <row r="73">
          <cell r="C73">
            <v>929</v>
          </cell>
          <cell r="D73">
            <v>5</v>
          </cell>
        </row>
        <row r="74">
          <cell r="C74">
            <v>930</v>
          </cell>
          <cell r="D74">
            <v>6</v>
          </cell>
        </row>
        <row r="75">
          <cell r="C75">
            <v>946</v>
          </cell>
          <cell r="D75">
            <v>0</v>
          </cell>
        </row>
        <row r="76">
          <cell r="C76">
            <v>941</v>
          </cell>
          <cell r="D76">
            <v>5</v>
          </cell>
        </row>
        <row r="77">
          <cell r="C77">
            <v>128</v>
          </cell>
          <cell r="D77">
            <v>76</v>
          </cell>
        </row>
        <row r="78">
          <cell r="C78">
            <v>957</v>
          </cell>
          <cell r="D78">
            <v>1</v>
          </cell>
        </row>
        <row r="79">
          <cell r="C79">
            <v>937</v>
          </cell>
          <cell r="D79">
            <v>1</v>
          </cell>
        </row>
        <row r="80">
          <cell r="C80">
            <v>961</v>
          </cell>
          <cell r="D80">
            <v>8</v>
          </cell>
        </row>
        <row r="81">
          <cell r="C81">
            <v>966</v>
          </cell>
          <cell r="D81">
            <v>3</v>
          </cell>
        </row>
        <row r="82">
          <cell r="C82">
            <v>982</v>
          </cell>
          <cell r="D82">
            <v>854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>
        <row r="8">
          <cell r="C8">
            <v>102</v>
          </cell>
          <cell r="D8">
            <v>39475109</v>
          </cell>
          <cell r="E8">
            <v>5716636.5099999998</v>
          </cell>
        </row>
        <row r="9">
          <cell r="C9">
            <v>104</v>
          </cell>
          <cell r="D9">
            <v>691313</v>
          </cell>
          <cell r="E9">
            <v>124384.03</v>
          </cell>
        </row>
        <row r="10">
          <cell r="C10">
            <v>105</v>
          </cell>
          <cell r="D10">
            <v>81767</v>
          </cell>
          <cell r="E10">
            <v>13550.89</v>
          </cell>
        </row>
        <row r="11">
          <cell r="C11">
            <v>109</v>
          </cell>
          <cell r="D11">
            <v>0</v>
          </cell>
          <cell r="E11">
            <v>0</v>
          </cell>
        </row>
        <row r="12">
          <cell r="C12">
            <v>110</v>
          </cell>
          <cell r="D12">
            <v>12897704</v>
          </cell>
          <cell r="E12">
            <v>1425729.68</v>
          </cell>
        </row>
        <row r="13">
          <cell r="C13">
            <v>111</v>
          </cell>
          <cell r="D13">
            <v>7639200</v>
          </cell>
          <cell r="E13">
            <v>818898.91</v>
          </cell>
        </row>
        <row r="14">
          <cell r="C14">
            <v>116</v>
          </cell>
          <cell r="D14">
            <v>6829451</v>
          </cell>
          <cell r="E14">
            <v>718368.2</v>
          </cell>
        </row>
        <row r="15">
          <cell r="C15">
            <v>120</v>
          </cell>
          <cell r="D15">
            <v>1291591</v>
          </cell>
          <cell r="E15">
            <v>138553.16</v>
          </cell>
        </row>
        <row r="16">
          <cell r="C16">
            <v>121</v>
          </cell>
          <cell r="D16">
            <v>1833900</v>
          </cell>
          <cell r="E16">
            <v>168801.6</v>
          </cell>
        </row>
        <row r="17">
          <cell r="C17">
            <v>182</v>
          </cell>
          <cell r="D17">
            <v>27401164</v>
          </cell>
          <cell r="E17">
            <v>1352252.3</v>
          </cell>
        </row>
        <row r="18">
          <cell r="C18">
            <v>184</v>
          </cell>
          <cell r="D18">
            <v>1398060</v>
          </cell>
          <cell r="E18">
            <v>150253.32</v>
          </cell>
        </row>
        <row r="19">
          <cell r="C19">
            <v>185</v>
          </cell>
          <cell r="D19">
            <v>198844</v>
          </cell>
          <cell r="E19">
            <v>16876.98</v>
          </cell>
        </row>
        <row r="20">
          <cell r="C20">
            <v>201</v>
          </cell>
          <cell r="D20">
            <v>1117493</v>
          </cell>
          <cell r="E20">
            <v>143088.14000000001</v>
          </cell>
        </row>
        <row r="21">
          <cell r="C21">
            <v>202</v>
          </cell>
          <cell r="D21">
            <v>902552</v>
          </cell>
          <cell r="E21">
            <v>127978.66</v>
          </cell>
        </row>
        <row r="22">
          <cell r="C22">
            <v>203</v>
          </cell>
          <cell r="D22">
            <v>2860207</v>
          </cell>
          <cell r="E22">
            <v>306153.27</v>
          </cell>
        </row>
        <row r="23">
          <cell r="C23">
            <v>216</v>
          </cell>
          <cell r="D23">
            <v>4946</v>
          </cell>
          <cell r="E23">
            <v>98.92</v>
          </cell>
        </row>
        <row r="24">
          <cell r="C24">
            <v>211</v>
          </cell>
          <cell r="D24">
            <v>9676414</v>
          </cell>
          <cell r="E24">
            <v>928128.41</v>
          </cell>
        </row>
        <row r="25">
          <cell r="C25">
            <v>212</v>
          </cell>
          <cell r="D25">
            <v>822322</v>
          </cell>
          <cell r="E25">
            <v>136844.73000000001</v>
          </cell>
        </row>
        <row r="26">
          <cell r="C26">
            <v>220</v>
          </cell>
          <cell r="D26">
            <v>0</v>
          </cell>
          <cell r="E26">
            <v>0</v>
          </cell>
        </row>
        <row r="27">
          <cell r="C27">
            <v>221</v>
          </cell>
          <cell r="D27">
            <v>311500</v>
          </cell>
          <cell r="E27">
            <v>29460.23</v>
          </cell>
        </row>
        <row r="28">
          <cell r="C28">
            <v>272</v>
          </cell>
          <cell r="D28">
            <v>225277</v>
          </cell>
          <cell r="E28">
            <v>18812.16</v>
          </cell>
        </row>
        <row r="29">
          <cell r="C29">
            <v>281</v>
          </cell>
          <cell r="D29">
            <v>596292</v>
          </cell>
          <cell r="E29">
            <v>19029.54</v>
          </cell>
        </row>
        <row r="30">
          <cell r="C30">
            <v>282</v>
          </cell>
          <cell r="D30">
            <v>1384716</v>
          </cell>
          <cell r="E30">
            <v>56735.22</v>
          </cell>
        </row>
        <row r="31">
          <cell r="C31">
            <v>283</v>
          </cell>
          <cell r="D31">
            <v>2372300</v>
          </cell>
          <cell r="E31">
            <v>61155.97</v>
          </cell>
        </row>
        <row r="32">
          <cell r="C32">
            <v>300</v>
          </cell>
          <cell r="D32">
            <v>0</v>
          </cell>
          <cell r="E32">
            <v>0</v>
          </cell>
        </row>
        <row r="33">
          <cell r="C33">
            <v>301</v>
          </cell>
          <cell r="D33">
            <v>78253860</v>
          </cell>
          <cell r="E33">
            <v>12309049.779999999</v>
          </cell>
        </row>
        <row r="34">
          <cell r="C34">
            <v>302</v>
          </cell>
          <cell r="D34">
            <v>2644905</v>
          </cell>
          <cell r="E34">
            <v>352002.63</v>
          </cell>
        </row>
        <row r="35">
          <cell r="C35">
            <v>310</v>
          </cell>
          <cell r="D35">
            <v>0</v>
          </cell>
          <cell r="E35">
            <v>0</v>
          </cell>
        </row>
        <row r="36">
          <cell r="C36">
            <v>312</v>
          </cell>
          <cell r="D36">
            <v>90894</v>
          </cell>
          <cell r="E36">
            <v>16616.349999999999</v>
          </cell>
        </row>
        <row r="37">
          <cell r="C37">
            <v>318</v>
          </cell>
          <cell r="D37">
            <v>3541999</v>
          </cell>
          <cell r="E37">
            <v>150602.1</v>
          </cell>
        </row>
        <row r="38">
          <cell r="C38">
            <v>319</v>
          </cell>
          <cell r="D38">
            <v>4653494</v>
          </cell>
          <cell r="E38">
            <v>584104.11</v>
          </cell>
        </row>
        <row r="39">
          <cell r="C39">
            <v>372</v>
          </cell>
          <cell r="D39">
            <v>19002</v>
          </cell>
          <cell r="E39">
            <v>1731.56</v>
          </cell>
        </row>
        <row r="40">
          <cell r="C40">
            <v>381</v>
          </cell>
          <cell r="D40">
            <v>40835156</v>
          </cell>
          <cell r="E40">
            <v>2575859.2400000002</v>
          </cell>
        </row>
        <row r="41">
          <cell r="C41">
            <v>382</v>
          </cell>
          <cell r="D41">
            <v>1579900</v>
          </cell>
          <cell r="E41">
            <v>52218.41</v>
          </cell>
        </row>
        <row r="42">
          <cell r="C42">
            <v>402</v>
          </cell>
          <cell r="D42">
            <v>1871799</v>
          </cell>
          <cell r="E42">
            <v>217609.65</v>
          </cell>
        </row>
        <row r="43">
          <cell r="C43">
            <v>409</v>
          </cell>
          <cell r="D43">
            <v>0</v>
          </cell>
          <cell r="E43">
            <v>0</v>
          </cell>
        </row>
        <row r="44">
          <cell r="C44">
            <v>412</v>
          </cell>
          <cell r="D44">
            <v>134521</v>
          </cell>
          <cell r="E44">
            <v>17198.62</v>
          </cell>
        </row>
        <row r="45">
          <cell r="C45">
            <v>416</v>
          </cell>
          <cell r="D45">
            <v>58267</v>
          </cell>
          <cell r="E45">
            <v>8928.0400000000009</v>
          </cell>
        </row>
        <row r="46">
          <cell r="C46">
            <v>472</v>
          </cell>
          <cell r="D46">
            <v>201272</v>
          </cell>
          <cell r="E46">
            <v>9046.25</v>
          </cell>
        </row>
        <row r="47">
          <cell r="C47">
            <v>482</v>
          </cell>
          <cell r="D47">
            <v>2353459</v>
          </cell>
          <cell r="E47">
            <v>49219.91</v>
          </cell>
        </row>
        <row r="48">
          <cell r="C48">
            <v>501</v>
          </cell>
          <cell r="D48">
            <v>4257944</v>
          </cell>
          <cell r="E48">
            <v>533109.24</v>
          </cell>
        </row>
        <row r="49">
          <cell r="C49">
            <v>503</v>
          </cell>
          <cell r="D49">
            <v>15597000</v>
          </cell>
          <cell r="E49">
            <v>1628262.76</v>
          </cell>
        </row>
        <row r="50">
          <cell r="C50">
            <v>512</v>
          </cell>
          <cell r="D50">
            <v>33552</v>
          </cell>
          <cell r="E50">
            <v>4172.33</v>
          </cell>
        </row>
        <row r="51">
          <cell r="C51">
            <v>516</v>
          </cell>
          <cell r="D51">
            <v>20430052</v>
          </cell>
          <cell r="E51">
            <v>1801015.13</v>
          </cell>
        </row>
        <row r="52">
          <cell r="C52">
            <v>572</v>
          </cell>
          <cell r="D52">
            <v>9898</v>
          </cell>
          <cell r="E52">
            <v>472.2</v>
          </cell>
        </row>
        <row r="53">
          <cell r="C53">
            <v>581</v>
          </cell>
          <cell r="D53">
            <v>1856651</v>
          </cell>
          <cell r="E53">
            <v>61920.9</v>
          </cell>
        </row>
        <row r="54">
          <cell r="C54">
            <v>583</v>
          </cell>
          <cell r="D54">
            <v>12544520</v>
          </cell>
          <cell r="E54">
            <v>255745.7</v>
          </cell>
        </row>
        <row r="55">
          <cell r="C55">
            <v>601</v>
          </cell>
          <cell r="D55">
            <v>1321600</v>
          </cell>
          <cell r="E55">
            <v>176646.92</v>
          </cell>
        </row>
        <row r="56">
          <cell r="C56">
            <v>602</v>
          </cell>
          <cell r="D56">
            <v>0</v>
          </cell>
          <cell r="E56">
            <v>0</v>
          </cell>
        </row>
        <row r="57">
          <cell r="C57">
            <v>681</v>
          </cell>
          <cell r="D57">
            <v>683769</v>
          </cell>
          <cell r="E57">
            <v>26842.41</v>
          </cell>
        </row>
        <row r="58">
          <cell r="C58">
            <v>682</v>
          </cell>
          <cell r="D58">
            <v>177600</v>
          </cell>
          <cell r="E58">
            <v>7780.36</v>
          </cell>
        </row>
        <row r="59">
          <cell r="C59">
            <v>701</v>
          </cell>
          <cell r="D59">
            <v>1594534</v>
          </cell>
          <cell r="E59">
            <v>188849.67</v>
          </cell>
        </row>
        <row r="60">
          <cell r="C60">
            <v>703</v>
          </cell>
          <cell r="D60">
            <v>2442750</v>
          </cell>
          <cell r="E60">
            <v>264351.35999999999</v>
          </cell>
        </row>
        <row r="61">
          <cell r="C61">
            <v>781</v>
          </cell>
          <cell r="D61">
            <v>642373</v>
          </cell>
          <cell r="E61">
            <v>17069.43</v>
          </cell>
        </row>
        <row r="62">
          <cell r="C62">
            <v>783</v>
          </cell>
          <cell r="D62">
            <v>2442175</v>
          </cell>
          <cell r="E62">
            <v>63974.03</v>
          </cell>
        </row>
        <row r="63">
          <cell r="C63">
            <v>801</v>
          </cell>
          <cell r="D63">
            <v>2512490</v>
          </cell>
          <cell r="E63">
            <v>359837.17</v>
          </cell>
        </row>
        <row r="64">
          <cell r="C64">
            <v>802</v>
          </cell>
          <cell r="D64">
            <v>456977</v>
          </cell>
          <cell r="E64">
            <v>76170.55</v>
          </cell>
        </row>
        <row r="65">
          <cell r="C65">
            <v>881</v>
          </cell>
          <cell r="D65">
            <v>1164756</v>
          </cell>
          <cell r="E65">
            <v>59419.6</v>
          </cell>
        </row>
        <row r="66">
          <cell r="C66">
            <v>882</v>
          </cell>
          <cell r="D66">
            <v>411299</v>
          </cell>
          <cell r="E66">
            <v>29723.94</v>
          </cell>
        </row>
        <row r="67">
          <cell r="C67">
            <v>902</v>
          </cell>
          <cell r="D67">
            <v>527601</v>
          </cell>
          <cell r="E67">
            <v>101304</v>
          </cell>
        </row>
        <row r="68">
          <cell r="C68">
            <v>919</v>
          </cell>
          <cell r="D68">
            <v>0</v>
          </cell>
          <cell r="E68">
            <v>0</v>
          </cell>
        </row>
        <row r="69">
          <cell r="C69">
            <v>917</v>
          </cell>
          <cell r="D69">
            <v>9762750</v>
          </cell>
          <cell r="E69">
            <v>190505.24</v>
          </cell>
        </row>
        <row r="70">
          <cell r="C70">
            <v>918</v>
          </cell>
          <cell r="D70">
            <v>0</v>
          </cell>
          <cell r="E70">
            <v>0</v>
          </cell>
        </row>
        <row r="71">
          <cell r="C71">
            <v>926</v>
          </cell>
          <cell r="D71">
            <v>11914587</v>
          </cell>
          <cell r="E71">
            <v>200021.78</v>
          </cell>
        </row>
        <row r="72">
          <cell r="C72">
            <v>927</v>
          </cell>
          <cell r="D72">
            <v>0</v>
          </cell>
          <cell r="E72">
            <v>0</v>
          </cell>
        </row>
        <row r="73">
          <cell r="C73">
            <v>929</v>
          </cell>
          <cell r="D73">
            <v>0</v>
          </cell>
          <cell r="E73">
            <v>0</v>
          </cell>
        </row>
        <row r="74">
          <cell r="C74">
            <v>930</v>
          </cell>
          <cell r="D74">
            <v>9496132</v>
          </cell>
          <cell r="E74">
            <v>957033.01</v>
          </cell>
        </row>
        <row r="75">
          <cell r="C75">
            <v>937</v>
          </cell>
          <cell r="D75">
            <v>0</v>
          </cell>
          <cell r="E75">
            <v>0</v>
          </cell>
        </row>
        <row r="76">
          <cell r="C76">
            <v>938</v>
          </cell>
          <cell r="D76">
            <v>0</v>
          </cell>
          <cell r="E76">
            <v>0</v>
          </cell>
        </row>
        <row r="77">
          <cell r="C77">
            <v>941</v>
          </cell>
          <cell r="D77">
            <v>0</v>
          </cell>
          <cell r="E77">
            <v>0</v>
          </cell>
        </row>
        <row r="78">
          <cell r="C78">
            <v>949</v>
          </cell>
          <cell r="D78">
            <v>0</v>
          </cell>
          <cell r="E78">
            <v>0</v>
          </cell>
        </row>
        <row r="79">
          <cell r="C79">
            <v>946</v>
          </cell>
          <cell r="D79">
            <v>2282700</v>
          </cell>
          <cell r="E79">
            <v>21676.959999999999</v>
          </cell>
        </row>
        <row r="80">
          <cell r="C80">
            <v>950</v>
          </cell>
          <cell r="D80">
            <v>0</v>
          </cell>
          <cell r="E80">
            <v>0</v>
          </cell>
        </row>
        <row r="81">
          <cell r="C81">
            <v>957</v>
          </cell>
          <cell r="D81">
            <v>804300</v>
          </cell>
          <cell r="E81">
            <v>8233.3799999999992</v>
          </cell>
        </row>
        <row r="82">
          <cell r="C82">
            <v>958</v>
          </cell>
          <cell r="D82">
            <v>0</v>
          </cell>
          <cell r="E82">
            <v>0</v>
          </cell>
        </row>
        <row r="83">
          <cell r="C83">
            <v>961</v>
          </cell>
          <cell r="D83">
            <v>19312068</v>
          </cell>
          <cell r="E83">
            <v>1925547.2</v>
          </cell>
        </row>
        <row r="84">
          <cell r="C84">
            <v>129</v>
          </cell>
          <cell r="D84">
            <v>996380</v>
          </cell>
          <cell r="E84">
            <v>16455.77</v>
          </cell>
        </row>
        <row r="85">
          <cell r="C85">
            <v>966</v>
          </cell>
          <cell r="D85">
            <v>3358500</v>
          </cell>
          <cell r="E85">
            <v>36512.76</v>
          </cell>
        </row>
        <row r="86">
          <cell r="C86">
            <v>982</v>
          </cell>
          <cell r="D86">
            <v>253459</v>
          </cell>
          <cell r="E86">
            <v>20896.810000000001</v>
          </cell>
        </row>
        <row r="87">
          <cell r="C87">
            <v>128</v>
          </cell>
          <cell r="D87">
            <v>1652255</v>
          </cell>
          <cell r="E87">
            <v>41328.230000000003</v>
          </cell>
        </row>
        <row r="88">
          <cell r="C88">
            <v>229</v>
          </cell>
          <cell r="D88">
            <v>0</v>
          </cell>
          <cell r="E88">
            <v>0</v>
          </cell>
        </row>
        <row r="89">
          <cell r="C89">
            <v>228</v>
          </cell>
          <cell r="D89">
            <v>0</v>
          </cell>
          <cell r="E89">
            <v>0</v>
          </cell>
        </row>
        <row r="90">
          <cell r="C90">
            <v>102</v>
          </cell>
          <cell r="D90">
            <v>35756666</v>
          </cell>
          <cell r="E90">
            <v>4799560.7300000004</v>
          </cell>
        </row>
        <row r="91">
          <cell r="C91">
            <v>104</v>
          </cell>
          <cell r="D91">
            <v>581028</v>
          </cell>
          <cell r="E91">
            <v>111569.18</v>
          </cell>
        </row>
        <row r="92">
          <cell r="C92">
            <v>105</v>
          </cell>
          <cell r="D92">
            <v>81334</v>
          </cell>
          <cell r="E92">
            <v>12454.73</v>
          </cell>
        </row>
        <row r="93">
          <cell r="C93">
            <v>109</v>
          </cell>
          <cell r="D93">
            <v>0</v>
          </cell>
          <cell r="E93">
            <v>0</v>
          </cell>
        </row>
        <row r="94">
          <cell r="C94">
            <v>110</v>
          </cell>
          <cell r="D94">
            <v>13146846</v>
          </cell>
          <cell r="E94">
            <v>1081809.3</v>
          </cell>
        </row>
        <row r="95">
          <cell r="C95">
            <v>111</v>
          </cell>
          <cell r="D95">
            <v>8169600</v>
          </cell>
          <cell r="E95">
            <v>1008969.34</v>
          </cell>
        </row>
        <row r="96">
          <cell r="C96">
            <v>116</v>
          </cell>
          <cell r="D96">
            <v>-1411471</v>
          </cell>
          <cell r="E96">
            <v>-482699.53</v>
          </cell>
        </row>
        <row r="97">
          <cell r="C97">
            <v>120</v>
          </cell>
          <cell r="D97">
            <v>1149272</v>
          </cell>
          <cell r="E97">
            <v>112240.19</v>
          </cell>
        </row>
        <row r="98">
          <cell r="C98">
            <v>121</v>
          </cell>
          <cell r="D98">
            <v>1332350</v>
          </cell>
          <cell r="E98">
            <v>110316.56</v>
          </cell>
        </row>
        <row r="99">
          <cell r="C99">
            <v>182</v>
          </cell>
          <cell r="D99">
            <v>24530328</v>
          </cell>
          <cell r="E99">
            <v>1112508.46</v>
          </cell>
        </row>
        <row r="100">
          <cell r="C100">
            <v>184</v>
          </cell>
          <cell r="D100">
            <v>1180867</v>
          </cell>
          <cell r="E100">
            <v>140818.09</v>
          </cell>
        </row>
        <row r="101">
          <cell r="C101">
            <v>185</v>
          </cell>
          <cell r="D101">
            <v>199256</v>
          </cell>
          <cell r="E101">
            <v>16450.38</v>
          </cell>
        </row>
        <row r="102">
          <cell r="C102">
            <v>201</v>
          </cell>
          <cell r="D102">
            <v>962726</v>
          </cell>
          <cell r="E102">
            <v>111935.1</v>
          </cell>
        </row>
        <row r="103">
          <cell r="C103">
            <v>202</v>
          </cell>
          <cell r="D103">
            <v>1065536</v>
          </cell>
          <cell r="E103">
            <v>146507.82</v>
          </cell>
        </row>
        <row r="104">
          <cell r="C104">
            <v>203</v>
          </cell>
          <cell r="D104">
            <v>2959381</v>
          </cell>
          <cell r="E104">
            <v>284995.31</v>
          </cell>
        </row>
        <row r="105">
          <cell r="C105">
            <v>216</v>
          </cell>
          <cell r="D105">
            <v>0</v>
          </cell>
          <cell r="E105">
            <v>0</v>
          </cell>
        </row>
        <row r="106">
          <cell r="C106">
            <v>211</v>
          </cell>
          <cell r="D106">
            <v>10729496</v>
          </cell>
          <cell r="E106">
            <v>793743.46</v>
          </cell>
        </row>
        <row r="107">
          <cell r="C107">
            <v>212</v>
          </cell>
          <cell r="D107">
            <v>722372</v>
          </cell>
          <cell r="E107">
            <v>120859.4</v>
          </cell>
        </row>
        <row r="108">
          <cell r="C108">
            <v>220</v>
          </cell>
          <cell r="D108">
            <v>0</v>
          </cell>
          <cell r="E108">
            <v>0</v>
          </cell>
        </row>
        <row r="109">
          <cell r="C109">
            <v>221</v>
          </cell>
          <cell r="D109">
            <v>300300</v>
          </cell>
          <cell r="E109">
            <v>24716.17</v>
          </cell>
        </row>
        <row r="110">
          <cell r="C110">
            <v>272</v>
          </cell>
          <cell r="D110">
            <v>191159</v>
          </cell>
          <cell r="E110">
            <v>17648.27</v>
          </cell>
        </row>
        <row r="111">
          <cell r="C111">
            <v>281</v>
          </cell>
          <cell r="D111">
            <v>518911</v>
          </cell>
          <cell r="E111">
            <v>15423.93</v>
          </cell>
        </row>
        <row r="112">
          <cell r="C112">
            <v>282</v>
          </cell>
          <cell r="D112">
            <v>1191291</v>
          </cell>
          <cell r="E112">
            <v>44968.87</v>
          </cell>
        </row>
        <row r="113">
          <cell r="C113">
            <v>283</v>
          </cell>
          <cell r="D113">
            <v>1896495</v>
          </cell>
          <cell r="E113">
            <v>48069.59</v>
          </cell>
        </row>
        <row r="114">
          <cell r="C114">
            <v>300</v>
          </cell>
          <cell r="D114">
            <v>0</v>
          </cell>
          <cell r="E114">
            <v>0</v>
          </cell>
        </row>
        <row r="115">
          <cell r="C115">
            <v>301</v>
          </cell>
          <cell r="D115">
            <v>64662050</v>
          </cell>
          <cell r="E115">
            <v>9540324.1699999999</v>
          </cell>
        </row>
        <row r="116">
          <cell r="C116">
            <v>302</v>
          </cell>
          <cell r="D116">
            <v>2314033</v>
          </cell>
          <cell r="E116">
            <v>283793.09999999998</v>
          </cell>
        </row>
        <row r="117">
          <cell r="C117">
            <v>310</v>
          </cell>
          <cell r="D117">
            <v>0</v>
          </cell>
          <cell r="E117">
            <v>0</v>
          </cell>
        </row>
        <row r="118">
          <cell r="C118">
            <v>312</v>
          </cell>
          <cell r="D118">
            <v>79961</v>
          </cell>
          <cell r="E118">
            <v>14807.42</v>
          </cell>
        </row>
        <row r="119">
          <cell r="C119">
            <v>318</v>
          </cell>
          <cell r="D119">
            <v>3120490</v>
          </cell>
          <cell r="E119">
            <v>129040.71</v>
          </cell>
        </row>
        <row r="120">
          <cell r="C120">
            <v>319</v>
          </cell>
          <cell r="D120">
            <v>3901575</v>
          </cell>
          <cell r="E120">
            <v>452445.65</v>
          </cell>
        </row>
        <row r="121">
          <cell r="C121">
            <v>372</v>
          </cell>
          <cell r="D121">
            <v>16447</v>
          </cell>
          <cell r="E121">
            <v>1668.98</v>
          </cell>
        </row>
        <row r="122">
          <cell r="C122">
            <v>878</v>
          </cell>
          <cell r="D122">
            <v>649513</v>
          </cell>
          <cell r="E122">
            <v>87415.38</v>
          </cell>
        </row>
        <row r="123">
          <cell r="C123">
            <v>381</v>
          </cell>
          <cell r="D123">
            <v>33498420</v>
          </cell>
          <cell r="E123">
            <v>2116442.11</v>
          </cell>
        </row>
        <row r="124">
          <cell r="C124">
            <v>382</v>
          </cell>
          <cell r="D124">
            <v>1230430</v>
          </cell>
          <cell r="E124">
            <v>42721</v>
          </cell>
        </row>
        <row r="125">
          <cell r="C125">
            <v>402</v>
          </cell>
          <cell r="D125">
            <v>1762264</v>
          </cell>
          <cell r="E125">
            <v>181869.14</v>
          </cell>
        </row>
        <row r="126">
          <cell r="C126">
            <v>409</v>
          </cell>
          <cell r="D126">
            <v>0</v>
          </cell>
          <cell r="E126">
            <v>0</v>
          </cell>
        </row>
        <row r="127">
          <cell r="C127">
            <v>412</v>
          </cell>
          <cell r="D127">
            <v>117207</v>
          </cell>
          <cell r="E127">
            <v>13921.42</v>
          </cell>
        </row>
        <row r="128">
          <cell r="C128">
            <v>416</v>
          </cell>
          <cell r="D128">
            <v>27134</v>
          </cell>
          <cell r="E128">
            <v>3982.76</v>
          </cell>
        </row>
        <row r="129">
          <cell r="C129">
            <v>472</v>
          </cell>
          <cell r="D129">
            <v>171479</v>
          </cell>
          <cell r="E129">
            <v>7403.82</v>
          </cell>
        </row>
        <row r="130">
          <cell r="C130">
            <v>482</v>
          </cell>
          <cell r="D130">
            <v>1671564</v>
          </cell>
          <cell r="E130">
            <v>30165.05</v>
          </cell>
        </row>
        <row r="131">
          <cell r="C131">
            <v>501</v>
          </cell>
          <cell r="D131">
            <v>3842168</v>
          </cell>
          <cell r="E131">
            <v>437723.46</v>
          </cell>
        </row>
        <row r="132">
          <cell r="C132">
            <v>503</v>
          </cell>
          <cell r="D132">
            <v>14724235</v>
          </cell>
          <cell r="E132">
            <v>1363424.21</v>
          </cell>
        </row>
        <row r="133">
          <cell r="C133">
            <v>512</v>
          </cell>
          <cell r="D133">
            <v>33560</v>
          </cell>
          <cell r="E133">
            <v>3830.4</v>
          </cell>
        </row>
        <row r="134">
          <cell r="C134">
            <v>516</v>
          </cell>
          <cell r="D134">
            <v>18553821</v>
          </cell>
          <cell r="E134">
            <v>1567449.3</v>
          </cell>
        </row>
        <row r="135">
          <cell r="C135">
            <v>572</v>
          </cell>
          <cell r="D135">
            <v>9898</v>
          </cell>
          <cell r="E135">
            <v>446.04</v>
          </cell>
        </row>
        <row r="136">
          <cell r="C136">
            <v>581</v>
          </cell>
          <cell r="D136">
            <v>1597726</v>
          </cell>
          <cell r="E136">
            <v>50525.33</v>
          </cell>
        </row>
        <row r="137">
          <cell r="C137">
            <v>583</v>
          </cell>
          <cell r="D137">
            <v>10949855</v>
          </cell>
          <cell r="E137">
            <v>206333.87</v>
          </cell>
        </row>
        <row r="138">
          <cell r="C138">
            <v>601</v>
          </cell>
          <cell r="D138">
            <v>1096883</v>
          </cell>
          <cell r="E138">
            <v>138194.64000000001</v>
          </cell>
        </row>
        <row r="139">
          <cell r="C139">
            <v>602</v>
          </cell>
          <cell r="D139">
            <v>0</v>
          </cell>
          <cell r="E139">
            <v>0</v>
          </cell>
        </row>
        <row r="140">
          <cell r="C140">
            <v>681</v>
          </cell>
          <cell r="D140">
            <v>636340</v>
          </cell>
          <cell r="E140">
            <v>27983.47</v>
          </cell>
        </row>
        <row r="141">
          <cell r="C141">
            <v>682</v>
          </cell>
          <cell r="D141">
            <v>132300</v>
          </cell>
          <cell r="E141">
            <v>5671.01</v>
          </cell>
        </row>
        <row r="142">
          <cell r="C142">
            <v>701</v>
          </cell>
          <cell r="D142">
            <v>1232309</v>
          </cell>
          <cell r="E142">
            <v>135509.47</v>
          </cell>
        </row>
        <row r="143">
          <cell r="C143">
            <v>703</v>
          </cell>
          <cell r="D143">
            <v>2289500</v>
          </cell>
          <cell r="E143">
            <v>215944.64</v>
          </cell>
        </row>
        <row r="144">
          <cell r="C144">
            <v>781</v>
          </cell>
          <cell r="D144">
            <v>514121</v>
          </cell>
          <cell r="E144">
            <v>13795.98</v>
          </cell>
        </row>
        <row r="145">
          <cell r="C145">
            <v>783</v>
          </cell>
          <cell r="D145">
            <v>2436135</v>
          </cell>
          <cell r="E145">
            <v>52367.48</v>
          </cell>
        </row>
        <row r="146">
          <cell r="C146">
            <v>801</v>
          </cell>
          <cell r="D146">
            <v>2162647</v>
          </cell>
          <cell r="E146">
            <v>288539.33</v>
          </cell>
        </row>
        <row r="147">
          <cell r="C147">
            <v>802</v>
          </cell>
          <cell r="D147">
            <v>455961</v>
          </cell>
          <cell r="E147">
            <v>70307.16</v>
          </cell>
        </row>
        <row r="148">
          <cell r="C148">
            <v>881</v>
          </cell>
          <cell r="D148">
            <v>967085</v>
          </cell>
          <cell r="E148">
            <v>48510.83</v>
          </cell>
        </row>
        <row r="149">
          <cell r="C149">
            <v>882</v>
          </cell>
          <cell r="D149">
            <v>409955</v>
          </cell>
          <cell r="E149">
            <v>28896.85</v>
          </cell>
        </row>
        <row r="150">
          <cell r="C150">
            <v>902</v>
          </cell>
          <cell r="D150">
            <v>442280</v>
          </cell>
          <cell r="E150">
            <v>82903.740000000005</v>
          </cell>
        </row>
        <row r="151">
          <cell r="C151">
            <v>919</v>
          </cell>
          <cell r="D151">
            <v>0</v>
          </cell>
          <cell r="E151">
            <v>0</v>
          </cell>
        </row>
        <row r="152">
          <cell r="C152">
            <v>917</v>
          </cell>
          <cell r="D152">
            <v>10200350</v>
          </cell>
          <cell r="E152">
            <v>154769.35999999999</v>
          </cell>
        </row>
        <row r="153">
          <cell r="C153">
            <v>918</v>
          </cell>
          <cell r="D153">
            <v>0</v>
          </cell>
          <cell r="E153">
            <v>0</v>
          </cell>
        </row>
        <row r="154">
          <cell r="C154">
            <v>926</v>
          </cell>
          <cell r="D154">
            <v>11453882</v>
          </cell>
          <cell r="E154">
            <v>126709.34</v>
          </cell>
        </row>
        <row r="155">
          <cell r="C155">
            <v>927</v>
          </cell>
          <cell r="D155">
            <v>0</v>
          </cell>
          <cell r="E155">
            <v>0</v>
          </cell>
        </row>
        <row r="156">
          <cell r="C156">
            <v>929</v>
          </cell>
          <cell r="D156">
            <v>0</v>
          </cell>
          <cell r="E156">
            <v>0</v>
          </cell>
        </row>
        <row r="157">
          <cell r="C157">
            <v>930</v>
          </cell>
          <cell r="D157">
            <v>8629525</v>
          </cell>
          <cell r="E157">
            <v>635601.55000000005</v>
          </cell>
        </row>
        <row r="158">
          <cell r="C158">
            <v>937</v>
          </cell>
          <cell r="D158">
            <v>2056480</v>
          </cell>
          <cell r="E158">
            <v>15854.18</v>
          </cell>
        </row>
        <row r="159">
          <cell r="C159">
            <v>938</v>
          </cell>
          <cell r="D159">
            <v>0</v>
          </cell>
          <cell r="E159">
            <v>0</v>
          </cell>
        </row>
        <row r="160">
          <cell r="C160">
            <v>941</v>
          </cell>
          <cell r="D160">
            <v>0</v>
          </cell>
          <cell r="E160">
            <v>0</v>
          </cell>
        </row>
        <row r="161">
          <cell r="C161">
            <v>949</v>
          </cell>
          <cell r="D161">
            <v>0</v>
          </cell>
          <cell r="E161">
            <v>0</v>
          </cell>
        </row>
        <row r="162">
          <cell r="C162">
            <v>946</v>
          </cell>
          <cell r="D162">
            <v>1980300</v>
          </cell>
          <cell r="E162">
            <v>8225.15</v>
          </cell>
        </row>
        <row r="163">
          <cell r="C163">
            <v>950</v>
          </cell>
          <cell r="D163">
            <v>0</v>
          </cell>
          <cell r="E163">
            <v>0</v>
          </cell>
        </row>
        <row r="164">
          <cell r="C164">
            <v>957</v>
          </cell>
          <cell r="D164">
            <v>785400</v>
          </cell>
          <cell r="E164">
            <v>3708.99</v>
          </cell>
        </row>
        <row r="165">
          <cell r="C165">
            <v>958</v>
          </cell>
          <cell r="D165">
            <v>0</v>
          </cell>
          <cell r="E165">
            <v>0</v>
          </cell>
        </row>
        <row r="166">
          <cell r="C166">
            <v>961</v>
          </cell>
          <cell r="D166">
            <v>7540747</v>
          </cell>
          <cell r="E166">
            <v>619751</v>
          </cell>
        </row>
        <row r="167">
          <cell r="C167">
            <v>129</v>
          </cell>
          <cell r="D167">
            <v>1044880</v>
          </cell>
          <cell r="E167">
            <v>14597.01</v>
          </cell>
        </row>
        <row r="168">
          <cell r="C168">
            <v>966</v>
          </cell>
          <cell r="D168">
            <v>2863500</v>
          </cell>
          <cell r="E168">
            <v>13940.97</v>
          </cell>
        </row>
        <row r="169">
          <cell r="C169">
            <v>982</v>
          </cell>
          <cell r="D169">
            <v>220605</v>
          </cell>
          <cell r="E169">
            <v>18172.21</v>
          </cell>
        </row>
        <row r="170">
          <cell r="C170">
            <v>128</v>
          </cell>
          <cell r="D170">
            <v>1380344</v>
          </cell>
          <cell r="E170">
            <v>34622.29</v>
          </cell>
        </row>
        <row r="171">
          <cell r="C171">
            <v>229</v>
          </cell>
          <cell r="D171">
            <v>0</v>
          </cell>
          <cell r="E171">
            <v>0</v>
          </cell>
        </row>
        <row r="172">
          <cell r="C172">
            <v>228</v>
          </cell>
          <cell r="D172">
            <v>0</v>
          </cell>
          <cell r="E172">
            <v>0</v>
          </cell>
        </row>
        <row r="173">
          <cell r="C173">
            <v>102</v>
          </cell>
          <cell r="D173">
            <v>35809964</v>
          </cell>
          <cell r="E173">
            <v>4387212.2</v>
          </cell>
        </row>
        <row r="174">
          <cell r="C174">
            <v>104</v>
          </cell>
          <cell r="D174">
            <v>577960</v>
          </cell>
          <cell r="E174">
            <v>110702.61</v>
          </cell>
        </row>
        <row r="175">
          <cell r="C175">
            <v>105</v>
          </cell>
          <cell r="D175">
            <v>80129</v>
          </cell>
          <cell r="E175">
            <v>11581.07</v>
          </cell>
        </row>
        <row r="176">
          <cell r="C176">
            <v>109</v>
          </cell>
          <cell r="D176">
            <v>0</v>
          </cell>
          <cell r="E176">
            <v>0</v>
          </cell>
        </row>
        <row r="177">
          <cell r="C177">
            <v>110</v>
          </cell>
          <cell r="D177">
            <v>13148095</v>
          </cell>
          <cell r="E177">
            <v>991953.1</v>
          </cell>
        </row>
        <row r="178">
          <cell r="C178">
            <v>111</v>
          </cell>
          <cell r="D178">
            <v>7281600</v>
          </cell>
          <cell r="E178">
            <v>753214.61</v>
          </cell>
        </row>
        <row r="179">
          <cell r="C179">
            <v>116</v>
          </cell>
          <cell r="D179">
            <v>6467651</v>
          </cell>
          <cell r="E179">
            <v>436027.67</v>
          </cell>
        </row>
        <row r="180">
          <cell r="C180">
            <v>120</v>
          </cell>
          <cell r="D180">
            <v>1127706</v>
          </cell>
          <cell r="E180">
            <v>99673.64</v>
          </cell>
        </row>
        <row r="181">
          <cell r="C181">
            <v>121</v>
          </cell>
          <cell r="D181">
            <v>1659750</v>
          </cell>
          <cell r="E181">
            <v>122410.28</v>
          </cell>
        </row>
        <row r="182">
          <cell r="C182">
            <v>182</v>
          </cell>
          <cell r="D182">
            <v>24770606</v>
          </cell>
          <cell r="E182">
            <v>1138592.8700000001</v>
          </cell>
        </row>
        <row r="183">
          <cell r="C183">
            <v>184</v>
          </cell>
          <cell r="D183">
            <v>1169352</v>
          </cell>
          <cell r="E183">
            <v>150275.32</v>
          </cell>
        </row>
        <row r="184">
          <cell r="C184">
            <v>185</v>
          </cell>
          <cell r="D184">
            <v>200423</v>
          </cell>
          <cell r="E184">
            <v>16068.6</v>
          </cell>
        </row>
        <row r="185">
          <cell r="C185">
            <v>201</v>
          </cell>
          <cell r="D185">
            <v>923692</v>
          </cell>
          <cell r="E185">
            <v>98905.77</v>
          </cell>
        </row>
        <row r="186">
          <cell r="C186">
            <v>202</v>
          </cell>
          <cell r="D186">
            <v>858859</v>
          </cell>
          <cell r="E186">
            <v>103463.51</v>
          </cell>
        </row>
        <row r="187">
          <cell r="C187">
            <v>203</v>
          </cell>
          <cell r="D187">
            <v>2899280</v>
          </cell>
          <cell r="E187">
            <v>249158.53</v>
          </cell>
        </row>
        <row r="188">
          <cell r="C188">
            <v>216</v>
          </cell>
          <cell r="D188">
            <v>0</v>
          </cell>
          <cell r="E188">
            <v>0</v>
          </cell>
        </row>
        <row r="189">
          <cell r="C189">
            <v>211</v>
          </cell>
          <cell r="D189">
            <v>11014772</v>
          </cell>
          <cell r="E189">
            <v>771846.65</v>
          </cell>
        </row>
        <row r="190">
          <cell r="C190">
            <v>212</v>
          </cell>
          <cell r="D190">
            <v>659439</v>
          </cell>
          <cell r="E190">
            <v>109943.12</v>
          </cell>
        </row>
        <row r="191">
          <cell r="C191">
            <v>220</v>
          </cell>
          <cell r="D191">
            <v>0</v>
          </cell>
          <cell r="E191">
            <v>0</v>
          </cell>
        </row>
        <row r="192">
          <cell r="C192">
            <v>221</v>
          </cell>
          <cell r="D192">
            <v>282800</v>
          </cell>
          <cell r="E192">
            <v>20761.59</v>
          </cell>
        </row>
        <row r="193">
          <cell r="C193">
            <v>272</v>
          </cell>
          <cell r="D193">
            <v>175954</v>
          </cell>
          <cell r="E193">
            <v>17560.22</v>
          </cell>
        </row>
        <row r="194">
          <cell r="C194">
            <v>281</v>
          </cell>
          <cell r="D194">
            <v>552614</v>
          </cell>
          <cell r="E194">
            <v>15969.77</v>
          </cell>
        </row>
        <row r="195">
          <cell r="C195">
            <v>282</v>
          </cell>
          <cell r="D195">
            <v>1138577</v>
          </cell>
          <cell r="E195">
            <v>43014.44</v>
          </cell>
        </row>
        <row r="196">
          <cell r="C196">
            <v>283</v>
          </cell>
          <cell r="D196">
            <v>1940870</v>
          </cell>
          <cell r="E196">
            <v>48757.72</v>
          </cell>
        </row>
        <row r="197">
          <cell r="C197">
            <v>300</v>
          </cell>
          <cell r="D197">
            <v>0</v>
          </cell>
          <cell r="E197">
            <v>0</v>
          </cell>
        </row>
        <row r="198">
          <cell r="C198">
            <v>301</v>
          </cell>
          <cell r="D198">
            <v>64164335</v>
          </cell>
          <cell r="E198">
            <v>8820404.5500000007</v>
          </cell>
        </row>
        <row r="199">
          <cell r="C199">
            <v>302</v>
          </cell>
          <cell r="D199">
            <v>2537381</v>
          </cell>
          <cell r="E199">
            <v>280873.68</v>
          </cell>
        </row>
        <row r="200">
          <cell r="C200">
            <v>310</v>
          </cell>
          <cell r="D200">
            <v>0</v>
          </cell>
          <cell r="E200">
            <v>0</v>
          </cell>
        </row>
        <row r="201">
          <cell r="C201">
            <v>312</v>
          </cell>
          <cell r="D201">
            <v>71754</v>
          </cell>
          <cell r="E201">
            <v>13292.7</v>
          </cell>
        </row>
        <row r="202">
          <cell r="C202">
            <v>318</v>
          </cell>
          <cell r="D202">
            <v>3112262</v>
          </cell>
          <cell r="E202">
            <v>127798.09</v>
          </cell>
        </row>
        <row r="203">
          <cell r="C203">
            <v>319</v>
          </cell>
          <cell r="D203">
            <v>3954968</v>
          </cell>
          <cell r="E203">
            <v>422653.98</v>
          </cell>
        </row>
        <row r="204">
          <cell r="C204">
            <v>372</v>
          </cell>
          <cell r="D204">
            <v>15141</v>
          </cell>
          <cell r="E204">
            <v>1643.82</v>
          </cell>
        </row>
        <row r="205">
          <cell r="C205">
            <v>878</v>
          </cell>
          <cell r="D205">
            <v>799610</v>
          </cell>
          <cell r="E205">
            <v>93268.69</v>
          </cell>
        </row>
        <row r="206">
          <cell r="C206">
            <v>381</v>
          </cell>
          <cell r="D206">
            <v>33045912</v>
          </cell>
          <cell r="E206">
            <v>2071910.18</v>
          </cell>
        </row>
        <row r="207">
          <cell r="C207">
            <v>382</v>
          </cell>
          <cell r="D207">
            <v>1317460</v>
          </cell>
          <cell r="E207">
            <v>43146.8</v>
          </cell>
        </row>
        <row r="208">
          <cell r="C208">
            <v>402</v>
          </cell>
          <cell r="D208">
            <v>1997099</v>
          </cell>
          <cell r="E208">
            <v>184822.09</v>
          </cell>
        </row>
        <row r="209">
          <cell r="C209">
            <v>409</v>
          </cell>
          <cell r="D209">
            <v>0</v>
          </cell>
          <cell r="E209">
            <v>0</v>
          </cell>
        </row>
        <row r="210">
          <cell r="C210">
            <v>412</v>
          </cell>
          <cell r="D210">
            <v>108071</v>
          </cell>
          <cell r="E210">
            <v>11774.85</v>
          </cell>
        </row>
        <row r="211">
          <cell r="C211">
            <v>416</v>
          </cell>
          <cell r="D211">
            <v>0</v>
          </cell>
          <cell r="E211">
            <v>0</v>
          </cell>
        </row>
        <row r="212">
          <cell r="C212">
            <v>472</v>
          </cell>
          <cell r="D212">
            <v>148223</v>
          </cell>
          <cell r="E212">
            <v>6397.51</v>
          </cell>
        </row>
        <row r="213">
          <cell r="C213">
            <v>482</v>
          </cell>
          <cell r="D213">
            <v>1809206</v>
          </cell>
          <cell r="E213">
            <v>30742.11</v>
          </cell>
        </row>
        <row r="214">
          <cell r="C214">
            <v>501</v>
          </cell>
          <cell r="D214">
            <v>3843330</v>
          </cell>
          <cell r="E214">
            <v>399072.8</v>
          </cell>
        </row>
        <row r="215">
          <cell r="C215">
            <v>503</v>
          </cell>
          <cell r="D215">
            <v>14281745</v>
          </cell>
          <cell r="E215">
            <v>1192652.49</v>
          </cell>
        </row>
        <row r="216">
          <cell r="C216">
            <v>512</v>
          </cell>
          <cell r="D216">
            <v>33872</v>
          </cell>
          <cell r="E216">
            <v>3591.27</v>
          </cell>
        </row>
        <row r="217">
          <cell r="C217">
            <v>516</v>
          </cell>
          <cell r="D217">
            <v>19166588</v>
          </cell>
          <cell r="E217">
            <v>1614893.32</v>
          </cell>
        </row>
        <row r="218">
          <cell r="C218">
            <v>572</v>
          </cell>
          <cell r="D218">
            <v>9898</v>
          </cell>
          <cell r="E218">
            <v>431.25</v>
          </cell>
        </row>
        <row r="219">
          <cell r="C219">
            <v>581</v>
          </cell>
          <cell r="D219">
            <v>1633171</v>
          </cell>
          <cell r="E219">
            <v>51420.97</v>
          </cell>
        </row>
        <row r="220">
          <cell r="C220">
            <v>583</v>
          </cell>
          <cell r="D220">
            <v>10797375</v>
          </cell>
          <cell r="E220">
            <v>195246.74</v>
          </cell>
        </row>
        <row r="221">
          <cell r="C221">
            <v>601</v>
          </cell>
          <cell r="D221">
            <v>1114537</v>
          </cell>
          <cell r="E221">
            <v>128290.64</v>
          </cell>
        </row>
        <row r="222">
          <cell r="C222">
            <v>602</v>
          </cell>
          <cell r="D222">
            <v>0</v>
          </cell>
          <cell r="E222">
            <v>0</v>
          </cell>
        </row>
        <row r="223">
          <cell r="C223">
            <v>681</v>
          </cell>
          <cell r="D223">
            <v>601707</v>
          </cell>
          <cell r="E223">
            <v>23126.95</v>
          </cell>
        </row>
        <row r="224">
          <cell r="C224">
            <v>682</v>
          </cell>
          <cell r="D224">
            <v>13500</v>
          </cell>
          <cell r="E224">
            <v>909.81</v>
          </cell>
        </row>
        <row r="225">
          <cell r="C225">
            <v>701</v>
          </cell>
          <cell r="D225">
            <v>1391384</v>
          </cell>
          <cell r="E225">
            <v>134015.74</v>
          </cell>
        </row>
        <row r="226">
          <cell r="C226">
            <v>703</v>
          </cell>
          <cell r="D226">
            <v>2583005</v>
          </cell>
          <cell r="E226">
            <v>223648.87</v>
          </cell>
        </row>
        <row r="227">
          <cell r="C227">
            <v>781</v>
          </cell>
          <cell r="D227">
            <v>560387</v>
          </cell>
          <cell r="E227">
            <v>13217.48</v>
          </cell>
        </row>
        <row r="228">
          <cell r="C228">
            <v>783</v>
          </cell>
          <cell r="D228">
            <v>2510015</v>
          </cell>
          <cell r="E228">
            <v>56617.37</v>
          </cell>
        </row>
        <row r="229">
          <cell r="C229">
            <v>801</v>
          </cell>
          <cell r="D229">
            <v>2178997</v>
          </cell>
          <cell r="E229">
            <v>267232.75</v>
          </cell>
        </row>
        <row r="230">
          <cell r="C230">
            <v>802</v>
          </cell>
          <cell r="D230">
            <v>462522</v>
          </cell>
          <cell r="E230">
            <v>65601.679999999993</v>
          </cell>
        </row>
        <row r="231">
          <cell r="C231">
            <v>881</v>
          </cell>
          <cell r="D231">
            <v>955338</v>
          </cell>
          <cell r="E231">
            <v>47635.32</v>
          </cell>
        </row>
        <row r="232">
          <cell r="C232">
            <v>882</v>
          </cell>
          <cell r="D232">
            <v>411335</v>
          </cell>
          <cell r="E232">
            <v>27636.69</v>
          </cell>
        </row>
        <row r="233">
          <cell r="C233">
            <v>902</v>
          </cell>
          <cell r="D233">
            <v>437381</v>
          </cell>
          <cell r="E233">
            <v>77216.36</v>
          </cell>
        </row>
        <row r="234">
          <cell r="C234">
            <v>919</v>
          </cell>
          <cell r="D234">
            <v>0</v>
          </cell>
          <cell r="E234">
            <v>0</v>
          </cell>
        </row>
        <row r="235">
          <cell r="C235">
            <v>917</v>
          </cell>
          <cell r="D235">
            <v>11376650</v>
          </cell>
          <cell r="E235">
            <v>208996.39</v>
          </cell>
        </row>
        <row r="236">
          <cell r="C236">
            <v>918</v>
          </cell>
          <cell r="D236">
            <v>0</v>
          </cell>
          <cell r="E236">
            <v>0</v>
          </cell>
        </row>
        <row r="237">
          <cell r="C237">
            <v>926</v>
          </cell>
          <cell r="D237">
            <v>11176825</v>
          </cell>
          <cell r="E237">
            <v>173965.84</v>
          </cell>
        </row>
        <row r="238">
          <cell r="C238">
            <v>927</v>
          </cell>
          <cell r="D238">
            <v>0</v>
          </cell>
          <cell r="E238">
            <v>0</v>
          </cell>
        </row>
        <row r="239">
          <cell r="C239">
            <v>929</v>
          </cell>
          <cell r="D239">
            <v>0</v>
          </cell>
          <cell r="E239">
            <v>0</v>
          </cell>
        </row>
        <row r="240">
          <cell r="C240">
            <v>930</v>
          </cell>
          <cell r="D240">
            <v>7360345</v>
          </cell>
          <cell r="E240">
            <v>496301.96</v>
          </cell>
        </row>
        <row r="241">
          <cell r="C241">
            <v>937</v>
          </cell>
          <cell r="D241">
            <v>1918426</v>
          </cell>
          <cell r="E241">
            <v>27284.09</v>
          </cell>
        </row>
        <row r="242">
          <cell r="C242">
            <v>938</v>
          </cell>
          <cell r="D242">
            <v>0</v>
          </cell>
          <cell r="E242">
            <v>0</v>
          </cell>
        </row>
        <row r="243">
          <cell r="C243">
            <v>941</v>
          </cell>
          <cell r="D243">
            <v>0</v>
          </cell>
          <cell r="E243">
            <v>0</v>
          </cell>
        </row>
        <row r="244">
          <cell r="C244">
            <v>949</v>
          </cell>
          <cell r="D244">
            <v>0</v>
          </cell>
          <cell r="E244">
            <v>0</v>
          </cell>
        </row>
        <row r="245">
          <cell r="C245">
            <v>946</v>
          </cell>
          <cell r="D245">
            <v>2125200</v>
          </cell>
          <cell r="E245">
            <v>19539.21</v>
          </cell>
        </row>
        <row r="246">
          <cell r="C246">
            <v>950</v>
          </cell>
          <cell r="D246">
            <v>0</v>
          </cell>
          <cell r="E246">
            <v>0</v>
          </cell>
        </row>
        <row r="247">
          <cell r="C247">
            <v>957</v>
          </cell>
          <cell r="D247">
            <v>782250</v>
          </cell>
          <cell r="E247">
            <v>7842.24</v>
          </cell>
        </row>
        <row r="248">
          <cell r="C248">
            <v>958</v>
          </cell>
          <cell r="D248">
            <v>0</v>
          </cell>
          <cell r="E248">
            <v>0</v>
          </cell>
        </row>
        <row r="249">
          <cell r="C249">
            <v>961</v>
          </cell>
          <cell r="D249">
            <v>5660646</v>
          </cell>
          <cell r="E249">
            <v>371350.13</v>
          </cell>
        </row>
        <row r="250">
          <cell r="C250">
            <v>129</v>
          </cell>
          <cell r="D250">
            <v>1126260</v>
          </cell>
          <cell r="E250">
            <v>16276.69</v>
          </cell>
        </row>
        <row r="251">
          <cell r="C251">
            <v>966</v>
          </cell>
          <cell r="D251">
            <v>3598800</v>
          </cell>
          <cell r="E251">
            <v>36554.06</v>
          </cell>
        </row>
        <row r="252">
          <cell r="C252">
            <v>982</v>
          </cell>
          <cell r="D252">
            <v>218168</v>
          </cell>
          <cell r="E252">
            <v>17890.580000000002</v>
          </cell>
        </row>
        <row r="253">
          <cell r="C253">
            <v>128</v>
          </cell>
          <cell r="D253">
            <v>1379174</v>
          </cell>
          <cell r="E253">
            <v>32113.17</v>
          </cell>
        </row>
        <row r="254">
          <cell r="C254">
            <v>229</v>
          </cell>
          <cell r="D254">
            <v>0</v>
          </cell>
          <cell r="E254">
            <v>0</v>
          </cell>
        </row>
        <row r="255">
          <cell r="C255">
            <v>228</v>
          </cell>
          <cell r="D255">
            <v>0</v>
          </cell>
          <cell r="E255">
            <v>0</v>
          </cell>
        </row>
        <row r="256">
          <cell r="C256">
            <v>102</v>
          </cell>
          <cell r="D256">
            <v>33647373</v>
          </cell>
          <cell r="E256">
            <v>3760884.07</v>
          </cell>
        </row>
        <row r="257">
          <cell r="C257">
            <v>104</v>
          </cell>
          <cell r="D257">
            <v>487295</v>
          </cell>
          <cell r="E257">
            <v>99346.23</v>
          </cell>
        </row>
        <row r="258">
          <cell r="C258">
            <v>105</v>
          </cell>
          <cell r="D258">
            <v>80146</v>
          </cell>
          <cell r="E258">
            <v>10752.85</v>
          </cell>
        </row>
        <row r="259">
          <cell r="C259">
            <v>109</v>
          </cell>
          <cell r="D259">
            <v>0</v>
          </cell>
          <cell r="E259">
            <v>0</v>
          </cell>
        </row>
        <row r="260">
          <cell r="C260">
            <v>110</v>
          </cell>
          <cell r="D260">
            <v>12049124</v>
          </cell>
          <cell r="E260">
            <v>732097.18</v>
          </cell>
        </row>
        <row r="261">
          <cell r="C261">
            <v>111</v>
          </cell>
          <cell r="D261">
            <v>7207200</v>
          </cell>
          <cell r="E261">
            <v>707614.99</v>
          </cell>
        </row>
        <row r="262">
          <cell r="C262">
            <v>116</v>
          </cell>
          <cell r="D262">
            <v>5495088</v>
          </cell>
          <cell r="E262">
            <v>353651.42</v>
          </cell>
        </row>
        <row r="263">
          <cell r="C263">
            <v>120</v>
          </cell>
          <cell r="D263">
            <v>1049734</v>
          </cell>
          <cell r="E263">
            <v>83120.44</v>
          </cell>
        </row>
        <row r="264">
          <cell r="C264">
            <v>121</v>
          </cell>
          <cell r="D264">
            <v>1620850</v>
          </cell>
          <cell r="E264">
            <v>103063.34</v>
          </cell>
        </row>
        <row r="265">
          <cell r="C265">
            <v>182</v>
          </cell>
          <cell r="D265">
            <v>22907094</v>
          </cell>
          <cell r="E265">
            <v>1196164.08</v>
          </cell>
        </row>
        <row r="266">
          <cell r="C266">
            <v>184</v>
          </cell>
          <cell r="D266">
            <v>986474</v>
          </cell>
          <cell r="E266">
            <v>149595.81</v>
          </cell>
        </row>
        <row r="267">
          <cell r="C267">
            <v>185</v>
          </cell>
          <cell r="D267">
            <v>200423</v>
          </cell>
          <cell r="E267">
            <v>17072.84</v>
          </cell>
        </row>
        <row r="268">
          <cell r="C268">
            <v>201</v>
          </cell>
          <cell r="D268">
            <v>637986</v>
          </cell>
          <cell r="E268">
            <v>65356.94</v>
          </cell>
        </row>
        <row r="269">
          <cell r="C269">
            <v>202</v>
          </cell>
          <cell r="D269">
            <v>694048</v>
          </cell>
          <cell r="E269">
            <v>77917.3</v>
          </cell>
        </row>
        <row r="270">
          <cell r="C270">
            <v>203</v>
          </cell>
          <cell r="D270">
            <v>2663063</v>
          </cell>
          <cell r="E270">
            <v>207479.14</v>
          </cell>
        </row>
        <row r="271">
          <cell r="C271">
            <v>216</v>
          </cell>
          <cell r="D271">
            <v>4257</v>
          </cell>
          <cell r="E271">
            <v>85.14</v>
          </cell>
        </row>
        <row r="272">
          <cell r="C272">
            <v>211</v>
          </cell>
          <cell r="D272">
            <v>10516723</v>
          </cell>
          <cell r="E272">
            <v>593961.21</v>
          </cell>
        </row>
        <row r="273">
          <cell r="C273">
            <v>212</v>
          </cell>
          <cell r="D273">
            <v>580230</v>
          </cell>
          <cell r="E273">
            <v>99315.91</v>
          </cell>
        </row>
        <row r="274">
          <cell r="C274">
            <v>220</v>
          </cell>
          <cell r="D274">
            <v>0</v>
          </cell>
          <cell r="E274">
            <v>0</v>
          </cell>
        </row>
        <row r="275">
          <cell r="C275">
            <v>221</v>
          </cell>
          <cell r="D275">
            <v>325850</v>
          </cell>
          <cell r="E275">
            <v>20651.2</v>
          </cell>
        </row>
        <row r="276">
          <cell r="C276">
            <v>272</v>
          </cell>
          <cell r="D276">
            <v>153105</v>
          </cell>
          <cell r="E276">
            <v>18105.75</v>
          </cell>
        </row>
        <row r="277">
          <cell r="C277">
            <v>281</v>
          </cell>
          <cell r="D277">
            <v>350724</v>
          </cell>
          <cell r="E277">
            <v>13859.34</v>
          </cell>
        </row>
        <row r="278">
          <cell r="C278">
            <v>282</v>
          </cell>
          <cell r="D278">
            <v>1002089</v>
          </cell>
          <cell r="E278">
            <v>42984.24</v>
          </cell>
        </row>
        <row r="279">
          <cell r="C279">
            <v>283</v>
          </cell>
          <cell r="D279">
            <v>1932270</v>
          </cell>
          <cell r="E279">
            <v>56628.77</v>
          </cell>
        </row>
        <row r="280">
          <cell r="C280">
            <v>300</v>
          </cell>
          <cell r="D280">
            <v>0</v>
          </cell>
          <cell r="E280">
            <v>0</v>
          </cell>
        </row>
        <row r="281">
          <cell r="C281">
            <v>301</v>
          </cell>
          <cell r="D281">
            <v>57176020</v>
          </cell>
          <cell r="E281">
            <v>7330387.0600000005</v>
          </cell>
        </row>
        <row r="282">
          <cell r="C282">
            <v>302</v>
          </cell>
          <cell r="D282">
            <v>2654788</v>
          </cell>
          <cell r="E282">
            <v>258931.45</v>
          </cell>
        </row>
        <row r="283">
          <cell r="C283">
            <v>310</v>
          </cell>
          <cell r="D283">
            <v>0</v>
          </cell>
          <cell r="E283">
            <v>0</v>
          </cell>
        </row>
        <row r="284">
          <cell r="C284">
            <v>312</v>
          </cell>
          <cell r="D284">
            <v>63968</v>
          </cell>
          <cell r="E284">
            <v>12384.86</v>
          </cell>
        </row>
        <row r="285">
          <cell r="C285">
            <v>318</v>
          </cell>
          <cell r="D285">
            <v>2885855</v>
          </cell>
          <cell r="E285">
            <v>130826.36</v>
          </cell>
        </row>
        <row r="286">
          <cell r="C286">
            <v>319</v>
          </cell>
          <cell r="D286">
            <v>3425720</v>
          </cell>
          <cell r="E286">
            <v>335542</v>
          </cell>
        </row>
        <row r="287">
          <cell r="C287">
            <v>372</v>
          </cell>
          <cell r="D287">
            <v>13411</v>
          </cell>
          <cell r="E287">
            <v>1716.88</v>
          </cell>
        </row>
        <row r="288">
          <cell r="C288">
            <v>878</v>
          </cell>
          <cell r="D288">
            <v>3404395</v>
          </cell>
          <cell r="E288">
            <v>217792.31</v>
          </cell>
        </row>
        <row r="289">
          <cell r="C289">
            <v>381</v>
          </cell>
          <cell r="D289">
            <v>29736456</v>
          </cell>
          <cell r="E289">
            <v>2041997.71</v>
          </cell>
        </row>
        <row r="290">
          <cell r="C290">
            <v>382</v>
          </cell>
          <cell r="D290">
            <v>1285910</v>
          </cell>
          <cell r="E290">
            <v>48379.839999999997</v>
          </cell>
        </row>
        <row r="291">
          <cell r="C291">
            <v>402</v>
          </cell>
          <cell r="D291">
            <v>1422104</v>
          </cell>
          <cell r="E291">
            <v>116373.63</v>
          </cell>
        </row>
        <row r="292">
          <cell r="C292">
            <v>409</v>
          </cell>
          <cell r="D292">
            <v>0</v>
          </cell>
          <cell r="E292">
            <v>0</v>
          </cell>
        </row>
        <row r="293">
          <cell r="C293">
            <v>412</v>
          </cell>
          <cell r="D293">
            <v>120600</v>
          </cell>
          <cell r="E293">
            <v>11915.72</v>
          </cell>
        </row>
        <row r="294">
          <cell r="C294">
            <v>416</v>
          </cell>
          <cell r="D294">
            <v>76797</v>
          </cell>
          <cell r="E294">
            <v>9281.69</v>
          </cell>
        </row>
        <row r="295">
          <cell r="C295">
            <v>472</v>
          </cell>
          <cell r="D295">
            <v>149033</v>
          </cell>
          <cell r="E295">
            <v>7078.16</v>
          </cell>
        </row>
        <row r="296">
          <cell r="C296">
            <v>482</v>
          </cell>
          <cell r="D296">
            <v>1033441</v>
          </cell>
          <cell r="E296">
            <v>22321.24</v>
          </cell>
        </row>
        <row r="297">
          <cell r="C297">
            <v>501</v>
          </cell>
          <cell r="D297">
            <v>2657238</v>
          </cell>
          <cell r="E297">
            <v>262607.49</v>
          </cell>
        </row>
        <row r="298">
          <cell r="C298">
            <v>503</v>
          </cell>
          <cell r="D298">
            <v>13689800</v>
          </cell>
          <cell r="E298">
            <v>1004823.82</v>
          </cell>
        </row>
        <row r="299">
          <cell r="C299">
            <v>512</v>
          </cell>
          <cell r="D299">
            <v>34249</v>
          </cell>
          <cell r="E299">
            <v>3333.69</v>
          </cell>
        </row>
        <row r="300">
          <cell r="C300">
            <v>516</v>
          </cell>
          <cell r="D300">
            <v>16720165</v>
          </cell>
          <cell r="E300">
            <v>1365533.3</v>
          </cell>
        </row>
        <row r="301">
          <cell r="C301">
            <v>572</v>
          </cell>
          <cell r="D301">
            <v>9898</v>
          </cell>
          <cell r="E301">
            <v>475.44</v>
          </cell>
        </row>
        <row r="302">
          <cell r="C302">
            <v>581</v>
          </cell>
          <cell r="D302">
            <v>1084425</v>
          </cell>
          <cell r="E302">
            <v>45621.29</v>
          </cell>
        </row>
        <row r="303">
          <cell r="C303">
            <v>583</v>
          </cell>
          <cell r="D303">
            <v>10522310</v>
          </cell>
          <cell r="E303">
            <v>235744.48</v>
          </cell>
        </row>
        <row r="304">
          <cell r="C304">
            <v>601</v>
          </cell>
          <cell r="D304">
            <v>873324</v>
          </cell>
          <cell r="E304">
            <v>99340.479999999996</v>
          </cell>
        </row>
        <row r="305">
          <cell r="C305">
            <v>602</v>
          </cell>
          <cell r="D305">
            <v>0</v>
          </cell>
          <cell r="E305">
            <v>0</v>
          </cell>
        </row>
        <row r="306">
          <cell r="C306">
            <v>681</v>
          </cell>
          <cell r="D306">
            <v>476007</v>
          </cell>
          <cell r="E306">
            <v>23176.45</v>
          </cell>
        </row>
        <row r="307">
          <cell r="C307">
            <v>682</v>
          </cell>
          <cell r="D307">
            <v>11100</v>
          </cell>
          <cell r="E307">
            <v>870.25</v>
          </cell>
        </row>
        <row r="308">
          <cell r="C308">
            <v>701</v>
          </cell>
          <cell r="D308">
            <v>900750</v>
          </cell>
          <cell r="E308">
            <v>83914.27</v>
          </cell>
        </row>
        <row r="309">
          <cell r="C309">
            <v>703</v>
          </cell>
          <cell r="D309">
            <v>2243200</v>
          </cell>
          <cell r="E309">
            <v>168698.87</v>
          </cell>
        </row>
        <row r="310">
          <cell r="C310">
            <v>781</v>
          </cell>
          <cell r="D310">
            <v>349963</v>
          </cell>
          <cell r="E310">
            <v>12742.25</v>
          </cell>
        </row>
        <row r="311">
          <cell r="C311">
            <v>783</v>
          </cell>
          <cell r="D311">
            <v>2308635</v>
          </cell>
          <cell r="E311">
            <v>62511.79</v>
          </cell>
        </row>
        <row r="312">
          <cell r="C312">
            <v>801</v>
          </cell>
          <cell r="D312">
            <v>1897197</v>
          </cell>
          <cell r="E312">
            <v>216045.18</v>
          </cell>
        </row>
        <row r="313">
          <cell r="C313">
            <v>802</v>
          </cell>
          <cell r="D313">
            <v>460566</v>
          </cell>
          <cell r="E313">
            <v>59984.44</v>
          </cell>
        </row>
        <row r="314">
          <cell r="C314">
            <v>881</v>
          </cell>
          <cell r="D314">
            <v>844664</v>
          </cell>
          <cell r="E314">
            <v>47425.63</v>
          </cell>
        </row>
        <row r="315">
          <cell r="C315">
            <v>882</v>
          </cell>
          <cell r="D315">
            <v>410028</v>
          </cell>
          <cell r="E315">
            <v>29846.76</v>
          </cell>
        </row>
        <row r="316">
          <cell r="C316">
            <v>902</v>
          </cell>
          <cell r="D316">
            <v>381977</v>
          </cell>
          <cell r="E316">
            <v>66061.740000000005</v>
          </cell>
        </row>
        <row r="317">
          <cell r="C317">
            <v>919</v>
          </cell>
          <cell r="D317">
            <v>0</v>
          </cell>
          <cell r="E317">
            <v>0</v>
          </cell>
        </row>
        <row r="318">
          <cell r="C318">
            <v>917</v>
          </cell>
          <cell r="D318">
            <v>10041100</v>
          </cell>
          <cell r="E318">
            <v>208058.63</v>
          </cell>
        </row>
        <row r="319">
          <cell r="C319">
            <v>918</v>
          </cell>
          <cell r="D319">
            <v>0</v>
          </cell>
          <cell r="E319">
            <v>0</v>
          </cell>
        </row>
        <row r="320">
          <cell r="C320">
            <v>926</v>
          </cell>
          <cell r="D320">
            <v>12144053</v>
          </cell>
          <cell r="E320">
            <v>217661.69</v>
          </cell>
        </row>
        <row r="321">
          <cell r="C321">
            <v>927</v>
          </cell>
          <cell r="D321">
            <v>0</v>
          </cell>
          <cell r="E321">
            <v>0</v>
          </cell>
        </row>
        <row r="322">
          <cell r="C322">
            <v>929</v>
          </cell>
          <cell r="D322">
            <v>0</v>
          </cell>
          <cell r="E322">
            <v>0</v>
          </cell>
        </row>
        <row r="323">
          <cell r="C323">
            <v>930</v>
          </cell>
          <cell r="D323">
            <v>7480076</v>
          </cell>
          <cell r="E323">
            <v>390702.36</v>
          </cell>
        </row>
        <row r="324">
          <cell r="C324">
            <v>937</v>
          </cell>
          <cell r="D324">
            <v>1949742</v>
          </cell>
          <cell r="E324">
            <v>28599</v>
          </cell>
        </row>
        <row r="325">
          <cell r="C325">
            <v>938</v>
          </cell>
          <cell r="D325">
            <v>0</v>
          </cell>
          <cell r="E325">
            <v>0</v>
          </cell>
        </row>
        <row r="326">
          <cell r="C326">
            <v>941</v>
          </cell>
          <cell r="D326">
            <v>0</v>
          </cell>
          <cell r="E326">
            <v>0</v>
          </cell>
        </row>
        <row r="327">
          <cell r="C327">
            <v>949</v>
          </cell>
          <cell r="D327">
            <v>0</v>
          </cell>
          <cell r="E327">
            <v>0</v>
          </cell>
        </row>
        <row r="328">
          <cell r="C328">
            <v>946</v>
          </cell>
          <cell r="D328">
            <v>1799700</v>
          </cell>
          <cell r="E328">
            <v>19185.419999999998</v>
          </cell>
        </row>
        <row r="329">
          <cell r="C329">
            <v>950</v>
          </cell>
          <cell r="D329">
            <v>0</v>
          </cell>
          <cell r="E329">
            <v>0</v>
          </cell>
        </row>
        <row r="330">
          <cell r="C330">
            <v>957</v>
          </cell>
          <cell r="D330">
            <v>640500</v>
          </cell>
          <cell r="E330">
            <v>7339.67</v>
          </cell>
        </row>
        <row r="331">
          <cell r="C331">
            <v>958</v>
          </cell>
          <cell r="D331">
            <v>0</v>
          </cell>
          <cell r="E331">
            <v>0</v>
          </cell>
        </row>
        <row r="332">
          <cell r="C332">
            <v>961</v>
          </cell>
          <cell r="D332">
            <v>5227134</v>
          </cell>
          <cell r="E332">
            <v>299167.81</v>
          </cell>
        </row>
        <row r="333">
          <cell r="C333">
            <v>129</v>
          </cell>
          <cell r="D333">
            <v>1091920</v>
          </cell>
          <cell r="E333">
            <v>19484.18</v>
          </cell>
        </row>
        <row r="334">
          <cell r="C334">
            <v>966</v>
          </cell>
          <cell r="D334">
            <v>3616500</v>
          </cell>
          <cell r="E334">
            <v>38899.75</v>
          </cell>
        </row>
        <row r="335">
          <cell r="C335">
            <v>982</v>
          </cell>
          <cell r="D335">
            <v>187845</v>
          </cell>
          <cell r="E335">
            <v>17483.73</v>
          </cell>
        </row>
        <row r="336">
          <cell r="C336">
            <v>128</v>
          </cell>
          <cell r="D336">
            <v>1345529</v>
          </cell>
          <cell r="E336">
            <v>38077.99</v>
          </cell>
        </row>
        <row r="337">
          <cell r="C337">
            <v>229</v>
          </cell>
          <cell r="D337">
            <v>0</v>
          </cell>
          <cell r="E337">
            <v>0</v>
          </cell>
        </row>
        <row r="338">
          <cell r="C338">
            <v>228</v>
          </cell>
          <cell r="D338">
            <v>0</v>
          </cell>
          <cell r="E338">
            <v>0</v>
          </cell>
        </row>
        <row r="339">
          <cell r="C339">
            <v>102</v>
          </cell>
          <cell r="D339">
            <v>33294052</v>
          </cell>
          <cell r="E339">
            <v>3978282.82</v>
          </cell>
        </row>
        <row r="340">
          <cell r="C340">
            <v>104</v>
          </cell>
          <cell r="D340">
            <v>450030</v>
          </cell>
          <cell r="E340">
            <v>92438.68</v>
          </cell>
        </row>
        <row r="341">
          <cell r="C341">
            <v>105</v>
          </cell>
          <cell r="D341">
            <v>80157</v>
          </cell>
          <cell r="E341">
            <v>11292.49</v>
          </cell>
        </row>
        <row r="342">
          <cell r="C342">
            <v>109</v>
          </cell>
          <cell r="D342">
            <v>0</v>
          </cell>
          <cell r="E342">
            <v>0</v>
          </cell>
        </row>
        <row r="343">
          <cell r="C343">
            <v>110</v>
          </cell>
          <cell r="D343">
            <v>12258383</v>
          </cell>
          <cell r="E343">
            <v>837265.4</v>
          </cell>
        </row>
        <row r="344">
          <cell r="C344">
            <v>111</v>
          </cell>
          <cell r="D344">
            <v>7152000</v>
          </cell>
          <cell r="E344">
            <v>519420.29</v>
          </cell>
        </row>
        <row r="345">
          <cell r="C345">
            <v>116</v>
          </cell>
          <cell r="D345">
            <v>6020063</v>
          </cell>
          <cell r="E345">
            <v>477760.88</v>
          </cell>
        </row>
        <row r="346">
          <cell r="C346">
            <v>120</v>
          </cell>
          <cell r="D346">
            <v>985320</v>
          </cell>
          <cell r="E346">
            <v>83603.14</v>
          </cell>
        </row>
        <row r="347">
          <cell r="C347">
            <v>121</v>
          </cell>
          <cell r="D347">
            <v>1936200</v>
          </cell>
          <cell r="E347">
            <v>139553.19</v>
          </cell>
        </row>
        <row r="348">
          <cell r="C348">
            <v>182</v>
          </cell>
          <cell r="D348">
            <v>23940007</v>
          </cell>
          <cell r="E348">
            <v>1212822.1200000001</v>
          </cell>
        </row>
        <row r="349">
          <cell r="C349">
            <v>184</v>
          </cell>
          <cell r="D349">
            <v>904846</v>
          </cell>
          <cell r="E349">
            <v>148394.09</v>
          </cell>
        </row>
        <row r="350">
          <cell r="C350">
            <v>185</v>
          </cell>
          <cell r="D350">
            <v>200423</v>
          </cell>
          <cell r="E350">
            <v>16974.54</v>
          </cell>
        </row>
        <row r="351">
          <cell r="C351">
            <v>201</v>
          </cell>
          <cell r="D351">
            <v>444056</v>
          </cell>
          <cell r="E351">
            <v>53042.1</v>
          </cell>
        </row>
        <row r="352">
          <cell r="C352">
            <v>202</v>
          </cell>
          <cell r="D352">
            <v>780004</v>
          </cell>
          <cell r="E352">
            <v>89129.31</v>
          </cell>
        </row>
        <row r="353">
          <cell r="C353">
            <v>203</v>
          </cell>
          <cell r="D353">
            <v>2648152</v>
          </cell>
          <cell r="E353">
            <v>217987.11</v>
          </cell>
        </row>
        <row r="354">
          <cell r="C354">
            <v>216</v>
          </cell>
          <cell r="D354">
            <v>0</v>
          </cell>
          <cell r="E354">
            <v>0</v>
          </cell>
        </row>
        <row r="355">
          <cell r="C355">
            <v>211</v>
          </cell>
          <cell r="D355">
            <v>11258511</v>
          </cell>
          <cell r="E355">
            <v>700327.95</v>
          </cell>
        </row>
        <row r="356">
          <cell r="C356">
            <v>212</v>
          </cell>
          <cell r="D356">
            <v>520857</v>
          </cell>
          <cell r="E356">
            <v>98725.85</v>
          </cell>
        </row>
        <row r="357">
          <cell r="C357">
            <v>220</v>
          </cell>
          <cell r="D357">
            <v>0</v>
          </cell>
          <cell r="E357">
            <v>0</v>
          </cell>
        </row>
        <row r="358">
          <cell r="C358">
            <v>221</v>
          </cell>
          <cell r="D358">
            <v>305550</v>
          </cell>
          <cell r="E358">
            <v>22136.99</v>
          </cell>
        </row>
        <row r="359">
          <cell r="C359">
            <v>272</v>
          </cell>
          <cell r="D359">
            <v>141071</v>
          </cell>
          <cell r="E359">
            <v>18197.849999999999</v>
          </cell>
        </row>
        <row r="360">
          <cell r="C360">
            <v>281</v>
          </cell>
          <cell r="D360">
            <v>228599</v>
          </cell>
          <cell r="E360">
            <v>10741.77</v>
          </cell>
        </row>
        <row r="361">
          <cell r="C361">
            <v>282</v>
          </cell>
          <cell r="D361">
            <v>908446</v>
          </cell>
          <cell r="E361">
            <v>40982.31</v>
          </cell>
        </row>
        <row r="362">
          <cell r="C362">
            <v>283</v>
          </cell>
          <cell r="D362">
            <v>2184840</v>
          </cell>
          <cell r="E362">
            <v>60238.26</v>
          </cell>
        </row>
        <row r="363">
          <cell r="C363">
            <v>300</v>
          </cell>
          <cell r="D363">
            <v>0</v>
          </cell>
          <cell r="E363">
            <v>0</v>
          </cell>
        </row>
        <row r="364">
          <cell r="C364">
            <v>301</v>
          </cell>
          <cell r="D364">
            <v>55439687</v>
          </cell>
          <cell r="E364">
            <v>7547902.3999999994</v>
          </cell>
        </row>
        <row r="365">
          <cell r="C365">
            <v>302</v>
          </cell>
          <cell r="D365">
            <v>2631319</v>
          </cell>
          <cell r="E365">
            <v>282080.61</v>
          </cell>
        </row>
        <row r="366">
          <cell r="C366">
            <v>310</v>
          </cell>
          <cell r="D366">
            <v>0</v>
          </cell>
          <cell r="E366">
            <v>0</v>
          </cell>
        </row>
        <row r="367">
          <cell r="C367">
            <v>312</v>
          </cell>
          <cell r="D367">
            <v>56437</v>
          </cell>
          <cell r="E367">
            <v>12081.67</v>
          </cell>
        </row>
        <row r="368">
          <cell r="C368">
            <v>318</v>
          </cell>
          <cell r="D368">
            <v>2754587</v>
          </cell>
          <cell r="E368">
            <v>124850.86</v>
          </cell>
        </row>
        <row r="369">
          <cell r="C369">
            <v>319</v>
          </cell>
          <cell r="D369">
            <v>3330313</v>
          </cell>
          <cell r="E369">
            <v>344660.55</v>
          </cell>
        </row>
        <row r="370">
          <cell r="C370">
            <v>372</v>
          </cell>
          <cell r="D370">
            <v>12287</v>
          </cell>
          <cell r="E370">
            <v>1715.06</v>
          </cell>
        </row>
        <row r="371">
          <cell r="C371">
            <v>878</v>
          </cell>
          <cell r="D371">
            <v>6177927</v>
          </cell>
          <cell r="E371">
            <v>408312.37</v>
          </cell>
        </row>
        <row r="372">
          <cell r="C372">
            <v>381</v>
          </cell>
          <cell r="D372">
            <v>29116522</v>
          </cell>
          <cell r="E372">
            <v>2002389</v>
          </cell>
        </row>
        <row r="373">
          <cell r="C373">
            <v>382</v>
          </cell>
          <cell r="D373">
            <v>1304350</v>
          </cell>
          <cell r="E373">
            <v>48286.3</v>
          </cell>
        </row>
        <row r="374">
          <cell r="C374">
            <v>402</v>
          </cell>
          <cell r="D374">
            <v>1120607</v>
          </cell>
          <cell r="E374">
            <v>100354.24000000001</v>
          </cell>
        </row>
        <row r="375">
          <cell r="C375">
            <v>409</v>
          </cell>
          <cell r="D375">
            <v>0</v>
          </cell>
          <cell r="E375">
            <v>0</v>
          </cell>
        </row>
        <row r="376">
          <cell r="C376">
            <v>412</v>
          </cell>
          <cell r="D376">
            <v>150164</v>
          </cell>
          <cell r="E376">
            <v>15322.76</v>
          </cell>
        </row>
        <row r="377">
          <cell r="C377">
            <v>416</v>
          </cell>
          <cell r="D377">
            <v>0</v>
          </cell>
          <cell r="E377">
            <v>0</v>
          </cell>
        </row>
        <row r="378">
          <cell r="C378">
            <v>472</v>
          </cell>
          <cell r="D378">
            <v>168868</v>
          </cell>
          <cell r="E378">
            <v>7714.8</v>
          </cell>
        </row>
        <row r="379">
          <cell r="C379">
            <v>482</v>
          </cell>
          <cell r="D379">
            <v>705953</v>
          </cell>
          <cell r="E379">
            <v>15171.2</v>
          </cell>
        </row>
        <row r="380">
          <cell r="C380">
            <v>501</v>
          </cell>
          <cell r="D380">
            <v>1818750</v>
          </cell>
          <cell r="E380">
            <v>208001.35</v>
          </cell>
        </row>
        <row r="381">
          <cell r="C381">
            <v>503</v>
          </cell>
          <cell r="D381">
            <v>14784595</v>
          </cell>
          <cell r="E381">
            <v>1202107.76</v>
          </cell>
        </row>
        <row r="382">
          <cell r="C382">
            <v>512</v>
          </cell>
          <cell r="D382">
            <v>34200</v>
          </cell>
          <cell r="E382">
            <v>3408.79</v>
          </cell>
        </row>
        <row r="383">
          <cell r="C383">
            <v>516</v>
          </cell>
          <cell r="D383">
            <v>17453239</v>
          </cell>
          <cell r="E383">
            <v>1727740.33</v>
          </cell>
        </row>
        <row r="384">
          <cell r="C384">
            <v>572</v>
          </cell>
          <cell r="D384">
            <v>9898</v>
          </cell>
          <cell r="E384">
            <v>468.91</v>
          </cell>
        </row>
        <row r="385">
          <cell r="C385">
            <v>581</v>
          </cell>
          <cell r="D385">
            <v>767995</v>
          </cell>
          <cell r="E385">
            <v>37665.089999999997</v>
          </cell>
        </row>
        <row r="386">
          <cell r="C386">
            <v>583</v>
          </cell>
          <cell r="D386">
            <v>10942510</v>
          </cell>
          <cell r="E386">
            <v>238944.69</v>
          </cell>
        </row>
        <row r="387">
          <cell r="C387">
            <v>601</v>
          </cell>
          <cell r="D387">
            <v>715539</v>
          </cell>
          <cell r="E387">
            <v>88706.01</v>
          </cell>
        </row>
        <row r="388">
          <cell r="C388">
            <v>602</v>
          </cell>
          <cell r="D388">
            <v>0</v>
          </cell>
          <cell r="E388">
            <v>0</v>
          </cell>
        </row>
        <row r="389">
          <cell r="C389">
            <v>681</v>
          </cell>
          <cell r="D389">
            <v>405450</v>
          </cell>
          <cell r="E389">
            <v>21494.71</v>
          </cell>
        </row>
        <row r="390">
          <cell r="C390">
            <v>682</v>
          </cell>
          <cell r="D390">
            <v>9600</v>
          </cell>
          <cell r="E390">
            <v>787.19</v>
          </cell>
        </row>
        <row r="391">
          <cell r="C391">
            <v>701</v>
          </cell>
          <cell r="D391">
            <v>610860</v>
          </cell>
          <cell r="E391">
            <v>67129.350000000006</v>
          </cell>
        </row>
        <row r="392">
          <cell r="C392">
            <v>703</v>
          </cell>
          <cell r="D392">
            <v>2158930</v>
          </cell>
          <cell r="E392">
            <v>181970.21</v>
          </cell>
        </row>
        <row r="393">
          <cell r="C393">
            <v>781</v>
          </cell>
          <cell r="D393">
            <v>234285</v>
          </cell>
          <cell r="E393">
            <v>10895.3</v>
          </cell>
        </row>
        <row r="394">
          <cell r="C394">
            <v>783</v>
          </cell>
          <cell r="D394">
            <v>2272895</v>
          </cell>
          <cell r="E394">
            <v>59757.2</v>
          </cell>
        </row>
        <row r="395">
          <cell r="C395">
            <v>801</v>
          </cell>
          <cell r="D395">
            <v>1747678</v>
          </cell>
          <cell r="E395">
            <v>210777.93</v>
          </cell>
        </row>
        <row r="396">
          <cell r="C396">
            <v>802</v>
          </cell>
          <cell r="D396">
            <v>464121</v>
          </cell>
          <cell r="E396">
            <v>63500.21</v>
          </cell>
        </row>
        <row r="397">
          <cell r="C397">
            <v>881</v>
          </cell>
          <cell r="D397">
            <v>758704</v>
          </cell>
          <cell r="E397">
            <v>43249.919999999998</v>
          </cell>
        </row>
        <row r="398">
          <cell r="C398">
            <v>882</v>
          </cell>
          <cell r="D398">
            <v>411177</v>
          </cell>
          <cell r="E398">
            <v>29689.63</v>
          </cell>
        </row>
        <row r="399">
          <cell r="C399">
            <v>902</v>
          </cell>
          <cell r="D399">
            <v>344198</v>
          </cell>
          <cell r="E399">
            <v>63843.7</v>
          </cell>
        </row>
        <row r="400">
          <cell r="C400">
            <v>919</v>
          </cell>
          <cell r="D400">
            <v>0</v>
          </cell>
          <cell r="E400">
            <v>0</v>
          </cell>
        </row>
        <row r="401">
          <cell r="C401">
            <v>917</v>
          </cell>
          <cell r="D401">
            <v>10381700</v>
          </cell>
          <cell r="E401">
            <v>201561.68</v>
          </cell>
        </row>
        <row r="402">
          <cell r="C402">
            <v>918</v>
          </cell>
          <cell r="D402">
            <v>0</v>
          </cell>
          <cell r="E402">
            <v>0</v>
          </cell>
        </row>
        <row r="403">
          <cell r="C403">
            <v>926</v>
          </cell>
          <cell r="D403">
            <v>12235831</v>
          </cell>
          <cell r="E403">
            <v>196151.97</v>
          </cell>
        </row>
        <row r="404">
          <cell r="C404">
            <v>927</v>
          </cell>
          <cell r="D404">
            <v>0</v>
          </cell>
          <cell r="E404">
            <v>0</v>
          </cell>
        </row>
        <row r="405">
          <cell r="C405">
            <v>929</v>
          </cell>
          <cell r="D405">
            <v>0</v>
          </cell>
          <cell r="E405">
            <v>0</v>
          </cell>
        </row>
        <row r="406">
          <cell r="C406">
            <v>930</v>
          </cell>
          <cell r="D406">
            <v>7486089</v>
          </cell>
          <cell r="E406">
            <v>445780.04</v>
          </cell>
        </row>
        <row r="407">
          <cell r="C407">
            <v>937</v>
          </cell>
          <cell r="D407">
            <v>2041398</v>
          </cell>
          <cell r="E407">
            <v>27817</v>
          </cell>
        </row>
        <row r="408">
          <cell r="C408">
            <v>938</v>
          </cell>
          <cell r="D408">
            <v>0</v>
          </cell>
          <cell r="E408">
            <v>0</v>
          </cell>
        </row>
        <row r="409">
          <cell r="C409">
            <v>941</v>
          </cell>
          <cell r="D409">
            <v>0</v>
          </cell>
          <cell r="E409">
            <v>0</v>
          </cell>
        </row>
        <row r="410">
          <cell r="C410">
            <v>949</v>
          </cell>
          <cell r="D410">
            <v>0</v>
          </cell>
          <cell r="E410">
            <v>0</v>
          </cell>
        </row>
        <row r="411">
          <cell r="C411">
            <v>946</v>
          </cell>
          <cell r="D411">
            <v>1942500</v>
          </cell>
          <cell r="E411">
            <v>17899.21</v>
          </cell>
        </row>
        <row r="412">
          <cell r="C412">
            <v>950</v>
          </cell>
          <cell r="D412">
            <v>0</v>
          </cell>
          <cell r="E412">
            <v>0</v>
          </cell>
        </row>
        <row r="413">
          <cell r="C413">
            <v>957</v>
          </cell>
          <cell r="D413">
            <v>571200</v>
          </cell>
          <cell r="E413">
            <v>6100.13</v>
          </cell>
        </row>
        <row r="414">
          <cell r="C414">
            <v>107</v>
          </cell>
          <cell r="D414">
            <v>1103250</v>
          </cell>
          <cell r="E414">
            <v>66913.16</v>
          </cell>
        </row>
        <row r="415">
          <cell r="C415">
            <v>958</v>
          </cell>
          <cell r="D415">
            <v>0</v>
          </cell>
          <cell r="E415">
            <v>0</v>
          </cell>
        </row>
        <row r="416">
          <cell r="C416">
            <v>961</v>
          </cell>
          <cell r="D416">
            <v>5460742</v>
          </cell>
          <cell r="E416">
            <v>336573.59</v>
          </cell>
        </row>
        <row r="417">
          <cell r="C417">
            <v>129</v>
          </cell>
          <cell r="D417">
            <v>1124360</v>
          </cell>
          <cell r="E417">
            <v>19866.150000000001</v>
          </cell>
        </row>
        <row r="418">
          <cell r="C418">
            <v>966</v>
          </cell>
          <cell r="D418">
            <v>3763200</v>
          </cell>
          <cell r="E418">
            <v>36984.239999999998</v>
          </cell>
        </row>
        <row r="419">
          <cell r="C419">
            <v>982</v>
          </cell>
          <cell r="D419">
            <v>175264</v>
          </cell>
          <cell r="E419">
            <v>16756</v>
          </cell>
        </row>
        <row r="420">
          <cell r="C420">
            <v>128</v>
          </cell>
          <cell r="D420">
            <v>1416338</v>
          </cell>
          <cell r="E420">
            <v>40177.64</v>
          </cell>
        </row>
        <row r="421">
          <cell r="C421">
            <v>229</v>
          </cell>
          <cell r="D421">
            <v>0</v>
          </cell>
          <cell r="E421">
            <v>0</v>
          </cell>
        </row>
        <row r="422">
          <cell r="C422">
            <v>228</v>
          </cell>
          <cell r="D422">
            <v>0</v>
          </cell>
          <cell r="E422">
            <v>0</v>
          </cell>
        </row>
        <row r="423">
          <cell r="C423">
            <v>102</v>
          </cell>
          <cell r="D423">
            <v>39028145</v>
          </cell>
          <cell r="E423">
            <v>4726164.96</v>
          </cell>
        </row>
        <row r="424">
          <cell r="C424">
            <v>104</v>
          </cell>
          <cell r="D424">
            <v>406048</v>
          </cell>
          <cell r="E424">
            <v>93197.9</v>
          </cell>
        </row>
        <row r="425">
          <cell r="C425">
            <v>105</v>
          </cell>
          <cell r="D425">
            <v>80223</v>
          </cell>
          <cell r="E425">
            <v>11147.33</v>
          </cell>
        </row>
        <row r="426">
          <cell r="C426">
            <v>109</v>
          </cell>
          <cell r="D426">
            <v>0</v>
          </cell>
          <cell r="E426">
            <v>0</v>
          </cell>
        </row>
        <row r="427">
          <cell r="C427">
            <v>110</v>
          </cell>
          <cell r="D427">
            <v>13608624</v>
          </cell>
          <cell r="E427">
            <v>1351067.5</v>
          </cell>
        </row>
        <row r="428">
          <cell r="C428">
            <v>111</v>
          </cell>
          <cell r="D428">
            <v>9331200</v>
          </cell>
          <cell r="E428">
            <v>1072115.71</v>
          </cell>
        </row>
        <row r="429">
          <cell r="C429">
            <v>116</v>
          </cell>
          <cell r="D429">
            <v>6669113</v>
          </cell>
          <cell r="E429">
            <v>587329.30000000005</v>
          </cell>
        </row>
        <row r="430">
          <cell r="C430">
            <v>120</v>
          </cell>
          <cell r="D430">
            <v>1105764</v>
          </cell>
          <cell r="E430">
            <v>104926.91</v>
          </cell>
        </row>
        <row r="431">
          <cell r="C431">
            <v>121</v>
          </cell>
          <cell r="D431">
            <v>2247450</v>
          </cell>
          <cell r="E431">
            <v>178082.75</v>
          </cell>
        </row>
        <row r="432">
          <cell r="C432">
            <v>182</v>
          </cell>
          <cell r="D432">
            <v>27055944</v>
          </cell>
          <cell r="E432">
            <v>1482695.78</v>
          </cell>
        </row>
        <row r="433">
          <cell r="C433">
            <v>184</v>
          </cell>
          <cell r="D433">
            <v>813320</v>
          </cell>
          <cell r="E433">
            <v>148178.23000000001</v>
          </cell>
        </row>
        <row r="434">
          <cell r="C434">
            <v>185</v>
          </cell>
          <cell r="D434">
            <v>200423</v>
          </cell>
          <cell r="E434">
            <v>16823.73</v>
          </cell>
        </row>
        <row r="435">
          <cell r="C435">
            <v>201</v>
          </cell>
          <cell r="D435">
            <v>424146</v>
          </cell>
          <cell r="E435">
            <v>53826.239999999998</v>
          </cell>
        </row>
        <row r="436">
          <cell r="C436">
            <v>202</v>
          </cell>
          <cell r="D436">
            <v>813204</v>
          </cell>
          <cell r="E436">
            <v>98712.47</v>
          </cell>
        </row>
        <row r="437">
          <cell r="C437">
            <v>203</v>
          </cell>
          <cell r="D437">
            <v>3227563</v>
          </cell>
          <cell r="E437">
            <v>268733.15999999997</v>
          </cell>
        </row>
        <row r="438">
          <cell r="C438">
            <v>216</v>
          </cell>
          <cell r="D438">
            <v>4126</v>
          </cell>
          <cell r="E438">
            <v>86.1</v>
          </cell>
        </row>
        <row r="439">
          <cell r="C439">
            <v>211</v>
          </cell>
          <cell r="D439">
            <v>12083695</v>
          </cell>
          <cell r="E439">
            <v>1106770.78</v>
          </cell>
        </row>
        <row r="440">
          <cell r="C440">
            <v>212</v>
          </cell>
          <cell r="D440">
            <v>500182</v>
          </cell>
          <cell r="E440">
            <v>97138.89</v>
          </cell>
        </row>
        <row r="441">
          <cell r="C441">
            <v>220</v>
          </cell>
          <cell r="D441">
            <v>0</v>
          </cell>
          <cell r="E441">
            <v>0</v>
          </cell>
        </row>
        <row r="442">
          <cell r="C442">
            <v>221</v>
          </cell>
          <cell r="D442">
            <v>343350</v>
          </cell>
          <cell r="E442">
            <v>25615.5</v>
          </cell>
        </row>
        <row r="443">
          <cell r="C443">
            <v>272</v>
          </cell>
          <cell r="D443">
            <v>132486</v>
          </cell>
          <cell r="E443">
            <v>17868.11</v>
          </cell>
        </row>
        <row r="444">
          <cell r="C444">
            <v>281</v>
          </cell>
          <cell r="D444">
            <v>258783</v>
          </cell>
          <cell r="E444">
            <v>14101.4</v>
          </cell>
        </row>
        <row r="445">
          <cell r="C445">
            <v>282</v>
          </cell>
          <cell r="D445">
            <v>1092759</v>
          </cell>
          <cell r="E445">
            <v>49908.18</v>
          </cell>
        </row>
        <row r="446">
          <cell r="C446">
            <v>283</v>
          </cell>
          <cell r="D446">
            <v>2219790</v>
          </cell>
          <cell r="E446">
            <v>71890.259999999995</v>
          </cell>
        </row>
        <row r="447">
          <cell r="C447">
            <v>300</v>
          </cell>
          <cell r="D447">
            <v>0</v>
          </cell>
          <cell r="E447">
            <v>0</v>
          </cell>
        </row>
        <row r="448">
          <cell r="C448">
            <v>301</v>
          </cell>
          <cell r="D448">
            <v>71814483</v>
          </cell>
          <cell r="E448">
            <v>9531005.6899999995</v>
          </cell>
        </row>
        <row r="449">
          <cell r="C449">
            <v>302</v>
          </cell>
          <cell r="D449">
            <v>2512095</v>
          </cell>
          <cell r="E449">
            <v>257378.08</v>
          </cell>
        </row>
        <row r="450">
          <cell r="C450">
            <v>310</v>
          </cell>
          <cell r="D450">
            <v>0</v>
          </cell>
          <cell r="E450">
            <v>0</v>
          </cell>
        </row>
        <row r="451">
          <cell r="C451">
            <v>312</v>
          </cell>
          <cell r="D451">
            <v>54617</v>
          </cell>
          <cell r="E451">
            <v>11957.07</v>
          </cell>
        </row>
        <row r="452">
          <cell r="C452">
            <v>318</v>
          </cell>
          <cell r="D452">
            <v>3767638</v>
          </cell>
          <cell r="E452">
            <v>210585.07</v>
          </cell>
        </row>
        <row r="453">
          <cell r="C453">
            <v>319</v>
          </cell>
          <cell r="D453">
            <v>4672567</v>
          </cell>
          <cell r="E453">
            <v>520155.39</v>
          </cell>
        </row>
        <row r="454">
          <cell r="C454">
            <v>372</v>
          </cell>
          <cell r="D454">
            <v>11572</v>
          </cell>
          <cell r="E454">
            <v>1694.55</v>
          </cell>
        </row>
        <row r="455">
          <cell r="C455">
            <v>878</v>
          </cell>
          <cell r="D455">
            <v>6873653</v>
          </cell>
          <cell r="E455">
            <v>588638.52</v>
          </cell>
        </row>
        <row r="456">
          <cell r="C456">
            <v>381</v>
          </cell>
          <cell r="D456">
            <v>38532562</v>
          </cell>
          <cell r="E456">
            <v>2601622.7999999998</v>
          </cell>
        </row>
        <row r="457">
          <cell r="C457">
            <v>382</v>
          </cell>
          <cell r="D457">
            <v>1484190</v>
          </cell>
          <cell r="E457">
            <v>61006.879999999997</v>
          </cell>
        </row>
        <row r="458">
          <cell r="C458">
            <v>402</v>
          </cell>
          <cell r="D458">
            <v>1364489</v>
          </cell>
          <cell r="E458">
            <v>143362.34</v>
          </cell>
        </row>
        <row r="459">
          <cell r="C459">
            <v>409</v>
          </cell>
          <cell r="D459">
            <v>0</v>
          </cell>
          <cell r="E459">
            <v>0</v>
          </cell>
        </row>
        <row r="460">
          <cell r="C460">
            <v>412</v>
          </cell>
          <cell r="D460">
            <v>145622</v>
          </cell>
          <cell r="E460">
            <v>14762.65</v>
          </cell>
        </row>
        <row r="461">
          <cell r="C461">
            <v>416</v>
          </cell>
          <cell r="D461">
            <v>37816</v>
          </cell>
          <cell r="E461">
            <v>5286.68</v>
          </cell>
        </row>
        <row r="462">
          <cell r="C462">
            <v>472</v>
          </cell>
          <cell r="D462">
            <v>174942</v>
          </cell>
          <cell r="E462">
            <v>7843.16</v>
          </cell>
        </row>
        <row r="463">
          <cell r="C463">
            <v>482</v>
          </cell>
          <cell r="D463">
            <v>720557</v>
          </cell>
          <cell r="E463">
            <v>29393.63</v>
          </cell>
        </row>
        <row r="464">
          <cell r="C464">
            <v>501</v>
          </cell>
          <cell r="D464">
            <v>1767262</v>
          </cell>
          <cell r="E464">
            <v>212466.94</v>
          </cell>
        </row>
        <row r="465">
          <cell r="C465">
            <v>503</v>
          </cell>
          <cell r="D465">
            <v>16069100</v>
          </cell>
          <cell r="E465">
            <v>1330940.07</v>
          </cell>
        </row>
        <row r="466">
          <cell r="C466">
            <v>512</v>
          </cell>
          <cell r="D466">
            <v>71137</v>
          </cell>
          <cell r="E466">
            <v>7659.19</v>
          </cell>
        </row>
        <row r="467">
          <cell r="C467">
            <v>516</v>
          </cell>
          <cell r="D467">
            <v>20387463</v>
          </cell>
          <cell r="E467">
            <v>2083925.46</v>
          </cell>
        </row>
        <row r="468">
          <cell r="C468">
            <v>572</v>
          </cell>
          <cell r="D468">
            <v>9898</v>
          </cell>
          <cell r="E468">
            <v>462.02</v>
          </cell>
        </row>
        <row r="469">
          <cell r="C469">
            <v>581</v>
          </cell>
          <cell r="D469">
            <v>768539</v>
          </cell>
          <cell r="E469">
            <v>42838.25</v>
          </cell>
        </row>
        <row r="470">
          <cell r="C470">
            <v>583</v>
          </cell>
          <cell r="D470">
            <v>12584370</v>
          </cell>
          <cell r="E470">
            <v>306967.87</v>
          </cell>
        </row>
        <row r="471">
          <cell r="C471">
            <v>601</v>
          </cell>
          <cell r="D471">
            <v>880597</v>
          </cell>
          <cell r="E471">
            <v>109319.62</v>
          </cell>
        </row>
        <row r="472">
          <cell r="C472">
            <v>602</v>
          </cell>
          <cell r="D472">
            <v>0</v>
          </cell>
          <cell r="E472">
            <v>0</v>
          </cell>
        </row>
        <row r="473">
          <cell r="C473">
            <v>681</v>
          </cell>
          <cell r="D473">
            <v>507314</v>
          </cell>
          <cell r="E473">
            <v>28989</v>
          </cell>
        </row>
        <row r="474">
          <cell r="C474">
            <v>682</v>
          </cell>
          <cell r="D474">
            <v>9900</v>
          </cell>
          <cell r="E474">
            <v>1091.1199999999999</v>
          </cell>
        </row>
        <row r="475">
          <cell r="C475">
            <v>701</v>
          </cell>
          <cell r="D475">
            <v>633159</v>
          </cell>
          <cell r="E475">
            <v>72465.31</v>
          </cell>
        </row>
        <row r="476">
          <cell r="C476">
            <v>703</v>
          </cell>
          <cell r="D476">
            <v>2401660</v>
          </cell>
          <cell r="E476">
            <v>204891.55</v>
          </cell>
        </row>
        <row r="477">
          <cell r="C477">
            <v>781</v>
          </cell>
          <cell r="D477">
            <v>236046</v>
          </cell>
          <cell r="E477">
            <v>12431.56</v>
          </cell>
        </row>
        <row r="478">
          <cell r="C478">
            <v>783</v>
          </cell>
          <cell r="D478">
            <v>2634950</v>
          </cell>
          <cell r="E478">
            <v>74695.429999999993</v>
          </cell>
        </row>
        <row r="479">
          <cell r="C479">
            <v>801</v>
          </cell>
          <cell r="D479">
            <v>1983587</v>
          </cell>
          <cell r="E479">
            <v>242182.76</v>
          </cell>
        </row>
        <row r="480">
          <cell r="C480">
            <v>802</v>
          </cell>
          <cell r="D480">
            <v>535164</v>
          </cell>
          <cell r="E480">
            <v>73520.22</v>
          </cell>
        </row>
        <row r="481">
          <cell r="C481">
            <v>881</v>
          </cell>
          <cell r="D481">
            <v>888197</v>
          </cell>
          <cell r="E481">
            <v>52143.76</v>
          </cell>
        </row>
        <row r="482">
          <cell r="C482">
            <v>882</v>
          </cell>
          <cell r="D482">
            <v>411033</v>
          </cell>
          <cell r="E482">
            <v>30820.99</v>
          </cell>
        </row>
        <row r="483">
          <cell r="C483">
            <v>902</v>
          </cell>
          <cell r="D483">
            <v>354342</v>
          </cell>
          <cell r="E483">
            <v>66981.33</v>
          </cell>
        </row>
        <row r="484">
          <cell r="C484">
            <v>919</v>
          </cell>
          <cell r="D484">
            <v>0</v>
          </cell>
          <cell r="E484">
            <v>0</v>
          </cell>
        </row>
        <row r="485">
          <cell r="C485">
            <v>917</v>
          </cell>
          <cell r="D485">
            <v>12835412</v>
          </cell>
          <cell r="E485">
            <v>313907.38</v>
          </cell>
        </row>
        <row r="486">
          <cell r="C486">
            <v>918</v>
          </cell>
          <cell r="D486">
            <v>0</v>
          </cell>
          <cell r="E486">
            <v>0</v>
          </cell>
        </row>
        <row r="487">
          <cell r="C487">
            <v>926</v>
          </cell>
          <cell r="D487">
            <v>13680732</v>
          </cell>
          <cell r="E487">
            <v>253794.79</v>
          </cell>
        </row>
        <row r="488">
          <cell r="C488">
            <v>927</v>
          </cell>
          <cell r="D488">
            <v>0</v>
          </cell>
          <cell r="E488">
            <v>0</v>
          </cell>
        </row>
        <row r="489">
          <cell r="C489">
            <v>929</v>
          </cell>
          <cell r="D489">
            <v>0</v>
          </cell>
          <cell r="E489">
            <v>0</v>
          </cell>
        </row>
        <row r="490">
          <cell r="C490">
            <v>930</v>
          </cell>
          <cell r="D490">
            <v>4462130</v>
          </cell>
          <cell r="E490">
            <v>372414.33</v>
          </cell>
        </row>
        <row r="491">
          <cell r="C491">
            <v>937</v>
          </cell>
          <cell r="D491">
            <v>6579891</v>
          </cell>
          <cell r="E491">
            <v>104616.87</v>
          </cell>
        </row>
        <row r="492">
          <cell r="C492">
            <v>938</v>
          </cell>
          <cell r="D492">
            <v>0</v>
          </cell>
          <cell r="E492">
            <v>0</v>
          </cell>
        </row>
        <row r="493">
          <cell r="C493">
            <v>941</v>
          </cell>
          <cell r="D493">
            <v>0</v>
          </cell>
          <cell r="E493">
            <v>0</v>
          </cell>
        </row>
        <row r="494">
          <cell r="C494">
            <v>949</v>
          </cell>
          <cell r="D494">
            <v>0</v>
          </cell>
          <cell r="E494">
            <v>0</v>
          </cell>
        </row>
        <row r="495">
          <cell r="C495">
            <v>946</v>
          </cell>
          <cell r="D495">
            <v>2177700</v>
          </cell>
          <cell r="E495">
            <v>24329.65</v>
          </cell>
        </row>
        <row r="496">
          <cell r="C496">
            <v>950</v>
          </cell>
          <cell r="D496">
            <v>0</v>
          </cell>
          <cell r="E496">
            <v>0</v>
          </cell>
        </row>
        <row r="497">
          <cell r="C497">
            <v>957</v>
          </cell>
          <cell r="D497">
            <v>640500</v>
          </cell>
          <cell r="E497">
            <v>7427.07</v>
          </cell>
        </row>
        <row r="498">
          <cell r="C498">
            <v>107</v>
          </cell>
          <cell r="D498">
            <v>19573280</v>
          </cell>
          <cell r="E498">
            <v>1012244.43</v>
          </cell>
        </row>
        <row r="499">
          <cell r="C499">
            <v>958</v>
          </cell>
          <cell r="D499">
            <v>0</v>
          </cell>
          <cell r="E499">
            <v>0</v>
          </cell>
        </row>
        <row r="500">
          <cell r="C500">
            <v>961</v>
          </cell>
          <cell r="D500">
            <v>3364073</v>
          </cell>
          <cell r="E500">
            <v>380922.59</v>
          </cell>
        </row>
        <row r="501">
          <cell r="C501">
            <v>129</v>
          </cell>
          <cell r="D501">
            <v>1199820</v>
          </cell>
          <cell r="E501">
            <v>33613.910000000003</v>
          </cell>
        </row>
        <row r="502">
          <cell r="C502">
            <v>966</v>
          </cell>
          <cell r="D502">
            <v>3795000</v>
          </cell>
          <cell r="E502">
            <v>38290.68</v>
          </cell>
        </row>
        <row r="503">
          <cell r="C503">
            <v>982</v>
          </cell>
          <cell r="D503">
            <v>179335</v>
          </cell>
          <cell r="E503">
            <v>17853.2</v>
          </cell>
        </row>
        <row r="504">
          <cell r="C504">
            <v>128</v>
          </cell>
          <cell r="D504">
            <v>1518498</v>
          </cell>
          <cell r="E504">
            <v>56509.58</v>
          </cell>
        </row>
        <row r="505">
          <cell r="C505">
            <v>229</v>
          </cell>
          <cell r="D505">
            <v>0</v>
          </cell>
          <cell r="E505">
            <v>0</v>
          </cell>
        </row>
        <row r="506">
          <cell r="C506">
            <v>228</v>
          </cell>
          <cell r="D506">
            <v>0</v>
          </cell>
          <cell r="E506">
            <v>0</v>
          </cell>
        </row>
        <row r="507">
          <cell r="C507">
            <v>102</v>
          </cell>
          <cell r="D507">
            <v>43067130</v>
          </cell>
          <cell r="E507">
            <v>7369507.8499999996</v>
          </cell>
        </row>
        <row r="508">
          <cell r="C508">
            <v>104</v>
          </cell>
          <cell r="D508">
            <v>434254</v>
          </cell>
          <cell r="E508">
            <v>95281.76</v>
          </cell>
        </row>
        <row r="509">
          <cell r="C509">
            <v>105</v>
          </cell>
          <cell r="D509">
            <v>80212</v>
          </cell>
          <cell r="E509">
            <v>14071.58</v>
          </cell>
        </row>
        <row r="510">
          <cell r="C510">
            <v>109</v>
          </cell>
          <cell r="D510">
            <v>0</v>
          </cell>
          <cell r="E510">
            <v>0</v>
          </cell>
        </row>
        <row r="511">
          <cell r="C511">
            <v>110</v>
          </cell>
          <cell r="D511">
            <v>14293243</v>
          </cell>
          <cell r="E511">
            <v>1594231.72</v>
          </cell>
        </row>
        <row r="512">
          <cell r="C512">
            <v>111</v>
          </cell>
          <cell r="D512">
            <v>9352800</v>
          </cell>
          <cell r="E512">
            <v>995007.6</v>
          </cell>
        </row>
        <row r="513">
          <cell r="C513">
            <v>116</v>
          </cell>
          <cell r="D513">
            <v>8238261</v>
          </cell>
          <cell r="E513">
            <v>-11299.74</v>
          </cell>
        </row>
        <row r="514">
          <cell r="C514">
            <v>120</v>
          </cell>
          <cell r="D514">
            <v>1248661</v>
          </cell>
          <cell r="E514">
            <v>183966.71</v>
          </cell>
        </row>
        <row r="515">
          <cell r="C515">
            <v>121</v>
          </cell>
          <cell r="D515">
            <v>1921000</v>
          </cell>
          <cell r="E515">
            <v>229391.84</v>
          </cell>
        </row>
        <row r="516">
          <cell r="C516">
            <v>182</v>
          </cell>
          <cell r="D516">
            <v>30881291</v>
          </cell>
          <cell r="E516">
            <v>1863899.48</v>
          </cell>
        </row>
        <row r="517">
          <cell r="C517">
            <v>184</v>
          </cell>
          <cell r="D517">
            <v>872279</v>
          </cell>
          <cell r="E517">
            <v>147447.85</v>
          </cell>
        </row>
        <row r="518">
          <cell r="C518">
            <v>185</v>
          </cell>
          <cell r="D518">
            <v>200423</v>
          </cell>
          <cell r="E518">
            <v>16759.04</v>
          </cell>
        </row>
        <row r="519">
          <cell r="C519">
            <v>201</v>
          </cell>
          <cell r="D519">
            <v>454769</v>
          </cell>
          <cell r="E519">
            <v>80695.02</v>
          </cell>
        </row>
        <row r="520">
          <cell r="C520">
            <v>202</v>
          </cell>
          <cell r="D520">
            <v>983751</v>
          </cell>
          <cell r="E520">
            <v>168611.87</v>
          </cell>
        </row>
        <row r="521">
          <cell r="C521">
            <v>203</v>
          </cell>
          <cell r="D521">
            <v>3282877</v>
          </cell>
          <cell r="E521">
            <v>403869.4</v>
          </cell>
        </row>
        <row r="522">
          <cell r="C522">
            <v>216</v>
          </cell>
          <cell r="D522">
            <v>0</v>
          </cell>
          <cell r="E522">
            <v>0</v>
          </cell>
        </row>
        <row r="523">
          <cell r="C523">
            <v>211</v>
          </cell>
          <cell r="D523">
            <v>11879884</v>
          </cell>
          <cell r="E523">
            <v>1222762.6599999999</v>
          </cell>
        </row>
        <row r="524">
          <cell r="C524">
            <v>212</v>
          </cell>
          <cell r="D524">
            <v>470174</v>
          </cell>
          <cell r="E524">
            <v>112318.23</v>
          </cell>
        </row>
        <row r="525">
          <cell r="C525">
            <v>220</v>
          </cell>
          <cell r="D525">
            <v>0</v>
          </cell>
          <cell r="E525">
            <v>0</v>
          </cell>
        </row>
        <row r="526">
          <cell r="C526">
            <v>221</v>
          </cell>
          <cell r="D526">
            <v>388150</v>
          </cell>
          <cell r="E526">
            <v>48036.52</v>
          </cell>
        </row>
        <row r="527">
          <cell r="C527">
            <v>272</v>
          </cell>
          <cell r="D527">
            <v>123279</v>
          </cell>
          <cell r="E527">
            <v>17545.990000000002</v>
          </cell>
        </row>
        <row r="528">
          <cell r="C528">
            <v>281</v>
          </cell>
          <cell r="D528">
            <v>342569</v>
          </cell>
          <cell r="E528">
            <v>23298.38</v>
          </cell>
        </row>
        <row r="529">
          <cell r="C529">
            <v>282</v>
          </cell>
          <cell r="D529">
            <v>1198074</v>
          </cell>
          <cell r="E529">
            <v>62846.29</v>
          </cell>
        </row>
        <row r="530">
          <cell r="C530">
            <v>283</v>
          </cell>
          <cell r="D530">
            <v>2533925</v>
          </cell>
          <cell r="E530">
            <v>88970.35</v>
          </cell>
        </row>
        <row r="531">
          <cell r="C531">
            <v>300</v>
          </cell>
          <cell r="D531">
            <v>0</v>
          </cell>
          <cell r="E531">
            <v>0</v>
          </cell>
        </row>
        <row r="532">
          <cell r="C532">
            <v>301</v>
          </cell>
          <cell r="D532">
            <v>99699586</v>
          </cell>
          <cell r="E532">
            <v>17499233.370000001</v>
          </cell>
        </row>
        <row r="533">
          <cell r="C533">
            <v>302</v>
          </cell>
          <cell r="D533">
            <v>3256972</v>
          </cell>
          <cell r="E533">
            <v>517703.42</v>
          </cell>
        </row>
        <row r="534">
          <cell r="C534">
            <v>310</v>
          </cell>
          <cell r="D534">
            <v>0</v>
          </cell>
          <cell r="E534">
            <v>0</v>
          </cell>
        </row>
        <row r="535">
          <cell r="C535">
            <v>312</v>
          </cell>
          <cell r="D535">
            <v>51206</v>
          </cell>
          <cell r="E535">
            <v>13716.15</v>
          </cell>
        </row>
        <row r="536">
          <cell r="C536">
            <v>318</v>
          </cell>
          <cell r="D536">
            <v>5209513</v>
          </cell>
          <cell r="E536">
            <v>365444.17</v>
          </cell>
        </row>
        <row r="537">
          <cell r="C537">
            <v>319</v>
          </cell>
          <cell r="D537">
            <v>6624017</v>
          </cell>
          <cell r="E537">
            <v>1082775.31</v>
          </cell>
        </row>
        <row r="538">
          <cell r="C538">
            <v>372</v>
          </cell>
          <cell r="D538">
            <v>10932</v>
          </cell>
          <cell r="E538">
            <v>1687.97</v>
          </cell>
        </row>
        <row r="539">
          <cell r="C539">
            <v>878</v>
          </cell>
          <cell r="D539">
            <v>7390510</v>
          </cell>
          <cell r="E539">
            <v>710009.85</v>
          </cell>
        </row>
        <row r="540">
          <cell r="C540">
            <v>381</v>
          </cell>
          <cell r="D540">
            <v>52767136</v>
          </cell>
          <cell r="E540">
            <v>3679824.92</v>
          </cell>
        </row>
        <row r="541">
          <cell r="C541">
            <v>382</v>
          </cell>
          <cell r="D541">
            <v>1687970</v>
          </cell>
          <cell r="E541">
            <v>74440.960000000006</v>
          </cell>
        </row>
        <row r="542">
          <cell r="C542">
            <v>402</v>
          </cell>
          <cell r="D542">
            <v>1559918</v>
          </cell>
          <cell r="E542">
            <v>281775.93</v>
          </cell>
        </row>
        <row r="543">
          <cell r="C543">
            <v>409</v>
          </cell>
          <cell r="D543">
            <v>0</v>
          </cell>
          <cell r="E543">
            <v>0</v>
          </cell>
        </row>
        <row r="544">
          <cell r="C544">
            <v>412</v>
          </cell>
          <cell r="D544">
            <v>140075</v>
          </cell>
          <cell r="E544">
            <v>18970.79</v>
          </cell>
        </row>
        <row r="545">
          <cell r="C545">
            <v>416</v>
          </cell>
          <cell r="D545">
            <v>0</v>
          </cell>
          <cell r="E545">
            <v>0</v>
          </cell>
        </row>
        <row r="546">
          <cell r="C546">
            <v>472</v>
          </cell>
          <cell r="D546">
            <v>152497</v>
          </cell>
          <cell r="E546">
            <v>6941.45</v>
          </cell>
        </row>
        <row r="547">
          <cell r="C547">
            <v>482</v>
          </cell>
          <cell r="D547">
            <v>1012090</v>
          </cell>
          <cell r="E547">
            <v>73325.69</v>
          </cell>
        </row>
        <row r="548">
          <cell r="C548">
            <v>501</v>
          </cell>
          <cell r="D548">
            <v>1844503</v>
          </cell>
          <cell r="E548">
            <v>311319.38</v>
          </cell>
        </row>
        <row r="549">
          <cell r="C549">
            <v>503</v>
          </cell>
          <cell r="D549">
            <v>17771465</v>
          </cell>
          <cell r="E549">
            <v>2212376.6</v>
          </cell>
        </row>
        <row r="550">
          <cell r="C550">
            <v>512</v>
          </cell>
          <cell r="D550">
            <v>41310</v>
          </cell>
          <cell r="E550">
            <v>5377.82</v>
          </cell>
        </row>
        <row r="551">
          <cell r="C551">
            <v>516</v>
          </cell>
          <cell r="D551">
            <v>24934219</v>
          </cell>
          <cell r="E551">
            <v>3075517.24</v>
          </cell>
        </row>
        <row r="552">
          <cell r="C552">
            <v>572</v>
          </cell>
          <cell r="D552">
            <v>9898</v>
          </cell>
          <cell r="E552">
            <v>457.97</v>
          </cell>
        </row>
        <row r="553">
          <cell r="C553">
            <v>581</v>
          </cell>
          <cell r="D553">
            <v>842375</v>
          </cell>
          <cell r="E553">
            <v>54176.35</v>
          </cell>
        </row>
        <row r="554">
          <cell r="C554">
            <v>583</v>
          </cell>
          <cell r="D554">
            <v>13285865</v>
          </cell>
          <cell r="E554">
            <v>380545.12</v>
          </cell>
        </row>
        <row r="555">
          <cell r="C555">
            <v>601</v>
          </cell>
          <cell r="D555">
            <v>1230587</v>
          </cell>
          <cell r="E555">
            <v>211932.39</v>
          </cell>
        </row>
        <row r="556">
          <cell r="C556">
            <v>602</v>
          </cell>
          <cell r="D556">
            <v>138600</v>
          </cell>
          <cell r="E556">
            <v>22401.5</v>
          </cell>
        </row>
        <row r="557">
          <cell r="C557">
            <v>681</v>
          </cell>
          <cell r="D557">
            <v>699035</v>
          </cell>
          <cell r="E557">
            <v>48216.42</v>
          </cell>
        </row>
        <row r="558">
          <cell r="C558">
            <v>682</v>
          </cell>
          <cell r="D558">
            <v>6600</v>
          </cell>
          <cell r="E558">
            <v>1064.71</v>
          </cell>
        </row>
        <row r="559">
          <cell r="C559">
            <v>701</v>
          </cell>
          <cell r="D559">
            <v>780443</v>
          </cell>
          <cell r="E559">
            <v>129761.69</v>
          </cell>
        </row>
        <row r="560">
          <cell r="C560">
            <v>703</v>
          </cell>
          <cell r="D560">
            <v>2163710</v>
          </cell>
          <cell r="E560">
            <v>292085.18</v>
          </cell>
        </row>
        <row r="561">
          <cell r="C561">
            <v>781</v>
          </cell>
          <cell r="D561">
            <v>266551</v>
          </cell>
          <cell r="E561">
            <v>16922.400000000001</v>
          </cell>
        </row>
        <row r="562">
          <cell r="C562">
            <v>783</v>
          </cell>
          <cell r="D562">
            <v>2603530</v>
          </cell>
          <cell r="E562">
            <v>91067.72</v>
          </cell>
        </row>
        <row r="563">
          <cell r="C563">
            <v>801</v>
          </cell>
          <cell r="D563">
            <v>2338956</v>
          </cell>
          <cell r="E563">
            <v>385861.6</v>
          </cell>
        </row>
        <row r="564">
          <cell r="C564">
            <v>802</v>
          </cell>
          <cell r="D564">
            <v>470359</v>
          </cell>
          <cell r="E564">
            <v>90074.48</v>
          </cell>
        </row>
        <row r="565">
          <cell r="C565">
            <v>881</v>
          </cell>
          <cell r="D565">
            <v>1038495</v>
          </cell>
          <cell r="E565">
            <v>65970.47</v>
          </cell>
        </row>
        <row r="566">
          <cell r="C566">
            <v>882</v>
          </cell>
          <cell r="D566">
            <v>410817</v>
          </cell>
          <cell r="E566">
            <v>35953.06</v>
          </cell>
        </row>
        <row r="567">
          <cell r="C567">
            <v>902</v>
          </cell>
          <cell r="D567">
            <v>378159</v>
          </cell>
          <cell r="E567">
            <v>89865.58</v>
          </cell>
        </row>
        <row r="568">
          <cell r="C568">
            <v>919</v>
          </cell>
          <cell r="D568">
            <v>0</v>
          </cell>
          <cell r="E568">
            <v>0</v>
          </cell>
        </row>
        <row r="569">
          <cell r="C569">
            <v>917</v>
          </cell>
          <cell r="D569">
            <v>14171000</v>
          </cell>
          <cell r="E569">
            <v>398929.03</v>
          </cell>
        </row>
        <row r="570">
          <cell r="C570">
            <v>918</v>
          </cell>
          <cell r="D570">
            <v>0</v>
          </cell>
          <cell r="E570">
            <v>0</v>
          </cell>
        </row>
        <row r="571">
          <cell r="C571">
            <v>926</v>
          </cell>
          <cell r="D571">
            <v>12343322</v>
          </cell>
          <cell r="E571">
            <v>279536.21000000002</v>
          </cell>
        </row>
        <row r="572">
          <cell r="C572">
            <v>927</v>
          </cell>
          <cell r="D572">
            <v>0</v>
          </cell>
          <cell r="E572">
            <v>0</v>
          </cell>
        </row>
        <row r="573">
          <cell r="C573">
            <v>929</v>
          </cell>
          <cell r="D573">
            <v>0</v>
          </cell>
          <cell r="E573">
            <v>0</v>
          </cell>
        </row>
        <row r="574">
          <cell r="C574">
            <v>930</v>
          </cell>
          <cell r="D574">
            <v>3960909</v>
          </cell>
          <cell r="E574">
            <v>374998.37</v>
          </cell>
        </row>
        <row r="575">
          <cell r="C575">
            <v>937</v>
          </cell>
          <cell r="D575">
            <v>5947061</v>
          </cell>
          <cell r="E575">
            <v>105363.28</v>
          </cell>
        </row>
        <row r="576">
          <cell r="C576">
            <v>938</v>
          </cell>
          <cell r="D576">
            <v>0</v>
          </cell>
          <cell r="E576">
            <v>0</v>
          </cell>
        </row>
        <row r="577">
          <cell r="C577">
            <v>941</v>
          </cell>
          <cell r="D577">
            <v>0</v>
          </cell>
          <cell r="E577">
            <v>0</v>
          </cell>
        </row>
        <row r="578">
          <cell r="C578">
            <v>949</v>
          </cell>
          <cell r="D578">
            <v>0</v>
          </cell>
          <cell r="E578">
            <v>0</v>
          </cell>
        </row>
        <row r="579">
          <cell r="C579">
            <v>946</v>
          </cell>
          <cell r="D579">
            <v>2018100</v>
          </cell>
          <cell r="E579">
            <v>24429.33</v>
          </cell>
        </row>
        <row r="580">
          <cell r="C580">
            <v>950</v>
          </cell>
          <cell r="D580">
            <v>0</v>
          </cell>
          <cell r="E580">
            <v>0</v>
          </cell>
        </row>
        <row r="581">
          <cell r="C581">
            <v>957</v>
          </cell>
          <cell r="D581">
            <v>556500</v>
          </cell>
          <cell r="E581">
            <v>6724.33</v>
          </cell>
        </row>
        <row r="582">
          <cell r="C582">
            <v>107</v>
          </cell>
          <cell r="D582">
            <v>25519740</v>
          </cell>
          <cell r="E582">
            <v>1698119.71</v>
          </cell>
        </row>
        <row r="583">
          <cell r="C583">
            <v>958</v>
          </cell>
          <cell r="D583">
            <v>0</v>
          </cell>
          <cell r="E583">
            <v>0</v>
          </cell>
        </row>
        <row r="584">
          <cell r="C584">
            <v>961</v>
          </cell>
          <cell r="D584">
            <v>2544912</v>
          </cell>
          <cell r="E584">
            <v>458129.58</v>
          </cell>
        </row>
        <row r="585">
          <cell r="C585">
            <v>129</v>
          </cell>
          <cell r="D585">
            <v>2179590</v>
          </cell>
          <cell r="E585">
            <v>65362.11</v>
          </cell>
        </row>
        <row r="586">
          <cell r="C586">
            <v>966</v>
          </cell>
          <cell r="D586">
            <v>3227700</v>
          </cell>
          <cell r="E586">
            <v>34456.01</v>
          </cell>
        </row>
        <row r="587">
          <cell r="C587">
            <v>982</v>
          </cell>
          <cell r="D587">
            <v>195606</v>
          </cell>
          <cell r="E587">
            <v>20450.080000000002</v>
          </cell>
        </row>
        <row r="588">
          <cell r="C588">
            <v>128</v>
          </cell>
          <cell r="D588">
            <v>1525990</v>
          </cell>
          <cell r="E588">
            <v>85146.05</v>
          </cell>
        </row>
        <row r="589">
          <cell r="C589">
            <v>229</v>
          </cell>
          <cell r="D589">
            <v>0</v>
          </cell>
          <cell r="E589">
            <v>0</v>
          </cell>
        </row>
        <row r="590">
          <cell r="C590">
            <v>228</v>
          </cell>
          <cell r="D590">
            <v>0</v>
          </cell>
          <cell r="E590">
            <v>0</v>
          </cell>
        </row>
        <row r="591">
          <cell r="C591">
            <v>102</v>
          </cell>
          <cell r="D591">
            <v>45487319</v>
          </cell>
          <cell r="E591">
            <v>7836230.71</v>
          </cell>
        </row>
        <row r="592">
          <cell r="C592">
            <v>104</v>
          </cell>
          <cell r="D592">
            <v>486781</v>
          </cell>
          <cell r="E592">
            <v>115181.8</v>
          </cell>
        </row>
        <row r="593">
          <cell r="C593">
            <v>105</v>
          </cell>
          <cell r="D593">
            <v>80587</v>
          </cell>
          <cell r="E593">
            <v>14189.02</v>
          </cell>
        </row>
        <row r="594">
          <cell r="C594">
            <v>109</v>
          </cell>
          <cell r="D594">
            <v>0</v>
          </cell>
          <cell r="E594">
            <v>0</v>
          </cell>
        </row>
        <row r="595">
          <cell r="C595">
            <v>110</v>
          </cell>
          <cell r="D595">
            <v>13882070</v>
          </cell>
          <cell r="E595">
            <v>1829700.21</v>
          </cell>
        </row>
        <row r="596">
          <cell r="C596">
            <v>111</v>
          </cell>
          <cell r="D596">
            <v>10291200</v>
          </cell>
          <cell r="E596">
            <v>1238562.6200000001</v>
          </cell>
        </row>
        <row r="597">
          <cell r="C597">
            <v>116</v>
          </cell>
          <cell r="D597">
            <v>7701190</v>
          </cell>
          <cell r="E597">
            <v>37356.269999999997</v>
          </cell>
        </row>
        <row r="598">
          <cell r="C598">
            <v>120</v>
          </cell>
          <cell r="D598">
            <v>1357260</v>
          </cell>
          <cell r="E598">
            <v>205693.15</v>
          </cell>
        </row>
        <row r="599">
          <cell r="C599">
            <v>121</v>
          </cell>
          <cell r="D599">
            <v>2347050</v>
          </cell>
          <cell r="E599">
            <v>286893.49</v>
          </cell>
        </row>
        <row r="600">
          <cell r="C600">
            <v>182</v>
          </cell>
          <cell r="D600">
            <v>32261451</v>
          </cell>
          <cell r="E600">
            <v>1915576.68</v>
          </cell>
        </row>
        <row r="601">
          <cell r="C601">
            <v>184</v>
          </cell>
          <cell r="D601">
            <v>973512</v>
          </cell>
          <cell r="E601">
            <v>148438.16</v>
          </cell>
        </row>
        <row r="602">
          <cell r="C602">
            <v>185</v>
          </cell>
          <cell r="D602">
            <v>200003</v>
          </cell>
          <cell r="E602">
            <v>16626.310000000001</v>
          </cell>
        </row>
        <row r="603">
          <cell r="C603">
            <v>201</v>
          </cell>
          <cell r="D603">
            <v>477735</v>
          </cell>
          <cell r="E603">
            <v>85207.03</v>
          </cell>
        </row>
        <row r="604">
          <cell r="C604">
            <v>202</v>
          </cell>
          <cell r="D604">
            <v>1322649</v>
          </cell>
          <cell r="E604">
            <v>226460.52</v>
          </cell>
        </row>
        <row r="605">
          <cell r="C605">
            <v>203</v>
          </cell>
          <cell r="D605">
            <v>3469321</v>
          </cell>
          <cell r="E605">
            <v>436995.68</v>
          </cell>
        </row>
        <row r="606">
          <cell r="C606">
            <v>216</v>
          </cell>
          <cell r="D606">
            <v>0</v>
          </cell>
          <cell r="E606">
            <v>0</v>
          </cell>
        </row>
        <row r="607">
          <cell r="C607">
            <v>211</v>
          </cell>
          <cell r="D607">
            <v>11583323</v>
          </cell>
          <cell r="E607">
            <v>1395067.8</v>
          </cell>
        </row>
        <row r="608">
          <cell r="C608">
            <v>212</v>
          </cell>
          <cell r="D608">
            <v>487292</v>
          </cell>
          <cell r="E608">
            <v>114847.09</v>
          </cell>
        </row>
        <row r="609">
          <cell r="C609">
            <v>220</v>
          </cell>
          <cell r="D609">
            <v>0</v>
          </cell>
          <cell r="E609">
            <v>0</v>
          </cell>
        </row>
        <row r="610">
          <cell r="C610">
            <v>221</v>
          </cell>
          <cell r="D610">
            <v>379050</v>
          </cell>
          <cell r="E610">
            <v>46041.64</v>
          </cell>
        </row>
        <row r="611">
          <cell r="C611">
            <v>272</v>
          </cell>
          <cell r="D611">
            <v>127450</v>
          </cell>
          <cell r="E611">
            <v>17518.16</v>
          </cell>
        </row>
        <row r="612">
          <cell r="C612">
            <v>281</v>
          </cell>
          <cell r="D612">
            <v>413962</v>
          </cell>
          <cell r="E612">
            <v>27603.83</v>
          </cell>
        </row>
        <row r="613">
          <cell r="C613">
            <v>282</v>
          </cell>
          <cell r="D613">
            <v>1210553</v>
          </cell>
          <cell r="E613">
            <v>63506.71</v>
          </cell>
        </row>
        <row r="614">
          <cell r="C614">
            <v>283</v>
          </cell>
          <cell r="D614">
            <v>2630640</v>
          </cell>
          <cell r="E614">
            <v>92613.58</v>
          </cell>
        </row>
        <row r="615">
          <cell r="C615">
            <v>300</v>
          </cell>
          <cell r="D615">
            <v>0</v>
          </cell>
          <cell r="E615">
            <v>0</v>
          </cell>
        </row>
        <row r="616">
          <cell r="C616">
            <v>301</v>
          </cell>
          <cell r="D616">
            <v>115947664</v>
          </cell>
          <cell r="E616">
            <v>20304506.760000002</v>
          </cell>
        </row>
        <row r="617">
          <cell r="C617">
            <v>302</v>
          </cell>
          <cell r="D617">
            <v>3109339</v>
          </cell>
          <cell r="E617">
            <v>494866.44</v>
          </cell>
        </row>
        <row r="618">
          <cell r="C618">
            <v>310</v>
          </cell>
          <cell r="D618">
            <v>0</v>
          </cell>
          <cell r="E618">
            <v>0</v>
          </cell>
        </row>
        <row r="619">
          <cell r="C619">
            <v>312</v>
          </cell>
          <cell r="D619">
            <v>52073</v>
          </cell>
          <cell r="E619">
            <v>13749.65</v>
          </cell>
        </row>
        <row r="620">
          <cell r="C620">
            <v>318</v>
          </cell>
          <cell r="D620">
            <v>5472921</v>
          </cell>
          <cell r="E620">
            <v>401643.57</v>
          </cell>
        </row>
        <row r="621">
          <cell r="C621">
            <v>319</v>
          </cell>
          <cell r="D621">
            <v>7434033</v>
          </cell>
          <cell r="E621">
            <v>1248274.1399999999</v>
          </cell>
        </row>
        <row r="622">
          <cell r="C622">
            <v>372</v>
          </cell>
          <cell r="D622">
            <v>10491</v>
          </cell>
          <cell r="E622">
            <v>1648.83</v>
          </cell>
        </row>
        <row r="623">
          <cell r="C623">
            <v>878</v>
          </cell>
          <cell r="D623">
            <v>8409182</v>
          </cell>
          <cell r="E623">
            <v>975030.38</v>
          </cell>
        </row>
        <row r="624">
          <cell r="C624">
            <v>381</v>
          </cell>
          <cell r="D624">
            <v>59396504</v>
          </cell>
          <cell r="E624">
            <v>4070393.63</v>
          </cell>
        </row>
        <row r="625">
          <cell r="C625">
            <v>382</v>
          </cell>
          <cell r="D625">
            <v>1712740</v>
          </cell>
          <cell r="E625">
            <v>76775.509999999995</v>
          </cell>
        </row>
        <row r="626">
          <cell r="C626">
            <v>402</v>
          </cell>
          <cell r="D626">
            <v>1787018</v>
          </cell>
          <cell r="E626">
            <v>322940.33</v>
          </cell>
        </row>
        <row r="627">
          <cell r="C627">
            <v>409</v>
          </cell>
          <cell r="D627">
            <v>0</v>
          </cell>
          <cell r="E627">
            <v>0</v>
          </cell>
        </row>
        <row r="628">
          <cell r="C628">
            <v>412</v>
          </cell>
          <cell r="D628">
            <v>126794</v>
          </cell>
          <cell r="E628">
            <v>17758.39</v>
          </cell>
        </row>
        <row r="629">
          <cell r="C629">
            <v>416</v>
          </cell>
          <cell r="D629">
            <v>13022</v>
          </cell>
          <cell r="E629">
            <v>2513.09</v>
          </cell>
        </row>
        <row r="630">
          <cell r="C630">
            <v>472</v>
          </cell>
          <cell r="D630">
            <v>141336</v>
          </cell>
          <cell r="E630">
            <v>6491.19</v>
          </cell>
        </row>
        <row r="631">
          <cell r="C631">
            <v>482</v>
          </cell>
          <cell r="D631">
            <v>1121626</v>
          </cell>
          <cell r="E631">
            <v>80754.11</v>
          </cell>
        </row>
        <row r="632">
          <cell r="C632">
            <v>501</v>
          </cell>
          <cell r="D632">
            <v>1999961</v>
          </cell>
          <cell r="E632">
            <v>339190.77</v>
          </cell>
        </row>
        <row r="633">
          <cell r="C633">
            <v>503</v>
          </cell>
          <cell r="D633">
            <v>18049360</v>
          </cell>
          <cell r="E633">
            <v>2243128.4500000002</v>
          </cell>
        </row>
        <row r="634">
          <cell r="C634">
            <v>512</v>
          </cell>
          <cell r="D634">
            <v>40743</v>
          </cell>
          <cell r="E634">
            <v>5528.01</v>
          </cell>
        </row>
        <row r="635">
          <cell r="C635">
            <v>516</v>
          </cell>
          <cell r="D635">
            <v>20888131</v>
          </cell>
          <cell r="E635">
            <v>2733366.58</v>
          </cell>
        </row>
        <row r="636">
          <cell r="C636">
            <v>572</v>
          </cell>
          <cell r="D636">
            <v>9898</v>
          </cell>
          <cell r="E636">
            <v>454.56</v>
          </cell>
        </row>
        <row r="637">
          <cell r="C637">
            <v>581</v>
          </cell>
          <cell r="D637">
            <v>887754</v>
          </cell>
          <cell r="E637">
            <v>56008.74</v>
          </cell>
        </row>
        <row r="638">
          <cell r="C638">
            <v>583</v>
          </cell>
          <cell r="D638">
            <v>12991570</v>
          </cell>
          <cell r="E638">
            <v>364054.94</v>
          </cell>
        </row>
        <row r="639">
          <cell r="C639">
            <v>601</v>
          </cell>
          <cell r="D639">
            <v>1457609</v>
          </cell>
          <cell r="E639">
            <v>254291.04</v>
          </cell>
        </row>
        <row r="640">
          <cell r="C640">
            <v>602</v>
          </cell>
          <cell r="D640">
            <v>125100</v>
          </cell>
          <cell r="E640">
            <v>20092.599999999999</v>
          </cell>
        </row>
        <row r="641">
          <cell r="C641">
            <v>681</v>
          </cell>
          <cell r="D641">
            <v>772788</v>
          </cell>
          <cell r="E641">
            <v>52464.44</v>
          </cell>
        </row>
        <row r="642">
          <cell r="C642">
            <v>682</v>
          </cell>
          <cell r="D642">
            <v>8100</v>
          </cell>
          <cell r="E642">
            <v>1101.01</v>
          </cell>
        </row>
        <row r="643">
          <cell r="C643">
            <v>701</v>
          </cell>
          <cell r="D643">
            <v>868752</v>
          </cell>
          <cell r="E643">
            <v>144843.34</v>
          </cell>
        </row>
        <row r="644">
          <cell r="C644">
            <v>703</v>
          </cell>
          <cell r="D644">
            <v>2295690</v>
          </cell>
          <cell r="E644">
            <v>299521.24</v>
          </cell>
        </row>
        <row r="645">
          <cell r="C645">
            <v>781</v>
          </cell>
          <cell r="D645">
            <v>295314</v>
          </cell>
          <cell r="E645">
            <v>18363.75</v>
          </cell>
        </row>
        <row r="646">
          <cell r="C646">
            <v>783</v>
          </cell>
          <cell r="D646">
            <v>2637600</v>
          </cell>
          <cell r="E646">
            <v>90070.07</v>
          </cell>
        </row>
        <row r="647">
          <cell r="C647">
            <v>801</v>
          </cell>
          <cell r="D647">
            <v>2601246</v>
          </cell>
          <cell r="E647">
            <v>438161.34</v>
          </cell>
        </row>
        <row r="648">
          <cell r="C648">
            <v>802</v>
          </cell>
          <cell r="D648">
            <v>471727</v>
          </cell>
          <cell r="E648">
            <v>91698.38</v>
          </cell>
        </row>
        <row r="649">
          <cell r="C649">
            <v>881</v>
          </cell>
          <cell r="D649">
            <v>1142713</v>
          </cell>
          <cell r="E649">
            <v>71453.490000000005</v>
          </cell>
        </row>
        <row r="650">
          <cell r="C650">
            <v>882</v>
          </cell>
          <cell r="D650">
            <v>409337</v>
          </cell>
          <cell r="E650">
            <v>35577.879999999997</v>
          </cell>
        </row>
        <row r="651">
          <cell r="C651">
            <v>902</v>
          </cell>
          <cell r="D651">
            <v>395414</v>
          </cell>
          <cell r="E651">
            <v>93304.98</v>
          </cell>
        </row>
        <row r="652">
          <cell r="C652">
            <v>919</v>
          </cell>
          <cell r="D652">
            <v>0</v>
          </cell>
          <cell r="E652">
            <v>0</v>
          </cell>
        </row>
        <row r="653">
          <cell r="C653">
            <v>917</v>
          </cell>
          <cell r="D653">
            <v>14715200</v>
          </cell>
          <cell r="E653">
            <v>448980.22</v>
          </cell>
        </row>
        <row r="654">
          <cell r="C654">
            <v>918</v>
          </cell>
          <cell r="D654">
            <v>0</v>
          </cell>
          <cell r="E654">
            <v>0</v>
          </cell>
        </row>
        <row r="655">
          <cell r="C655">
            <v>926</v>
          </cell>
          <cell r="D655">
            <v>14083724</v>
          </cell>
          <cell r="E655">
            <v>314057.82</v>
          </cell>
        </row>
        <row r="656">
          <cell r="C656">
            <v>927</v>
          </cell>
          <cell r="D656">
            <v>0</v>
          </cell>
          <cell r="E656">
            <v>0</v>
          </cell>
        </row>
        <row r="657">
          <cell r="C657">
            <v>929</v>
          </cell>
          <cell r="D657">
            <v>0</v>
          </cell>
          <cell r="E657">
            <v>0</v>
          </cell>
        </row>
        <row r="658">
          <cell r="C658">
            <v>930</v>
          </cell>
          <cell r="D658">
            <v>4100120</v>
          </cell>
          <cell r="E658">
            <v>456707.65</v>
          </cell>
        </row>
        <row r="659">
          <cell r="C659">
            <v>937</v>
          </cell>
          <cell r="D659">
            <v>5797210</v>
          </cell>
          <cell r="E659">
            <v>109188.95</v>
          </cell>
        </row>
        <row r="660">
          <cell r="C660">
            <v>938</v>
          </cell>
          <cell r="D660">
            <v>0</v>
          </cell>
          <cell r="E660">
            <v>0</v>
          </cell>
        </row>
        <row r="661">
          <cell r="C661">
            <v>941</v>
          </cell>
          <cell r="D661">
            <v>0</v>
          </cell>
          <cell r="E661">
            <v>0</v>
          </cell>
        </row>
        <row r="662">
          <cell r="C662">
            <v>949</v>
          </cell>
          <cell r="D662">
            <v>0</v>
          </cell>
          <cell r="E662">
            <v>0</v>
          </cell>
        </row>
        <row r="663">
          <cell r="C663">
            <v>946</v>
          </cell>
          <cell r="D663">
            <v>2072700</v>
          </cell>
          <cell r="E663">
            <v>26121.13</v>
          </cell>
        </row>
        <row r="664">
          <cell r="C664">
            <v>950</v>
          </cell>
          <cell r="D664">
            <v>0</v>
          </cell>
          <cell r="E664">
            <v>0</v>
          </cell>
        </row>
        <row r="665">
          <cell r="C665">
            <v>957</v>
          </cell>
          <cell r="D665">
            <v>581700</v>
          </cell>
          <cell r="E665">
            <v>7446.92</v>
          </cell>
        </row>
        <row r="666">
          <cell r="C666">
            <v>107</v>
          </cell>
          <cell r="D666">
            <v>20982300</v>
          </cell>
          <cell r="E666">
            <v>1359857.48</v>
          </cell>
        </row>
        <row r="667">
          <cell r="C667">
            <v>958</v>
          </cell>
          <cell r="D667">
            <v>0</v>
          </cell>
          <cell r="E667">
            <v>0</v>
          </cell>
        </row>
        <row r="668">
          <cell r="C668">
            <v>961</v>
          </cell>
          <cell r="D668">
            <v>2742024</v>
          </cell>
          <cell r="E668">
            <v>565056.31999999995</v>
          </cell>
        </row>
        <row r="669">
          <cell r="C669">
            <v>129</v>
          </cell>
          <cell r="D669">
            <v>2297170</v>
          </cell>
          <cell r="E669">
            <v>90011.48</v>
          </cell>
        </row>
        <row r="670">
          <cell r="C670">
            <v>966</v>
          </cell>
          <cell r="D670">
            <v>3618000</v>
          </cell>
          <cell r="E670">
            <v>36597.57</v>
          </cell>
        </row>
        <row r="671">
          <cell r="C671">
            <v>982</v>
          </cell>
          <cell r="D671">
            <v>198858</v>
          </cell>
          <cell r="E671">
            <v>20548.349999999999</v>
          </cell>
        </row>
        <row r="672">
          <cell r="C672">
            <v>128</v>
          </cell>
          <cell r="D672">
            <v>1876825</v>
          </cell>
          <cell r="E672">
            <v>103867.71</v>
          </cell>
        </row>
        <row r="673">
          <cell r="C673">
            <v>229</v>
          </cell>
          <cell r="D673">
            <v>0</v>
          </cell>
          <cell r="E673">
            <v>0</v>
          </cell>
        </row>
        <row r="674">
          <cell r="C674">
            <v>228</v>
          </cell>
          <cell r="D674">
            <v>0</v>
          </cell>
          <cell r="E674">
            <v>0</v>
          </cell>
        </row>
        <row r="675">
          <cell r="C675">
            <v>102</v>
          </cell>
          <cell r="D675">
            <v>43058304</v>
          </cell>
          <cell r="E675">
            <v>7461787.0099999998</v>
          </cell>
        </row>
        <row r="676">
          <cell r="C676">
            <v>104</v>
          </cell>
          <cell r="D676">
            <v>535958</v>
          </cell>
          <cell r="E676">
            <v>120900.5</v>
          </cell>
        </row>
        <row r="677">
          <cell r="C677">
            <v>105</v>
          </cell>
          <cell r="D677">
            <v>81251</v>
          </cell>
          <cell r="E677">
            <v>14456.83</v>
          </cell>
        </row>
        <row r="678">
          <cell r="C678">
            <v>109</v>
          </cell>
          <cell r="D678">
            <v>0</v>
          </cell>
          <cell r="E678">
            <v>0</v>
          </cell>
        </row>
        <row r="679">
          <cell r="C679">
            <v>110</v>
          </cell>
          <cell r="D679">
            <v>13160991</v>
          </cell>
          <cell r="E679">
            <v>1273380.3899999999</v>
          </cell>
        </row>
        <row r="680">
          <cell r="C680">
            <v>111</v>
          </cell>
          <cell r="D680">
            <v>9144000</v>
          </cell>
          <cell r="E680">
            <v>1205279.28</v>
          </cell>
        </row>
        <row r="681">
          <cell r="C681">
            <v>116</v>
          </cell>
          <cell r="D681">
            <v>6170261</v>
          </cell>
          <cell r="E681">
            <v>17424.86</v>
          </cell>
        </row>
        <row r="682">
          <cell r="C682">
            <v>120</v>
          </cell>
          <cell r="D682">
            <v>1210167</v>
          </cell>
          <cell r="E682">
            <v>180283.03</v>
          </cell>
        </row>
        <row r="683">
          <cell r="C683">
            <v>121</v>
          </cell>
          <cell r="D683">
            <v>1878850</v>
          </cell>
          <cell r="E683">
            <v>228089.37</v>
          </cell>
        </row>
        <row r="684">
          <cell r="C684">
            <v>182</v>
          </cell>
          <cell r="D684">
            <v>30372908</v>
          </cell>
          <cell r="E684">
            <v>1819499.65</v>
          </cell>
        </row>
        <row r="685">
          <cell r="C685">
            <v>184</v>
          </cell>
          <cell r="D685">
            <v>1070933</v>
          </cell>
          <cell r="E685">
            <v>148740.07999999999</v>
          </cell>
        </row>
        <row r="686">
          <cell r="C686">
            <v>185</v>
          </cell>
          <cell r="D686">
            <v>199446</v>
          </cell>
          <cell r="E686">
            <v>16711.22</v>
          </cell>
        </row>
        <row r="687">
          <cell r="C687">
            <v>201</v>
          </cell>
          <cell r="D687">
            <v>418699</v>
          </cell>
          <cell r="E687">
            <v>76314.81</v>
          </cell>
        </row>
        <row r="688">
          <cell r="C688">
            <v>202</v>
          </cell>
          <cell r="D688">
            <v>1009321</v>
          </cell>
          <cell r="E688">
            <v>178408.68</v>
          </cell>
        </row>
        <row r="689">
          <cell r="C689">
            <v>203</v>
          </cell>
          <cell r="D689">
            <v>3630986</v>
          </cell>
          <cell r="E689">
            <v>458155.18</v>
          </cell>
        </row>
        <row r="690">
          <cell r="C690">
            <v>216</v>
          </cell>
          <cell r="D690">
            <v>8438</v>
          </cell>
          <cell r="E690">
            <v>169.24</v>
          </cell>
        </row>
        <row r="691">
          <cell r="C691">
            <v>211</v>
          </cell>
          <cell r="D691">
            <v>11610654</v>
          </cell>
          <cell r="E691">
            <v>984082.19</v>
          </cell>
        </row>
        <row r="692">
          <cell r="C692">
            <v>212</v>
          </cell>
          <cell r="D692">
            <v>597920</v>
          </cell>
          <cell r="E692">
            <v>126337.63</v>
          </cell>
        </row>
        <row r="693">
          <cell r="C693">
            <v>220</v>
          </cell>
          <cell r="D693">
            <v>0</v>
          </cell>
          <cell r="E693">
            <v>0</v>
          </cell>
        </row>
        <row r="694">
          <cell r="C694">
            <v>221</v>
          </cell>
          <cell r="D694">
            <v>369250</v>
          </cell>
          <cell r="E694">
            <v>46919.040000000001</v>
          </cell>
        </row>
        <row r="695">
          <cell r="C695">
            <v>272</v>
          </cell>
          <cell r="D695">
            <v>154481</v>
          </cell>
          <cell r="E695">
            <v>17692.830000000002</v>
          </cell>
        </row>
        <row r="696">
          <cell r="C696">
            <v>281</v>
          </cell>
          <cell r="D696">
            <v>313076</v>
          </cell>
          <cell r="E696">
            <v>21549.51</v>
          </cell>
        </row>
        <row r="697">
          <cell r="C697">
            <v>282</v>
          </cell>
          <cell r="D697">
            <v>1092178</v>
          </cell>
          <cell r="E697">
            <v>57325.89</v>
          </cell>
        </row>
        <row r="698">
          <cell r="C698">
            <v>283</v>
          </cell>
          <cell r="D698">
            <v>2537265</v>
          </cell>
          <cell r="E698">
            <v>87151.98</v>
          </cell>
        </row>
        <row r="699">
          <cell r="C699">
            <v>300</v>
          </cell>
          <cell r="D699">
            <v>0</v>
          </cell>
          <cell r="E699">
            <v>0</v>
          </cell>
        </row>
        <row r="700">
          <cell r="C700">
            <v>301</v>
          </cell>
          <cell r="D700">
            <v>89861294</v>
          </cell>
          <cell r="E700">
            <v>16132470.26</v>
          </cell>
        </row>
        <row r="701">
          <cell r="C701">
            <v>302</v>
          </cell>
          <cell r="D701">
            <v>3207067</v>
          </cell>
          <cell r="E701">
            <v>512412.22</v>
          </cell>
        </row>
        <row r="702">
          <cell r="C702">
            <v>310</v>
          </cell>
          <cell r="D702">
            <v>0</v>
          </cell>
          <cell r="E702">
            <v>0</v>
          </cell>
        </row>
        <row r="703">
          <cell r="C703">
            <v>312</v>
          </cell>
          <cell r="D703">
            <v>64081</v>
          </cell>
          <cell r="E703">
            <v>15017.95</v>
          </cell>
        </row>
        <row r="704">
          <cell r="C704">
            <v>318</v>
          </cell>
          <cell r="D704">
            <v>4329901</v>
          </cell>
          <cell r="E704">
            <v>308556.32</v>
          </cell>
        </row>
        <row r="705">
          <cell r="C705">
            <v>319</v>
          </cell>
          <cell r="D705">
            <v>6038788</v>
          </cell>
          <cell r="E705">
            <v>1012197.84</v>
          </cell>
        </row>
        <row r="706">
          <cell r="C706">
            <v>372</v>
          </cell>
          <cell r="D706">
            <v>13679</v>
          </cell>
          <cell r="E706">
            <v>1698.86</v>
          </cell>
        </row>
        <row r="707">
          <cell r="C707">
            <v>878</v>
          </cell>
          <cell r="D707">
            <v>6371412</v>
          </cell>
          <cell r="E707">
            <v>509018.58</v>
          </cell>
        </row>
        <row r="708">
          <cell r="C708">
            <v>381</v>
          </cell>
          <cell r="D708">
            <v>45035794</v>
          </cell>
          <cell r="E708">
            <v>3209260.4</v>
          </cell>
        </row>
        <row r="709">
          <cell r="C709">
            <v>382</v>
          </cell>
          <cell r="D709">
            <v>1755220</v>
          </cell>
          <cell r="E709">
            <v>79735.72</v>
          </cell>
        </row>
        <row r="710">
          <cell r="C710">
            <v>402</v>
          </cell>
          <cell r="D710">
            <v>1609236</v>
          </cell>
          <cell r="E710">
            <v>294793.86</v>
          </cell>
        </row>
        <row r="711">
          <cell r="C711">
            <v>409</v>
          </cell>
          <cell r="D711">
            <v>0</v>
          </cell>
          <cell r="E711">
            <v>0</v>
          </cell>
        </row>
        <row r="712">
          <cell r="C712">
            <v>412</v>
          </cell>
          <cell r="D712">
            <v>136596</v>
          </cell>
          <cell r="E712">
            <v>19273.27</v>
          </cell>
        </row>
        <row r="713">
          <cell r="C713">
            <v>416</v>
          </cell>
          <cell r="D713">
            <v>21117</v>
          </cell>
          <cell r="E713">
            <v>4320.43</v>
          </cell>
        </row>
        <row r="714">
          <cell r="C714">
            <v>472</v>
          </cell>
          <cell r="D714">
            <v>167588</v>
          </cell>
          <cell r="E714">
            <v>7530.45</v>
          </cell>
        </row>
        <row r="715">
          <cell r="C715">
            <v>482</v>
          </cell>
          <cell r="D715">
            <v>848394</v>
          </cell>
          <cell r="E715">
            <v>61674.67</v>
          </cell>
        </row>
        <row r="716">
          <cell r="C716">
            <v>501</v>
          </cell>
          <cell r="D716">
            <v>3246133</v>
          </cell>
          <cell r="E716">
            <v>458248</v>
          </cell>
        </row>
        <row r="717">
          <cell r="C717">
            <v>503</v>
          </cell>
          <cell r="D717">
            <v>18594275</v>
          </cell>
          <cell r="E717">
            <v>2361944.5699999998</v>
          </cell>
        </row>
        <row r="718">
          <cell r="C718">
            <v>512</v>
          </cell>
          <cell r="D718">
            <v>40790</v>
          </cell>
          <cell r="E718">
            <v>5592.29</v>
          </cell>
        </row>
        <row r="719">
          <cell r="C719">
            <v>516</v>
          </cell>
          <cell r="D719">
            <v>16414563</v>
          </cell>
          <cell r="E719">
            <v>260432.45</v>
          </cell>
        </row>
        <row r="720">
          <cell r="C720">
            <v>572</v>
          </cell>
          <cell r="D720">
            <v>9898</v>
          </cell>
          <cell r="E720">
            <v>460.66</v>
          </cell>
        </row>
        <row r="721">
          <cell r="C721">
            <v>581</v>
          </cell>
          <cell r="D721">
            <v>738135</v>
          </cell>
          <cell r="E721">
            <v>48398.54</v>
          </cell>
        </row>
        <row r="722">
          <cell r="C722">
            <v>583</v>
          </cell>
          <cell r="D722">
            <v>13092410</v>
          </cell>
          <cell r="E722">
            <v>368410.61</v>
          </cell>
        </row>
        <row r="723">
          <cell r="C723">
            <v>601</v>
          </cell>
          <cell r="D723">
            <v>1163017</v>
          </cell>
          <cell r="E723">
            <v>207137.87</v>
          </cell>
        </row>
        <row r="724">
          <cell r="C724">
            <v>602</v>
          </cell>
          <cell r="D724">
            <v>107100</v>
          </cell>
          <cell r="E724">
            <v>18252.28</v>
          </cell>
        </row>
        <row r="725">
          <cell r="C725">
            <v>681</v>
          </cell>
          <cell r="D725">
            <v>614909</v>
          </cell>
          <cell r="E725">
            <v>43058.22</v>
          </cell>
        </row>
        <row r="726">
          <cell r="C726">
            <v>682</v>
          </cell>
          <cell r="D726">
            <v>12000</v>
          </cell>
          <cell r="E726">
            <v>1195.02</v>
          </cell>
        </row>
        <row r="727">
          <cell r="C727">
            <v>701</v>
          </cell>
          <cell r="D727">
            <v>684798</v>
          </cell>
          <cell r="E727">
            <v>116973.63</v>
          </cell>
        </row>
        <row r="728">
          <cell r="C728">
            <v>703</v>
          </cell>
          <cell r="D728">
            <v>2411665</v>
          </cell>
          <cell r="E728">
            <v>313434.07</v>
          </cell>
        </row>
        <row r="729">
          <cell r="C729">
            <v>781</v>
          </cell>
          <cell r="D729">
            <v>250849</v>
          </cell>
          <cell r="E729">
            <v>16124.68</v>
          </cell>
        </row>
        <row r="730">
          <cell r="C730">
            <v>783</v>
          </cell>
          <cell r="D730">
            <v>2680305</v>
          </cell>
          <cell r="E730">
            <v>86461.8</v>
          </cell>
        </row>
        <row r="731">
          <cell r="C731">
            <v>801</v>
          </cell>
          <cell r="D731">
            <v>2243101</v>
          </cell>
          <cell r="E731">
            <v>384935.04</v>
          </cell>
        </row>
        <row r="732">
          <cell r="C732">
            <v>802</v>
          </cell>
          <cell r="D732">
            <v>309265</v>
          </cell>
          <cell r="E732">
            <v>72465.399999999994</v>
          </cell>
        </row>
        <row r="733">
          <cell r="C733">
            <v>881</v>
          </cell>
          <cell r="D733">
            <v>975020</v>
          </cell>
          <cell r="E733">
            <v>62659.49</v>
          </cell>
        </row>
        <row r="734">
          <cell r="C734">
            <v>882</v>
          </cell>
          <cell r="D734">
            <v>416580</v>
          </cell>
          <cell r="E734">
            <v>36400.46</v>
          </cell>
        </row>
        <row r="735">
          <cell r="C735">
            <v>902</v>
          </cell>
          <cell r="D735">
            <v>379469</v>
          </cell>
          <cell r="E735">
            <v>91131.82</v>
          </cell>
        </row>
        <row r="736">
          <cell r="C736">
            <v>919</v>
          </cell>
          <cell r="D736">
            <v>0</v>
          </cell>
          <cell r="E736">
            <v>0</v>
          </cell>
        </row>
        <row r="737">
          <cell r="C737">
            <v>917</v>
          </cell>
          <cell r="D737">
            <v>13488700</v>
          </cell>
          <cell r="E737">
            <v>379769.27</v>
          </cell>
        </row>
        <row r="738">
          <cell r="C738">
            <v>918</v>
          </cell>
          <cell r="D738">
            <v>0</v>
          </cell>
          <cell r="E738">
            <v>0</v>
          </cell>
        </row>
        <row r="739">
          <cell r="C739">
            <v>926</v>
          </cell>
          <cell r="D739">
            <v>12677665</v>
          </cell>
          <cell r="E739">
            <v>270508.58</v>
          </cell>
        </row>
        <row r="740">
          <cell r="C740">
            <v>927</v>
          </cell>
          <cell r="D740">
            <v>0</v>
          </cell>
          <cell r="E740">
            <v>0</v>
          </cell>
        </row>
        <row r="741">
          <cell r="C741">
            <v>929</v>
          </cell>
          <cell r="D741">
            <v>0</v>
          </cell>
          <cell r="E741">
            <v>0</v>
          </cell>
        </row>
        <row r="742">
          <cell r="C742">
            <v>930</v>
          </cell>
          <cell r="D742">
            <v>4238108</v>
          </cell>
          <cell r="E742">
            <v>324229.05</v>
          </cell>
        </row>
        <row r="743">
          <cell r="C743">
            <v>937</v>
          </cell>
          <cell r="D743">
            <v>6399805</v>
          </cell>
          <cell r="E743">
            <v>109899.93</v>
          </cell>
        </row>
        <row r="744">
          <cell r="C744">
            <v>938</v>
          </cell>
          <cell r="D744">
            <v>0</v>
          </cell>
          <cell r="E744">
            <v>0</v>
          </cell>
        </row>
        <row r="745">
          <cell r="C745">
            <v>941</v>
          </cell>
          <cell r="D745">
            <v>0</v>
          </cell>
          <cell r="E745">
            <v>0</v>
          </cell>
        </row>
        <row r="746">
          <cell r="C746">
            <v>949</v>
          </cell>
          <cell r="D746">
            <v>0</v>
          </cell>
          <cell r="E746">
            <v>0</v>
          </cell>
        </row>
        <row r="747">
          <cell r="C747">
            <v>946</v>
          </cell>
          <cell r="D747">
            <v>2114700</v>
          </cell>
          <cell r="E747">
            <v>26803.19</v>
          </cell>
        </row>
        <row r="748">
          <cell r="C748">
            <v>950</v>
          </cell>
          <cell r="D748">
            <v>0</v>
          </cell>
          <cell r="E748">
            <v>0</v>
          </cell>
        </row>
        <row r="749">
          <cell r="C749">
            <v>957</v>
          </cell>
          <cell r="D749">
            <v>651000</v>
          </cell>
          <cell r="E749">
            <v>8274.82</v>
          </cell>
        </row>
        <row r="750">
          <cell r="C750">
            <v>107</v>
          </cell>
          <cell r="D750">
            <v>3087260</v>
          </cell>
          <cell r="E750">
            <v>144523.6</v>
          </cell>
        </row>
        <row r="751">
          <cell r="C751">
            <v>958</v>
          </cell>
          <cell r="D751">
            <v>0</v>
          </cell>
          <cell r="E751">
            <v>0</v>
          </cell>
        </row>
        <row r="752">
          <cell r="C752">
            <v>961</v>
          </cell>
          <cell r="D752">
            <v>2982788</v>
          </cell>
          <cell r="E752">
            <v>603148.28</v>
          </cell>
        </row>
        <row r="753">
          <cell r="C753">
            <v>129</v>
          </cell>
          <cell r="D753">
            <v>1722220</v>
          </cell>
          <cell r="E753">
            <v>61849.66</v>
          </cell>
        </row>
        <row r="754">
          <cell r="C754">
            <v>966</v>
          </cell>
          <cell r="D754">
            <v>3266700</v>
          </cell>
          <cell r="E754">
            <v>37762.92</v>
          </cell>
        </row>
        <row r="755">
          <cell r="C755">
            <v>982</v>
          </cell>
          <cell r="D755">
            <v>204415</v>
          </cell>
          <cell r="E755">
            <v>21164.36</v>
          </cell>
        </row>
        <row r="756">
          <cell r="C756">
            <v>128</v>
          </cell>
          <cell r="D756">
            <v>1714973</v>
          </cell>
          <cell r="E756">
            <v>95876.35</v>
          </cell>
        </row>
        <row r="757">
          <cell r="C757">
            <v>229</v>
          </cell>
          <cell r="D757">
            <v>0</v>
          </cell>
          <cell r="E757">
            <v>0</v>
          </cell>
        </row>
        <row r="758">
          <cell r="C758">
            <v>228</v>
          </cell>
          <cell r="D758">
            <v>0</v>
          </cell>
          <cell r="E758">
            <v>0</v>
          </cell>
        </row>
        <row r="759">
          <cell r="C759">
            <v>102</v>
          </cell>
          <cell r="D759">
            <v>35457732</v>
          </cell>
          <cell r="E759">
            <v>5818654.7800000003</v>
          </cell>
        </row>
        <row r="760">
          <cell r="C760">
            <v>104</v>
          </cell>
          <cell r="D760">
            <v>602061</v>
          </cell>
          <cell r="E760">
            <v>123358.86</v>
          </cell>
        </row>
        <row r="761">
          <cell r="C761">
            <v>105</v>
          </cell>
          <cell r="D761">
            <v>80655</v>
          </cell>
          <cell r="E761">
            <v>13659.5</v>
          </cell>
        </row>
        <row r="762">
          <cell r="C762">
            <v>109</v>
          </cell>
          <cell r="D762">
            <v>0</v>
          </cell>
          <cell r="E762">
            <v>0</v>
          </cell>
        </row>
        <row r="763">
          <cell r="C763">
            <v>110</v>
          </cell>
          <cell r="D763">
            <v>11065524</v>
          </cell>
          <cell r="E763">
            <v>914641.83</v>
          </cell>
        </row>
        <row r="764">
          <cell r="C764">
            <v>111</v>
          </cell>
          <cell r="D764">
            <v>7956000</v>
          </cell>
          <cell r="E764">
            <v>1104774.72</v>
          </cell>
        </row>
        <row r="765">
          <cell r="C765">
            <v>116</v>
          </cell>
          <cell r="D765">
            <v>6235461</v>
          </cell>
          <cell r="E765">
            <v>79050.61</v>
          </cell>
        </row>
        <row r="766">
          <cell r="C766">
            <v>120</v>
          </cell>
          <cell r="D766">
            <v>1817265</v>
          </cell>
          <cell r="E766">
            <v>247766.35</v>
          </cell>
        </row>
        <row r="767">
          <cell r="C767">
            <v>121</v>
          </cell>
          <cell r="D767">
            <v>3253500</v>
          </cell>
          <cell r="E767">
            <v>357429.63</v>
          </cell>
        </row>
        <row r="768">
          <cell r="C768">
            <v>182</v>
          </cell>
          <cell r="D768">
            <v>24457794</v>
          </cell>
          <cell r="E768">
            <v>1469276.89</v>
          </cell>
        </row>
        <row r="769">
          <cell r="C769">
            <v>184</v>
          </cell>
          <cell r="D769">
            <v>934506</v>
          </cell>
          <cell r="E769">
            <v>106599.02</v>
          </cell>
        </row>
        <row r="770">
          <cell r="C770">
            <v>185</v>
          </cell>
          <cell r="D770">
            <v>199446</v>
          </cell>
          <cell r="E770">
            <v>16737.63</v>
          </cell>
        </row>
        <row r="771">
          <cell r="C771">
            <v>201</v>
          </cell>
          <cell r="D771">
            <v>381978</v>
          </cell>
          <cell r="E771">
            <v>62978.42</v>
          </cell>
        </row>
        <row r="772">
          <cell r="C772">
            <v>202</v>
          </cell>
          <cell r="D772">
            <v>800531</v>
          </cell>
          <cell r="E772">
            <v>129871.64</v>
          </cell>
        </row>
        <row r="773">
          <cell r="C773">
            <v>203</v>
          </cell>
          <cell r="D773">
            <v>3047798</v>
          </cell>
          <cell r="E773">
            <v>363998.7</v>
          </cell>
        </row>
        <row r="774">
          <cell r="C774">
            <v>216</v>
          </cell>
          <cell r="D774">
            <v>0</v>
          </cell>
          <cell r="E774">
            <v>0</v>
          </cell>
        </row>
        <row r="775">
          <cell r="C775">
            <v>211</v>
          </cell>
          <cell r="D775">
            <v>10562821</v>
          </cell>
          <cell r="E775">
            <v>793413.32</v>
          </cell>
        </row>
        <row r="776">
          <cell r="C776">
            <v>212</v>
          </cell>
          <cell r="D776">
            <v>623433</v>
          </cell>
          <cell r="E776">
            <v>123054.63</v>
          </cell>
        </row>
        <row r="777">
          <cell r="C777">
            <v>220</v>
          </cell>
          <cell r="D777">
            <v>0</v>
          </cell>
          <cell r="E777">
            <v>0</v>
          </cell>
        </row>
        <row r="778">
          <cell r="C778">
            <v>221</v>
          </cell>
          <cell r="D778">
            <v>612630</v>
          </cell>
          <cell r="E778">
            <v>67388.73</v>
          </cell>
        </row>
        <row r="779">
          <cell r="C779">
            <v>272</v>
          </cell>
          <cell r="D779">
            <v>160714</v>
          </cell>
          <cell r="E779">
            <v>17381</v>
          </cell>
        </row>
        <row r="780">
          <cell r="C780">
            <v>281</v>
          </cell>
          <cell r="D780">
            <v>217162</v>
          </cell>
          <cell r="E780">
            <v>13234.02</v>
          </cell>
        </row>
        <row r="781">
          <cell r="C781">
            <v>282</v>
          </cell>
          <cell r="D781">
            <v>859347</v>
          </cell>
          <cell r="E781">
            <v>46872.97</v>
          </cell>
        </row>
        <row r="782">
          <cell r="C782">
            <v>283</v>
          </cell>
          <cell r="D782">
            <v>1916575</v>
          </cell>
          <cell r="E782">
            <v>66884.399999999994</v>
          </cell>
        </row>
        <row r="783">
          <cell r="C783">
            <v>300</v>
          </cell>
          <cell r="D783">
            <v>0</v>
          </cell>
          <cell r="E783">
            <v>0</v>
          </cell>
        </row>
        <row r="784">
          <cell r="C784">
            <v>301</v>
          </cell>
          <cell r="D784">
            <v>63017250</v>
          </cell>
          <cell r="E784">
            <v>10803346.300000001</v>
          </cell>
        </row>
        <row r="785">
          <cell r="C785">
            <v>302</v>
          </cell>
          <cell r="D785">
            <v>2360767</v>
          </cell>
          <cell r="E785">
            <v>352373.07</v>
          </cell>
        </row>
        <row r="786">
          <cell r="C786">
            <v>310</v>
          </cell>
          <cell r="D786">
            <v>0</v>
          </cell>
          <cell r="E786">
            <v>0</v>
          </cell>
        </row>
        <row r="787">
          <cell r="C787">
            <v>312</v>
          </cell>
          <cell r="D787">
            <v>71403</v>
          </cell>
          <cell r="E787">
            <v>15535.79</v>
          </cell>
        </row>
        <row r="788">
          <cell r="C788">
            <v>318</v>
          </cell>
          <cell r="D788">
            <v>2874739</v>
          </cell>
          <cell r="E788">
            <v>170415.84</v>
          </cell>
        </row>
        <row r="789">
          <cell r="C789">
            <v>319</v>
          </cell>
          <cell r="D789">
            <v>3929459</v>
          </cell>
          <cell r="E789">
            <v>585693.99</v>
          </cell>
        </row>
        <row r="790">
          <cell r="C790">
            <v>372</v>
          </cell>
          <cell r="D790">
            <v>13868</v>
          </cell>
          <cell r="E790">
            <v>1680.26</v>
          </cell>
        </row>
        <row r="791">
          <cell r="C791">
            <v>878</v>
          </cell>
          <cell r="D791">
            <v>0</v>
          </cell>
          <cell r="E791">
            <v>343405.4</v>
          </cell>
        </row>
        <row r="792">
          <cell r="C792">
            <v>381</v>
          </cell>
          <cell r="D792">
            <v>31762815</v>
          </cell>
          <cell r="E792">
            <v>2258719.12</v>
          </cell>
        </row>
        <row r="793">
          <cell r="C793">
            <v>382</v>
          </cell>
          <cell r="D793">
            <v>1460460</v>
          </cell>
          <cell r="E793">
            <v>64068.68</v>
          </cell>
        </row>
        <row r="794">
          <cell r="C794">
            <v>402</v>
          </cell>
          <cell r="D794">
            <v>837670</v>
          </cell>
          <cell r="E794">
            <v>130740.53</v>
          </cell>
        </row>
        <row r="795">
          <cell r="C795">
            <v>409</v>
          </cell>
          <cell r="D795">
            <v>0</v>
          </cell>
          <cell r="E795">
            <v>0</v>
          </cell>
        </row>
        <row r="796">
          <cell r="C796">
            <v>412</v>
          </cell>
          <cell r="D796">
            <v>161252</v>
          </cell>
          <cell r="E796">
            <v>21182.85</v>
          </cell>
        </row>
        <row r="797">
          <cell r="C797">
            <v>416</v>
          </cell>
          <cell r="D797">
            <v>10172</v>
          </cell>
          <cell r="E797">
            <v>2043.99</v>
          </cell>
        </row>
        <row r="798">
          <cell r="C798">
            <v>472</v>
          </cell>
          <cell r="D798">
            <v>181012</v>
          </cell>
          <cell r="E798">
            <v>8063.28</v>
          </cell>
        </row>
        <row r="799">
          <cell r="C799">
            <v>482</v>
          </cell>
          <cell r="D799">
            <v>595413</v>
          </cell>
          <cell r="E799">
            <v>31191.52</v>
          </cell>
        </row>
        <row r="800">
          <cell r="C800">
            <v>501</v>
          </cell>
          <cell r="D800">
            <v>1618431</v>
          </cell>
          <cell r="E800">
            <v>255625.24</v>
          </cell>
        </row>
        <row r="801">
          <cell r="C801">
            <v>503</v>
          </cell>
          <cell r="D801">
            <v>14713480</v>
          </cell>
          <cell r="E801">
            <v>1714074.11</v>
          </cell>
        </row>
        <row r="802">
          <cell r="C802">
            <v>512</v>
          </cell>
          <cell r="D802">
            <v>44167</v>
          </cell>
          <cell r="E802">
            <v>5733.6</v>
          </cell>
        </row>
        <row r="803">
          <cell r="C803">
            <v>516</v>
          </cell>
          <cell r="D803">
            <v>18092962</v>
          </cell>
          <cell r="E803">
            <v>1613757.1</v>
          </cell>
        </row>
        <row r="804">
          <cell r="C804">
            <v>572</v>
          </cell>
          <cell r="D804">
            <v>9898</v>
          </cell>
          <cell r="E804">
            <v>461.97</v>
          </cell>
        </row>
        <row r="805">
          <cell r="C805">
            <v>581</v>
          </cell>
          <cell r="D805">
            <v>681743</v>
          </cell>
          <cell r="E805">
            <v>40067.82</v>
          </cell>
        </row>
        <row r="806">
          <cell r="C806">
            <v>583</v>
          </cell>
          <cell r="D806">
            <v>11528990</v>
          </cell>
          <cell r="E806">
            <v>302177.71000000002</v>
          </cell>
        </row>
        <row r="807">
          <cell r="C807">
            <v>601</v>
          </cell>
          <cell r="D807">
            <v>804540</v>
          </cell>
          <cell r="E807">
            <v>133732.57999999999</v>
          </cell>
        </row>
        <row r="808">
          <cell r="C808">
            <v>602</v>
          </cell>
          <cell r="D808">
            <v>113400</v>
          </cell>
          <cell r="E808">
            <v>16190.42</v>
          </cell>
        </row>
        <row r="809">
          <cell r="C809">
            <v>681</v>
          </cell>
          <cell r="D809">
            <v>435105</v>
          </cell>
          <cell r="E809">
            <v>26885</v>
          </cell>
        </row>
        <row r="810">
          <cell r="C810">
            <v>682</v>
          </cell>
          <cell r="D810">
            <v>11100</v>
          </cell>
          <cell r="E810">
            <v>974.42</v>
          </cell>
        </row>
        <row r="811">
          <cell r="C811">
            <v>701</v>
          </cell>
          <cell r="D811">
            <v>537491</v>
          </cell>
          <cell r="E811">
            <v>85198.45</v>
          </cell>
        </row>
        <row r="812">
          <cell r="C812">
            <v>703</v>
          </cell>
          <cell r="D812">
            <v>2198665</v>
          </cell>
          <cell r="E812">
            <v>252270.29</v>
          </cell>
        </row>
        <row r="813">
          <cell r="C813">
            <v>781</v>
          </cell>
          <cell r="D813">
            <v>182545</v>
          </cell>
          <cell r="E813">
            <v>11326.37</v>
          </cell>
        </row>
        <row r="814">
          <cell r="C814">
            <v>783</v>
          </cell>
          <cell r="D814">
            <v>1904530</v>
          </cell>
          <cell r="E814">
            <v>66535.759999999995</v>
          </cell>
        </row>
        <row r="815">
          <cell r="C815">
            <v>801</v>
          </cell>
          <cell r="D815">
            <v>1808980</v>
          </cell>
          <cell r="E815">
            <v>291855.53000000003</v>
          </cell>
        </row>
        <row r="816">
          <cell r="C816">
            <v>802</v>
          </cell>
          <cell r="D816">
            <v>450536</v>
          </cell>
          <cell r="E816">
            <v>83167.320000000007</v>
          </cell>
        </row>
        <row r="817">
          <cell r="C817">
            <v>881</v>
          </cell>
          <cell r="D817">
            <v>772471</v>
          </cell>
          <cell r="E817">
            <v>47908.94</v>
          </cell>
        </row>
        <row r="818">
          <cell r="C818">
            <v>882</v>
          </cell>
          <cell r="D818">
            <v>407142</v>
          </cell>
          <cell r="E818">
            <v>34028.28</v>
          </cell>
        </row>
        <row r="819">
          <cell r="C819">
            <v>902</v>
          </cell>
          <cell r="D819">
            <v>399698</v>
          </cell>
          <cell r="E819">
            <v>85906.73</v>
          </cell>
        </row>
        <row r="820">
          <cell r="C820">
            <v>919</v>
          </cell>
          <cell r="D820">
            <v>0</v>
          </cell>
          <cell r="E820">
            <v>0</v>
          </cell>
        </row>
        <row r="821">
          <cell r="C821">
            <v>917</v>
          </cell>
          <cell r="D821">
            <v>11969700</v>
          </cell>
          <cell r="E821">
            <v>266922.37</v>
          </cell>
        </row>
        <row r="822">
          <cell r="C822">
            <v>918</v>
          </cell>
          <cell r="D822">
            <v>0</v>
          </cell>
          <cell r="E822">
            <v>0</v>
          </cell>
        </row>
        <row r="823">
          <cell r="C823">
            <v>926</v>
          </cell>
          <cell r="D823">
            <v>11605009</v>
          </cell>
          <cell r="E823">
            <v>203188.42</v>
          </cell>
        </row>
        <row r="824">
          <cell r="C824">
            <v>927</v>
          </cell>
          <cell r="D824">
            <v>0</v>
          </cell>
          <cell r="E824">
            <v>0</v>
          </cell>
        </row>
        <row r="825">
          <cell r="C825">
            <v>929</v>
          </cell>
          <cell r="D825">
            <v>0</v>
          </cell>
          <cell r="E825">
            <v>0</v>
          </cell>
        </row>
        <row r="826">
          <cell r="C826">
            <v>930</v>
          </cell>
          <cell r="D826">
            <v>3932279</v>
          </cell>
          <cell r="E826">
            <v>267409.51</v>
          </cell>
        </row>
        <row r="827">
          <cell r="C827">
            <v>937</v>
          </cell>
          <cell r="D827">
            <v>5967431</v>
          </cell>
          <cell r="E827">
            <v>77271.259999999995</v>
          </cell>
        </row>
        <row r="828">
          <cell r="C828">
            <v>938</v>
          </cell>
          <cell r="D828">
            <v>0</v>
          </cell>
          <cell r="E828">
            <v>0</v>
          </cell>
        </row>
        <row r="829">
          <cell r="C829">
            <v>941</v>
          </cell>
          <cell r="D829">
            <v>0</v>
          </cell>
          <cell r="E829">
            <v>0</v>
          </cell>
        </row>
        <row r="830">
          <cell r="C830">
            <v>949</v>
          </cell>
          <cell r="D830">
            <v>0</v>
          </cell>
          <cell r="E830">
            <v>0</v>
          </cell>
        </row>
        <row r="831">
          <cell r="C831">
            <v>946</v>
          </cell>
          <cell r="D831">
            <v>1923600</v>
          </cell>
          <cell r="E831">
            <v>18757.509999999998</v>
          </cell>
        </row>
        <row r="832">
          <cell r="C832">
            <v>950</v>
          </cell>
          <cell r="D832">
            <v>0</v>
          </cell>
          <cell r="E832">
            <v>0</v>
          </cell>
        </row>
        <row r="833">
          <cell r="C833">
            <v>957</v>
          </cell>
          <cell r="D833">
            <v>635250</v>
          </cell>
          <cell r="E833">
            <v>6216.69</v>
          </cell>
        </row>
        <row r="834">
          <cell r="C834">
            <v>107</v>
          </cell>
          <cell r="D834">
            <v>1540520</v>
          </cell>
          <cell r="E834">
            <v>98905</v>
          </cell>
        </row>
        <row r="835">
          <cell r="C835">
            <v>958</v>
          </cell>
          <cell r="D835">
            <v>0</v>
          </cell>
          <cell r="E835">
            <v>0</v>
          </cell>
        </row>
        <row r="836">
          <cell r="C836">
            <v>961</v>
          </cell>
          <cell r="D836">
            <v>2355588</v>
          </cell>
          <cell r="E836">
            <v>332969.09000000003</v>
          </cell>
        </row>
        <row r="837">
          <cell r="C837">
            <v>129</v>
          </cell>
          <cell r="D837">
            <v>1758580</v>
          </cell>
          <cell r="E837">
            <v>46047.360000000001</v>
          </cell>
        </row>
        <row r="838">
          <cell r="C838">
            <v>966</v>
          </cell>
          <cell r="D838">
            <v>3432000</v>
          </cell>
          <cell r="E838">
            <v>35466.58</v>
          </cell>
        </row>
        <row r="839">
          <cell r="C839">
            <v>982</v>
          </cell>
          <cell r="D839">
            <v>172799</v>
          </cell>
          <cell r="E839">
            <v>18324.38</v>
          </cell>
        </row>
        <row r="840">
          <cell r="C840">
            <v>128</v>
          </cell>
          <cell r="D840">
            <v>1274831</v>
          </cell>
          <cell r="E840">
            <v>63570.879999999997</v>
          </cell>
        </row>
        <row r="841">
          <cell r="C841">
            <v>229</v>
          </cell>
          <cell r="D841">
            <v>0</v>
          </cell>
          <cell r="E841">
            <v>0</v>
          </cell>
        </row>
        <row r="842">
          <cell r="C842">
            <v>228</v>
          </cell>
          <cell r="D842">
            <v>0</v>
          </cell>
          <cell r="E842">
            <v>0</v>
          </cell>
        </row>
        <row r="843">
          <cell r="C843">
            <v>102</v>
          </cell>
          <cell r="D843">
            <v>35444807</v>
          </cell>
          <cell r="E843">
            <v>4513313.8600000003</v>
          </cell>
        </row>
        <row r="844">
          <cell r="C844">
            <v>104</v>
          </cell>
          <cell r="D844">
            <v>686915</v>
          </cell>
          <cell r="E844">
            <v>116223.51</v>
          </cell>
        </row>
        <row r="845">
          <cell r="C845">
            <v>105</v>
          </cell>
          <cell r="D845">
            <v>80543</v>
          </cell>
          <cell r="E845">
            <v>11884.1</v>
          </cell>
        </row>
        <row r="846">
          <cell r="C846">
            <v>109</v>
          </cell>
          <cell r="D846">
            <v>0</v>
          </cell>
          <cell r="E846">
            <v>0</v>
          </cell>
        </row>
        <row r="847">
          <cell r="C847">
            <v>110</v>
          </cell>
          <cell r="D847">
            <v>11767224</v>
          </cell>
          <cell r="E847">
            <v>1120482.96</v>
          </cell>
        </row>
        <row r="848">
          <cell r="C848">
            <v>111</v>
          </cell>
          <cell r="D848">
            <v>8239200</v>
          </cell>
          <cell r="E848">
            <v>906731.83</v>
          </cell>
        </row>
        <row r="849">
          <cell r="C849">
            <v>116</v>
          </cell>
          <cell r="D849">
            <v>6304745</v>
          </cell>
          <cell r="E849">
            <v>45113.35</v>
          </cell>
        </row>
        <row r="850">
          <cell r="C850">
            <v>120</v>
          </cell>
          <cell r="D850">
            <v>1736441</v>
          </cell>
          <cell r="E850">
            <v>158023.93</v>
          </cell>
        </row>
        <row r="851">
          <cell r="C851">
            <v>121</v>
          </cell>
          <cell r="D851">
            <v>3872450</v>
          </cell>
          <cell r="E851">
            <v>293948.78999999998</v>
          </cell>
        </row>
        <row r="852">
          <cell r="C852">
            <v>182</v>
          </cell>
          <cell r="D852">
            <v>24419778</v>
          </cell>
          <cell r="E852">
            <v>1201897.03</v>
          </cell>
        </row>
        <row r="853">
          <cell r="C853">
            <v>184</v>
          </cell>
          <cell r="D853">
            <v>1645190</v>
          </cell>
          <cell r="E853">
            <v>192163.3</v>
          </cell>
        </row>
        <row r="854">
          <cell r="C854">
            <v>185</v>
          </cell>
          <cell r="D854">
            <v>199446</v>
          </cell>
          <cell r="E854">
            <v>16755.04</v>
          </cell>
        </row>
        <row r="855">
          <cell r="C855">
            <v>201</v>
          </cell>
          <cell r="D855">
            <v>567892</v>
          </cell>
          <cell r="E855">
            <v>67415.97</v>
          </cell>
        </row>
        <row r="856">
          <cell r="C856">
            <v>202</v>
          </cell>
          <cell r="D856">
            <v>958175</v>
          </cell>
          <cell r="E856">
            <v>122278.79</v>
          </cell>
        </row>
        <row r="857">
          <cell r="C857">
            <v>203</v>
          </cell>
          <cell r="D857">
            <v>2810349</v>
          </cell>
          <cell r="E857">
            <v>258602.28</v>
          </cell>
        </row>
        <row r="858">
          <cell r="C858">
            <v>216</v>
          </cell>
          <cell r="D858">
            <v>4518</v>
          </cell>
          <cell r="E858">
            <v>90.37</v>
          </cell>
        </row>
        <row r="859">
          <cell r="C859">
            <v>211</v>
          </cell>
          <cell r="D859">
            <v>11516520</v>
          </cell>
          <cell r="E859">
            <v>1037361.95</v>
          </cell>
        </row>
        <row r="860">
          <cell r="C860">
            <v>212</v>
          </cell>
          <cell r="D860">
            <v>738422</v>
          </cell>
          <cell r="E860">
            <v>118251.63</v>
          </cell>
        </row>
        <row r="861">
          <cell r="C861">
            <v>220</v>
          </cell>
          <cell r="D861">
            <v>0</v>
          </cell>
          <cell r="E861">
            <v>0</v>
          </cell>
        </row>
        <row r="862">
          <cell r="C862">
            <v>221</v>
          </cell>
          <cell r="D862">
            <v>526660</v>
          </cell>
          <cell r="E862">
            <v>41696.21</v>
          </cell>
        </row>
        <row r="863">
          <cell r="C863">
            <v>272</v>
          </cell>
          <cell r="D863">
            <v>185900</v>
          </cell>
          <cell r="E863">
            <v>17264.38</v>
          </cell>
        </row>
        <row r="864">
          <cell r="C864">
            <v>281</v>
          </cell>
          <cell r="D864">
            <v>316179</v>
          </cell>
          <cell r="E864">
            <v>12389.72</v>
          </cell>
        </row>
        <row r="865">
          <cell r="C865">
            <v>282</v>
          </cell>
          <cell r="D865">
            <v>885924</v>
          </cell>
          <cell r="E865">
            <v>40607.99</v>
          </cell>
        </row>
        <row r="866">
          <cell r="C866">
            <v>283</v>
          </cell>
          <cell r="D866">
            <v>2144825</v>
          </cell>
          <cell r="E866">
            <v>56508.28</v>
          </cell>
        </row>
        <row r="867">
          <cell r="C867">
            <v>300</v>
          </cell>
          <cell r="D867">
            <v>0</v>
          </cell>
          <cell r="E867">
            <v>0</v>
          </cell>
        </row>
        <row r="868">
          <cell r="C868">
            <v>301</v>
          </cell>
          <cell r="D868">
            <v>65387374</v>
          </cell>
          <cell r="E868">
            <v>9242670.7200000007</v>
          </cell>
        </row>
        <row r="869">
          <cell r="C869">
            <v>302</v>
          </cell>
          <cell r="D869">
            <v>2743895</v>
          </cell>
          <cell r="E869">
            <v>311034.36</v>
          </cell>
        </row>
        <row r="870">
          <cell r="C870">
            <v>310</v>
          </cell>
          <cell r="D870">
            <v>0</v>
          </cell>
          <cell r="E870">
            <v>0</v>
          </cell>
        </row>
        <row r="871">
          <cell r="C871">
            <v>312</v>
          </cell>
          <cell r="D871">
            <v>79946</v>
          </cell>
          <cell r="E871">
            <v>14214.91</v>
          </cell>
        </row>
        <row r="872">
          <cell r="C872">
            <v>318</v>
          </cell>
          <cell r="D872">
            <v>2770694</v>
          </cell>
          <cell r="E872">
            <v>121315.43</v>
          </cell>
        </row>
        <row r="873">
          <cell r="C873">
            <v>319</v>
          </cell>
          <cell r="D873">
            <v>3817056</v>
          </cell>
          <cell r="E873">
            <v>421040.22</v>
          </cell>
        </row>
        <row r="874">
          <cell r="C874">
            <v>372</v>
          </cell>
          <cell r="D874">
            <v>16551</v>
          </cell>
          <cell r="E874">
            <v>1692.25</v>
          </cell>
        </row>
        <row r="875">
          <cell r="C875">
            <v>878</v>
          </cell>
          <cell r="D875">
            <v>20240712</v>
          </cell>
          <cell r="E875">
            <v>1244351.1399999999</v>
          </cell>
        </row>
        <row r="876">
          <cell r="C876">
            <v>381</v>
          </cell>
          <cell r="D876">
            <v>32116067</v>
          </cell>
          <cell r="E876">
            <v>2101773.7200000002</v>
          </cell>
        </row>
        <row r="877">
          <cell r="C877">
            <v>382</v>
          </cell>
          <cell r="D877">
            <v>1412130</v>
          </cell>
          <cell r="E877">
            <v>49605.91</v>
          </cell>
        </row>
        <row r="878">
          <cell r="C878">
            <v>402</v>
          </cell>
          <cell r="D878">
            <v>1154065</v>
          </cell>
          <cell r="E878">
            <v>109659.08</v>
          </cell>
        </row>
        <row r="879">
          <cell r="C879">
            <v>409</v>
          </cell>
          <cell r="D879">
            <v>0</v>
          </cell>
          <cell r="E879">
            <v>0</v>
          </cell>
        </row>
        <row r="880">
          <cell r="C880">
            <v>412</v>
          </cell>
          <cell r="D880">
            <v>158251</v>
          </cell>
          <cell r="E880">
            <v>17433.73</v>
          </cell>
        </row>
        <row r="881">
          <cell r="C881">
            <v>416</v>
          </cell>
          <cell r="D881">
            <v>16491</v>
          </cell>
          <cell r="E881">
            <v>3165.31</v>
          </cell>
        </row>
        <row r="882">
          <cell r="C882">
            <v>472</v>
          </cell>
          <cell r="D882">
            <v>195787</v>
          </cell>
          <cell r="E882">
            <v>8729.9</v>
          </cell>
        </row>
        <row r="883">
          <cell r="C883">
            <v>482</v>
          </cell>
          <cell r="D883">
            <v>709411</v>
          </cell>
          <cell r="E883">
            <v>14492.78</v>
          </cell>
        </row>
        <row r="884">
          <cell r="C884">
            <v>501</v>
          </cell>
          <cell r="D884">
            <v>2413350</v>
          </cell>
          <cell r="E884">
            <v>280386.11</v>
          </cell>
        </row>
        <row r="885">
          <cell r="C885">
            <v>503</v>
          </cell>
          <cell r="D885">
            <v>15031590</v>
          </cell>
          <cell r="E885">
            <v>1317661.67</v>
          </cell>
        </row>
        <row r="886">
          <cell r="C886">
            <v>512</v>
          </cell>
          <cell r="D886">
            <v>42492</v>
          </cell>
          <cell r="E886">
            <v>4651.8</v>
          </cell>
        </row>
        <row r="887">
          <cell r="C887">
            <v>516</v>
          </cell>
          <cell r="D887">
            <v>18955741</v>
          </cell>
          <cell r="E887">
            <v>1624275.18</v>
          </cell>
        </row>
        <row r="888">
          <cell r="C888">
            <v>572</v>
          </cell>
          <cell r="D888">
            <v>9858</v>
          </cell>
          <cell r="E888">
            <v>454.64</v>
          </cell>
        </row>
        <row r="889">
          <cell r="C889">
            <v>581</v>
          </cell>
          <cell r="D889">
            <v>946971</v>
          </cell>
          <cell r="E889">
            <v>40263.11</v>
          </cell>
        </row>
        <row r="890">
          <cell r="C890">
            <v>583</v>
          </cell>
          <cell r="D890">
            <v>11061700</v>
          </cell>
          <cell r="E890">
            <v>229370.88</v>
          </cell>
        </row>
        <row r="891">
          <cell r="C891">
            <v>601</v>
          </cell>
          <cell r="D891">
            <v>912180</v>
          </cell>
          <cell r="E891">
            <v>115787.59</v>
          </cell>
        </row>
        <row r="892">
          <cell r="C892">
            <v>602</v>
          </cell>
          <cell r="D892">
            <v>93600</v>
          </cell>
          <cell r="E892">
            <v>11053.59</v>
          </cell>
        </row>
        <row r="893">
          <cell r="C893">
            <v>681</v>
          </cell>
          <cell r="D893">
            <v>497877</v>
          </cell>
          <cell r="E893">
            <v>22498.3</v>
          </cell>
        </row>
        <row r="894">
          <cell r="C894">
            <v>682</v>
          </cell>
          <cell r="D894">
            <v>13200</v>
          </cell>
          <cell r="E894">
            <v>944.95</v>
          </cell>
        </row>
        <row r="895">
          <cell r="C895">
            <v>701</v>
          </cell>
          <cell r="D895">
            <v>779853</v>
          </cell>
          <cell r="E895">
            <v>88138.99</v>
          </cell>
        </row>
        <row r="896">
          <cell r="C896">
            <v>703</v>
          </cell>
          <cell r="D896">
            <v>2203780</v>
          </cell>
          <cell r="E896">
            <v>193630.68</v>
          </cell>
        </row>
        <row r="897">
          <cell r="C897">
            <v>781</v>
          </cell>
          <cell r="D897">
            <v>266020</v>
          </cell>
          <cell r="E897">
            <v>10748.41</v>
          </cell>
        </row>
        <row r="898">
          <cell r="C898">
            <v>783</v>
          </cell>
          <cell r="D898">
            <v>2182460</v>
          </cell>
          <cell r="E898">
            <v>56590.09</v>
          </cell>
        </row>
        <row r="899">
          <cell r="C899">
            <v>801</v>
          </cell>
          <cell r="D899">
            <v>2012527</v>
          </cell>
          <cell r="E899">
            <v>260282.99</v>
          </cell>
        </row>
        <row r="900">
          <cell r="C900">
            <v>802</v>
          </cell>
          <cell r="D900">
            <v>450986</v>
          </cell>
          <cell r="E900">
            <v>66875.990000000005</v>
          </cell>
        </row>
        <row r="901">
          <cell r="C901">
            <v>881</v>
          </cell>
          <cell r="D901">
            <v>830764</v>
          </cell>
          <cell r="E901">
            <v>44607.199999999997</v>
          </cell>
        </row>
        <row r="902">
          <cell r="C902">
            <v>882</v>
          </cell>
          <cell r="D902">
            <v>394828</v>
          </cell>
          <cell r="E902">
            <v>27910.2</v>
          </cell>
        </row>
        <row r="903">
          <cell r="C903">
            <v>902</v>
          </cell>
          <cell r="D903">
            <v>317421</v>
          </cell>
          <cell r="E903">
            <v>63320.67</v>
          </cell>
        </row>
        <row r="904">
          <cell r="C904">
            <v>919</v>
          </cell>
          <cell r="D904">
            <v>0</v>
          </cell>
          <cell r="E904">
            <v>0</v>
          </cell>
        </row>
        <row r="905">
          <cell r="C905">
            <v>917</v>
          </cell>
          <cell r="D905">
            <v>12239200</v>
          </cell>
          <cell r="E905">
            <v>223967.4</v>
          </cell>
        </row>
        <row r="906">
          <cell r="C906">
            <v>918</v>
          </cell>
          <cell r="D906">
            <v>0</v>
          </cell>
          <cell r="E906">
            <v>0</v>
          </cell>
        </row>
        <row r="907">
          <cell r="C907">
            <v>926</v>
          </cell>
          <cell r="D907">
            <v>12204161</v>
          </cell>
          <cell r="E907">
            <v>184949.14</v>
          </cell>
        </row>
        <row r="908">
          <cell r="C908">
            <v>927</v>
          </cell>
          <cell r="D908">
            <v>0</v>
          </cell>
          <cell r="E908">
            <v>0</v>
          </cell>
        </row>
        <row r="909">
          <cell r="C909">
            <v>929</v>
          </cell>
          <cell r="D909">
            <v>0</v>
          </cell>
          <cell r="E909">
            <v>0</v>
          </cell>
        </row>
        <row r="910">
          <cell r="C910">
            <v>930</v>
          </cell>
          <cell r="D910">
            <v>4292858</v>
          </cell>
          <cell r="E910">
            <v>357337.83</v>
          </cell>
        </row>
        <row r="911">
          <cell r="C911">
            <v>937</v>
          </cell>
          <cell r="D911">
            <v>6439380</v>
          </cell>
          <cell r="E911">
            <v>73610.95</v>
          </cell>
        </row>
        <row r="912">
          <cell r="C912">
            <v>938</v>
          </cell>
          <cell r="D912">
            <v>0</v>
          </cell>
          <cell r="E912">
            <v>0</v>
          </cell>
        </row>
        <row r="913">
          <cell r="C913">
            <v>941</v>
          </cell>
          <cell r="D913">
            <v>0</v>
          </cell>
          <cell r="E913">
            <v>0</v>
          </cell>
        </row>
        <row r="914">
          <cell r="C914">
            <v>949</v>
          </cell>
          <cell r="D914">
            <v>0</v>
          </cell>
          <cell r="E914">
            <v>0</v>
          </cell>
        </row>
        <row r="915">
          <cell r="C915">
            <v>946</v>
          </cell>
          <cell r="D915">
            <v>1925700</v>
          </cell>
          <cell r="E915">
            <v>17709.68</v>
          </cell>
        </row>
        <row r="916">
          <cell r="C916">
            <v>950</v>
          </cell>
          <cell r="D916">
            <v>0</v>
          </cell>
          <cell r="E916">
            <v>0</v>
          </cell>
        </row>
        <row r="917">
          <cell r="C917">
            <v>957</v>
          </cell>
          <cell r="D917">
            <v>834750</v>
          </cell>
          <cell r="E917">
            <v>7021.66</v>
          </cell>
        </row>
        <row r="918">
          <cell r="C918">
            <v>107</v>
          </cell>
          <cell r="D918">
            <v>521210</v>
          </cell>
          <cell r="E918">
            <v>-11315.5</v>
          </cell>
        </row>
        <row r="919">
          <cell r="C919">
            <v>958</v>
          </cell>
          <cell r="D919">
            <v>0</v>
          </cell>
          <cell r="E919">
            <v>0</v>
          </cell>
        </row>
        <row r="920">
          <cell r="C920">
            <v>961</v>
          </cell>
          <cell r="D920">
            <v>16330537</v>
          </cell>
          <cell r="E920">
            <v>-132355.35</v>
          </cell>
        </row>
        <row r="921">
          <cell r="C921">
            <v>129</v>
          </cell>
          <cell r="D921">
            <v>1543200</v>
          </cell>
          <cell r="E921">
            <v>25916.74</v>
          </cell>
        </row>
        <row r="922">
          <cell r="C922">
            <v>966</v>
          </cell>
          <cell r="D922">
            <v>3728700</v>
          </cell>
          <cell r="E922">
            <v>36649.1</v>
          </cell>
        </row>
        <row r="923">
          <cell r="C923">
            <v>982</v>
          </cell>
          <cell r="D923">
            <v>192974</v>
          </cell>
          <cell r="E923">
            <v>17374.09</v>
          </cell>
        </row>
        <row r="924">
          <cell r="C924">
            <v>128</v>
          </cell>
          <cell r="D924">
            <v>1579109</v>
          </cell>
          <cell r="E924">
            <v>48158.21</v>
          </cell>
        </row>
        <row r="925">
          <cell r="C925">
            <v>229</v>
          </cell>
          <cell r="D925">
            <v>0</v>
          </cell>
          <cell r="E925">
            <v>0</v>
          </cell>
        </row>
        <row r="926">
          <cell r="C926">
            <v>228</v>
          </cell>
          <cell r="D926">
            <v>0</v>
          </cell>
          <cell r="E926">
            <v>0</v>
          </cell>
        </row>
        <row r="927">
          <cell r="C927">
            <v>102</v>
          </cell>
          <cell r="D927">
            <v>36105365</v>
          </cell>
          <cell r="E927">
            <v>5373029.2400000002</v>
          </cell>
        </row>
        <row r="928">
          <cell r="C928">
            <v>104</v>
          </cell>
          <cell r="D928">
            <v>716364</v>
          </cell>
          <cell r="E928">
            <v>118768.66</v>
          </cell>
        </row>
        <row r="929">
          <cell r="C929">
            <v>105</v>
          </cell>
          <cell r="D929">
            <v>81111</v>
          </cell>
          <cell r="E929">
            <v>13562.38</v>
          </cell>
        </row>
        <row r="930">
          <cell r="C930">
            <v>109</v>
          </cell>
          <cell r="D930">
            <v>0</v>
          </cell>
          <cell r="E930">
            <v>0</v>
          </cell>
        </row>
        <row r="931">
          <cell r="C931">
            <v>110</v>
          </cell>
          <cell r="D931">
            <v>10191010</v>
          </cell>
          <cell r="E931">
            <v>964956.13</v>
          </cell>
        </row>
        <row r="932">
          <cell r="C932">
            <v>111</v>
          </cell>
          <cell r="D932">
            <v>7190400</v>
          </cell>
          <cell r="E932">
            <v>797186.71</v>
          </cell>
        </row>
        <row r="933">
          <cell r="C933">
            <v>116</v>
          </cell>
          <cell r="D933">
            <v>6414618</v>
          </cell>
          <cell r="E933">
            <v>72835.710000000006</v>
          </cell>
        </row>
        <row r="934">
          <cell r="C934">
            <v>120</v>
          </cell>
          <cell r="D934">
            <v>1943394</v>
          </cell>
          <cell r="E934">
            <v>211573.53</v>
          </cell>
        </row>
        <row r="935">
          <cell r="C935">
            <v>121</v>
          </cell>
          <cell r="D935">
            <v>3829420</v>
          </cell>
          <cell r="E935">
            <v>362979.9</v>
          </cell>
        </row>
        <row r="936">
          <cell r="C936">
            <v>182</v>
          </cell>
          <cell r="D936">
            <v>24805196</v>
          </cell>
          <cell r="E936">
            <v>1219596.23</v>
          </cell>
        </row>
        <row r="937">
          <cell r="C937">
            <v>184</v>
          </cell>
          <cell r="D937">
            <v>1436888</v>
          </cell>
          <cell r="E937">
            <v>149713.19</v>
          </cell>
        </row>
        <row r="938">
          <cell r="C938">
            <v>185</v>
          </cell>
          <cell r="D938">
            <v>198899</v>
          </cell>
          <cell r="E938">
            <v>16707.64</v>
          </cell>
        </row>
        <row r="939">
          <cell r="C939">
            <v>201</v>
          </cell>
          <cell r="D939">
            <v>708506</v>
          </cell>
          <cell r="E939">
            <v>96819.45</v>
          </cell>
        </row>
        <row r="940">
          <cell r="C940">
            <v>202</v>
          </cell>
          <cell r="D940">
            <v>901850</v>
          </cell>
          <cell r="E940">
            <v>132316.51999999999</v>
          </cell>
        </row>
        <row r="941">
          <cell r="C941">
            <v>203</v>
          </cell>
          <cell r="D941">
            <v>2646270</v>
          </cell>
          <cell r="E941">
            <v>285079.73</v>
          </cell>
        </row>
        <row r="942">
          <cell r="C942">
            <v>216</v>
          </cell>
          <cell r="D942">
            <v>0</v>
          </cell>
          <cell r="E942">
            <v>0</v>
          </cell>
        </row>
        <row r="943">
          <cell r="C943">
            <v>211</v>
          </cell>
          <cell r="D943">
            <v>9730868</v>
          </cell>
          <cell r="E943">
            <v>875910.61</v>
          </cell>
        </row>
        <row r="944">
          <cell r="C944">
            <v>212</v>
          </cell>
          <cell r="D944">
            <v>760044</v>
          </cell>
          <cell r="E944">
            <v>131885.72</v>
          </cell>
        </row>
        <row r="945">
          <cell r="C945">
            <v>220</v>
          </cell>
          <cell r="D945">
            <v>0</v>
          </cell>
          <cell r="E945">
            <v>0</v>
          </cell>
        </row>
        <row r="946">
          <cell r="C946">
            <v>221</v>
          </cell>
          <cell r="D946">
            <v>552980</v>
          </cell>
          <cell r="E946">
            <v>52883.199999999997</v>
          </cell>
        </row>
        <row r="947">
          <cell r="C947">
            <v>272</v>
          </cell>
          <cell r="D947">
            <v>196418</v>
          </cell>
          <cell r="E947">
            <v>17210.71</v>
          </cell>
        </row>
        <row r="948">
          <cell r="C948">
            <v>281</v>
          </cell>
          <cell r="D948">
            <v>382265</v>
          </cell>
          <cell r="E948">
            <v>13448.47</v>
          </cell>
        </row>
        <row r="949">
          <cell r="C949">
            <v>282</v>
          </cell>
          <cell r="D949">
            <v>957216</v>
          </cell>
          <cell r="E949">
            <v>42598.51</v>
          </cell>
        </row>
        <row r="950">
          <cell r="C950">
            <v>283</v>
          </cell>
          <cell r="D950">
            <v>2180720</v>
          </cell>
          <cell r="E950">
            <v>56033.79</v>
          </cell>
        </row>
        <row r="951">
          <cell r="C951">
            <v>300</v>
          </cell>
          <cell r="D951">
            <v>0</v>
          </cell>
          <cell r="E951">
            <v>0</v>
          </cell>
        </row>
        <row r="952">
          <cell r="C952">
            <v>301</v>
          </cell>
          <cell r="D952">
            <v>70662196</v>
          </cell>
          <cell r="E952">
            <v>11387081</v>
          </cell>
        </row>
        <row r="953">
          <cell r="C953">
            <v>302</v>
          </cell>
          <cell r="D953">
            <v>2648051</v>
          </cell>
          <cell r="E953">
            <v>363918.3</v>
          </cell>
        </row>
        <row r="954">
          <cell r="C954">
            <v>310</v>
          </cell>
          <cell r="D954">
            <v>0</v>
          </cell>
          <cell r="E954">
            <v>0</v>
          </cell>
        </row>
        <row r="955">
          <cell r="C955">
            <v>312</v>
          </cell>
          <cell r="D955">
            <v>85265</v>
          </cell>
          <cell r="E955">
            <v>16072.71</v>
          </cell>
        </row>
        <row r="956">
          <cell r="C956">
            <v>318</v>
          </cell>
          <cell r="D956">
            <v>2943162</v>
          </cell>
          <cell r="E956">
            <v>127436.77</v>
          </cell>
        </row>
        <row r="957">
          <cell r="C957">
            <v>319</v>
          </cell>
          <cell r="D957">
            <v>3967572</v>
          </cell>
          <cell r="E957">
            <v>510909.15</v>
          </cell>
        </row>
        <row r="958">
          <cell r="C958">
            <v>372</v>
          </cell>
          <cell r="D958">
            <v>17673</v>
          </cell>
          <cell r="E958">
            <v>1684.15</v>
          </cell>
        </row>
        <row r="959">
          <cell r="C959">
            <v>878</v>
          </cell>
          <cell r="D959">
            <v>6447268</v>
          </cell>
          <cell r="E959">
            <v>613771.99</v>
          </cell>
        </row>
        <row r="960">
          <cell r="C960">
            <v>381</v>
          </cell>
          <cell r="D960">
            <v>34502312</v>
          </cell>
          <cell r="E960">
            <v>2213119.96</v>
          </cell>
        </row>
        <row r="961">
          <cell r="C961">
            <v>382</v>
          </cell>
          <cell r="D961">
            <v>1438350</v>
          </cell>
          <cell r="E961">
            <v>49987.23</v>
          </cell>
        </row>
        <row r="962">
          <cell r="C962">
            <v>402</v>
          </cell>
          <cell r="D962">
            <v>1574251</v>
          </cell>
          <cell r="E962">
            <v>186093.35</v>
          </cell>
        </row>
        <row r="963">
          <cell r="C963">
            <v>409</v>
          </cell>
          <cell r="D963">
            <v>0</v>
          </cell>
          <cell r="E963">
            <v>0</v>
          </cell>
        </row>
        <row r="964">
          <cell r="C964">
            <v>412</v>
          </cell>
          <cell r="D964">
            <v>145832</v>
          </cell>
          <cell r="E964">
            <v>18601.349999999999</v>
          </cell>
        </row>
        <row r="965">
          <cell r="C965">
            <v>416</v>
          </cell>
          <cell r="D965">
            <v>13077</v>
          </cell>
          <cell r="E965">
            <v>1869.35</v>
          </cell>
        </row>
        <row r="966">
          <cell r="C966">
            <v>472</v>
          </cell>
          <cell r="D966">
            <v>185350</v>
          </cell>
          <cell r="E966">
            <v>8343.82</v>
          </cell>
        </row>
        <row r="967">
          <cell r="C967">
            <v>482</v>
          </cell>
          <cell r="D967">
            <v>1036924</v>
          </cell>
          <cell r="E967">
            <v>21146.14</v>
          </cell>
        </row>
        <row r="968">
          <cell r="C968">
            <v>501</v>
          </cell>
          <cell r="D968">
            <v>3002055</v>
          </cell>
          <cell r="E968">
            <v>398545.45</v>
          </cell>
        </row>
        <row r="969">
          <cell r="C969">
            <v>503</v>
          </cell>
          <cell r="D969">
            <v>15102260</v>
          </cell>
          <cell r="E969">
            <v>1630848.05</v>
          </cell>
        </row>
        <row r="970">
          <cell r="C970">
            <v>512</v>
          </cell>
          <cell r="D970">
            <v>42620</v>
          </cell>
          <cell r="E970">
            <v>5290.21</v>
          </cell>
        </row>
        <row r="971">
          <cell r="C971">
            <v>516</v>
          </cell>
          <cell r="D971">
            <v>20584324</v>
          </cell>
          <cell r="E971">
            <v>1652009.11</v>
          </cell>
        </row>
        <row r="972">
          <cell r="C972">
            <v>572</v>
          </cell>
          <cell r="D972">
            <v>9858</v>
          </cell>
          <cell r="E972">
            <v>454.59</v>
          </cell>
        </row>
        <row r="973">
          <cell r="C973">
            <v>581</v>
          </cell>
          <cell r="D973">
            <v>1177074</v>
          </cell>
          <cell r="E973">
            <v>44643.81</v>
          </cell>
        </row>
        <row r="974">
          <cell r="C974">
            <v>583</v>
          </cell>
          <cell r="D974">
            <v>11292480</v>
          </cell>
          <cell r="E974">
            <v>228797.08</v>
          </cell>
        </row>
        <row r="975">
          <cell r="C975">
            <v>601</v>
          </cell>
          <cell r="D975">
            <v>1037087</v>
          </cell>
          <cell r="E975">
            <v>146862.21</v>
          </cell>
        </row>
        <row r="976">
          <cell r="C976">
            <v>602</v>
          </cell>
          <cell r="D976">
            <v>71100</v>
          </cell>
          <cell r="E976">
            <v>10603.47</v>
          </cell>
        </row>
        <row r="977">
          <cell r="C977">
            <v>681</v>
          </cell>
          <cell r="D977">
            <v>571510</v>
          </cell>
          <cell r="E977">
            <v>23568.11</v>
          </cell>
        </row>
        <row r="978">
          <cell r="C978">
            <v>682</v>
          </cell>
          <cell r="D978">
            <v>14400</v>
          </cell>
          <cell r="E978">
            <v>954.23</v>
          </cell>
        </row>
        <row r="979">
          <cell r="C979">
            <v>701</v>
          </cell>
          <cell r="D979">
            <v>1001479</v>
          </cell>
          <cell r="E979">
            <v>128060.38</v>
          </cell>
        </row>
        <row r="980">
          <cell r="C980">
            <v>703</v>
          </cell>
          <cell r="D980">
            <v>2125115</v>
          </cell>
          <cell r="E980">
            <v>246045.34</v>
          </cell>
        </row>
        <row r="981">
          <cell r="C981">
            <v>781</v>
          </cell>
          <cell r="D981">
            <v>324988</v>
          </cell>
          <cell r="E981">
            <v>11367.01</v>
          </cell>
        </row>
        <row r="982">
          <cell r="C982">
            <v>783</v>
          </cell>
          <cell r="D982">
            <v>1980390</v>
          </cell>
          <cell r="E982">
            <v>53085.35</v>
          </cell>
        </row>
        <row r="983">
          <cell r="C983">
            <v>801</v>
          </cell>
          <cell r="D983">
            <v>2183008</v>
          </cell>
          <cell r="E983">
            <v>317240.96999999997</v>
          </cell>
        </row>
        <row r="984">
          <cell r="C984">
            <v>802</v>
          </cell>
          <cell r="D984">
            <v>451173</v>
          </cell>
          <cell r="E984">
            <v>76165.8</v>
          </cell>
        </row>
        <row r="985">
          <cell r="C985">
            <v>881</v>
          </cell>
          <cell r="D985">
            <v>907598</v>
          </cell>
          <cell r="E985">
            <v>47374.74</v>
          </cell>
        </row>
        <row r="986">
          <cell r="C986">
            <v>882</v>
          </cell>
          <cell r="D986">
            <v>397093</v>
          </cell>
          <cell r="E986">
            <v>28060.54</v>
          </cell>
        </row>
        <row r="987">
          <cell r="C987">
            <v>902</v>
          </cell>
          <cell r="D987">
            <v>398007</v>
          </cell>
          <cell r="E987">
            <v>81480.91</v>
          </cell>
        </row>
        <row r="988">
          <cell r="C988">
            <v>919</v>
          </cell>
          <cell r="D988">
            <v>0</v>
          </cell>
          <cell r="E988">
            <v>0</v>
          </cell>
        </row>
        <row r="989">
          <cell r="C989">
            <v>917</v>
          </cell>
          <cell r="D989">
            <v>10089450</v>
          </cell>
          <cell r="E989">
            <v>191640.57</v>
          </cell>
        </row>
        <row r="990">
          <cell r="C990">
            <v>918</v>
          </cell>
          <cell r="D990">
            <v>0</v>
          </cell>
          <cell r="E990">
            <v>0</v>
          </cell>
        </row>
        <row r="991">
          <cell r="C991">
            <v>926</v>
          </cell>
          <cell r="D991">
            <v>10223129</v>
          </cell>
          <cell r="E991">
            <v>171259.65</v>
          </cell>
        </row>
        <row r="992">
          <cell r="C992">
            <v>927</v>
          </cell>
          <cell r="D992">
            <v>0</v>
          </cell>
          <cell r="E992">
            <v>0</v>
          </cell>
        </row>
        <row r="993">
          <cell r="C993">
            <v>929</v>
          </cell>
          <cell r="D993">
            <v>0</v>
          </cell>
          <cell r="E993">
            <v>0</v>
          </cell>
        </row>
        <row r="994">
          <cell r="C994">
            <v>930</v>
          </cell>
          <cell r="D994">
            <v>3717155</v>
          </cell>
          <cell r="E994">
            <v>300872.33</v>
          </cell>
        </row>
        <row r="995">
          <cell r="C995">
            <v>937</v>
          </cell>
          <cell r="D995">
            <v>5696930</v>
          </cell>
          <cell r="E995">
            <v>68245.509999999995</v>
          </cell>
        </row>
        <row r="996">
          <cell r="C996">
            <v>938</v>
          </cell>
          <cell r="D996">
            <v>0</v>
          </cell>
          <cell r="E996">
            <v>0</v>
          </cell>
        </row>
        <row r="997">
          <cell r="C997">
            <v>941</v>
          </cell>
          <cell r="D997">
            <v>0</v>
          </cell>
          <cell r="E997">
            <v>0</v>
          </cell>
        </row>
        <row r="998">
          <cell r="C998">
            <v>949</v>
          </cell>
          <cell r="D998">
            <v>0</v>
          </cell>
          <cell r="E998">
            <v>0</v>
          </cell>
        </row>
        <row r="999">
          <cell r="C999">
            <v>946</v>
          </cell>
          <cell r="D999">
            <v>1997100</v>
          </cell>
          <cell r="E999">
            <v>18436.169999999998</v>
          </cell>
        </row>
        <row r="1000">
          <cell r="C1000">
            <v>950</v>
          </cell>
          <cell r="D1000">
            <v>0</v>
          </cell>
          <cell r="E1000">
            <v>0</v>
          </cell>
        </row>
        <row r="1001">
          <cell r="C1001">
            <v>957</v>
          </cell>
          <cell r="D1001">
            <v>831600</v>
          </cell>
          <cell r="E1001">
            <v>8168.04</v>
          </cell>
        </row>
        <row r="1002">
          <cell r="C1002">
            <v>107</v>
          </cell>
          <cell r="D1002">
            <v>5364570</v>
          </cell>
          <cell r="E1002">
            <v>212079.72</v>
          </cell>
        </row>
        <row r="1003">
          <cell r="C1003">
            <v>958</v>
          </cell>
          <cell r="D1003">
            <v>0</v>
          </cell>
          <cell r="E1003">
            <v>0</v>
          </cell>
        </row>
        <row r="1004">
          <cell r="C1004">
            <v>961</v>
          </cell>
          <cell r="D1004">
            <v>5948563</v>
          </cell>
          <cell r="E1004">
            <v>444684.32</v>
          </cell>
        </row>
        <row r="1005">
          <cell r="C1005">
            <v>129</v>
          </cell>
          <cell r="D1005">
            <v>1562820</v>
          </cell>
          <cell r="E1005">
            <v>27116.47</v>
          </cell>
        </row>
        <row r="1006">
          <cell r="C1006">
            <v>966</v>
          </cell>
          <cell r="D1006">
            <v>3022200</v>
          </cell>
          <cell r="E1006">
            <v>33307.129999999997</v>
          </cell>
        </row>
        <row r="1007">
          <cell r="C1007">
            <v>982</v>
          </cell>
          <cell r="D1007">
            <v>211314</v>
          </cell>
          <cell r="E1007">
            <v>18406.47</v>
          </cell>
        </row>
        <row r="1008">
          <cell r="C1008">
            <v>128</v>
          </cell>
          <cell r="D1008">
            <v>1499444</v>
          </cell>
          <cell r="E1008">
            <v>40182.550000000003</v>
          </cell>
        </row>
        <row r="1009">
          <cell r="C1009">
            <v>229</v>
          </cell>
          <cell r="D1009">
            <v>0</v>
          </cell>
          <cell r="E1009">
            <v>0</v>
          </cell>
        </row>
        <row r="1010">
          <cell r="C1010">
            <v>228</v>
          </cell>
          <cell r="D1010">
            <v>0</v>
          </cell>
          <cell r="E1010">
            <v>0</v>
          </cell>
        </row>
      </sheetData>
      <sheetData sheetId="39"/>
      <sheetData sheetId="40">
        <row r="8">
          <cell r="B8">
            <v>102</v>
          </cell>
          <cell r="D8">
            <v>37592595</v>
          </cell>
          <cell r="E8">
            <v>4326296.58</v>
          </cell>
        </row>
        <row r="9">
          <cell r="B9">
            <v>104</v>
          </cell>
          <cell r="D9">
            <v>680771</v>
          </cell>
          <cell r="E9">
            <v>102595.35</v>
          </cell>
        </row>
        <row r="10">
          <cell r="B10">
            <v>105</v>
          </cell>
          <cell r="D10">
            <v>82706</v>
          </cell>
          <cell r="E10">
            <v>11652.71</v>
          </cell>
        </row>
        <row r="11">
          <cell r="B11">
            <v>109</v>
          </cell>
          <cell r="D11">
            <v>0</v>
          </cell>
          <cell r="E11">
            <v>0</v>
          </cell>
        </row>
        <row r="12">
          <cell r="B12">
            <v>110</v>
          </cell>
          <cell r="D12">
            <v>14188573</v>
          </cell>
          <cell r="E12">
            <v>1053315.1100000001</v>
          </cell>
        </row>
        <row r="13">
          <cell r="B13">
            <v>111</v>
          </cell>
          <cell r="D13">
            <v>8138400</v>
          </cell>
          <cell r="E13">
            <v>682252.46</v>
          </cell>
        </row>
        <row r="14">
          <cell r="B14">
            <v>116</v>
          </cell>
          <cell r="D14">
            <v>6874333</v>
          </cell>
          <cell r="E14">
            <v>439554.88</v>
          </cell>
        </row>
        <row r="15">
          <cell r="B15">
            <v>120</v>
          </cell>
          <cell r="D15">
            <v>1203775</v>
          </cell>
          <cell r="E15">
            <v>99439.71</v>
          </cell>
        </row>
        <row r="16">
          <cell r="B16">
            <v>121</v>
          </cell>
          <cell r="D16">
            <v>1360150</v>
          </cell>
          <cell r="E16">
            <v>96313.47</v>
          </cell>
        </row>
        <row r="17">
          <cell r="B17">
            <v>182</v>
          </cell>
          <cell r="D17">
            <v>30248344</v>
          </cell>
          <cell r="E17">
            <v>1384424.53</v>
          </cell>
        </row>
        <row r="18">
          <cell r="B18">
            <v>184</v>
          </cell>
          <cell r="D18">
            <v>1418742</v>
          </cell>
          <cell r="E18">
            <v>150598.66</v>
          </cell>
        </row>
        <row r="19">
          <cell r="B19">
            <v>185</v>
          </cell>
          <cell r="D19">
            <v>193845</v>
          </cell>
          <cell r="E19">
            <v>16283.53</v>
          </cell>
        </row>
        <row r="20">
          <cell r="B20">
            <v>201</v>
          </cell>
          <cell r="D20">
            <v>1172548</v>
          </cell>
          <cell r="E20">
            <v>116749.12</v>
          </cell>
        </row>
        <row r="21">
          <cell r="B21">
            <v>202</v>
          </cell>
          <cell r="D21">
            <v>1214101</v>
          </cell>
          <cell r="E21">
            <v>136868.35</v>
          </cell>
        </row>
        <row r="22">
          <cell r="B22">
            <v>203</v>
          </cell>
          <cell r="D22">
            <v>2437097</v>
          </cell>
          <cell r="E22">
            <v>197286.56</v>
          </cell>
        </row>
        <row r="23">
          <cell r="B23">
            <v>216</v>
          </cell>
          <cell r="D23">
            <v>26385</v>
          </cell>
          <cell r="E23">
            <v>3313.3</v>
          </cell>
        </row>
        <row r="24">
          <cell r="B24">
            <v>211</v>
          </cell>
          <cell r="D24">
            <v>10297290</v>
          </cell>
          <cell r="E24">
            <v>673342.42</v>
          </cell>
        </row>
        <row r="25">
          <cell r="B25">
            <v>212</v>
          </cell>
          <cell r="D25">
            <v>865000</v>
          </cell>
          <cell r="E25">
            <v>119918.14</v>
          </cell>
        </row>
        <row r="26">
          <cell r="B26">
            <v>220</v>
          </cell>
          <cell r="D26">
            <v>0</v>
          </cell>
          <cell r="E26">
            <v>0</v>
          </cell>
        </row>
        <row r="27">
          <cell r="B27">
            <v>221</v>
          </cell>
          <cell r="D27">
            <v>578550</v>
          </cell>
          <cell r="E27">
            <v>41288.65</v>
          </cell>
        </row>
        <row r="28">
          <cell r="B28">
            <v>272</v>
          </cell>
          <cell r="D28">
            <v>236642</v>
          </cell>
          <cell r="E28">
            <v>18739.22</v>
          </cell>
        </row>
        <row r="29">
          <cell r="B29">
            <v>281</v>
          </cell>
          <cell r="D29">
            <v>544001</v>
          </cell>
          <cell r="E29">
            <v>17516.68</v>
          </cell>
        </row>
        <row r="30">
          <cell r="B30">
            <v>282</v>
          </cell>
          <cell r="D30">
            <v>1532456</v>
          </cell>
          <cell r="E30">
            <v>56566.26</v>
          </cell>
        </row>
        <row r="31">
          <cell r="B31">
            <v>283</v>
          </cell>
          <cell r="D31">
            <v>3139920</v>
          </cell>
          <cell r="E31">
            <v>67005.05</v>
          </cell>
        </row>
        <row r="32">
          <cell r="B32">
            <v>300</v>
          </cell>
          <cell r="D32">
            <v>0</v>
          </cell>
          <cell r="E32">
            <v>0</v>
          </cell>
        </row>
        <row r="33">
          <cell r="B33">
            <v>301</v>
          </cell>
          <cell r="D33">
            <v>81101927</v>
          </cell>
          <cell r="E33">
            <v>10424086.869999999</v>
          </cell>
        </row>
        <row r="34">
          <cell r="B34">
            <v>302</v>
          </cell>
          <cell r="D34">
            <v>1536895</v>
          </cell>
          <cell r="E34">
            <v>160984.99</v>
          </cell>
        </row>
        <row r="35">
          <cell r="B35">
            <v>310</v>
          </cell>
          <cell r="D35">
            <v>0</v>
          </cell>
          <cell r="E35">
            <v>0</v>
          </cell>
        </row>
        <row r="36">
          <cell r="B36">
            <v>312</v>
          </cell>
          <cell r="D36">
            <v>88508</v>
          </cell>
          <cell r="E36">
            <v>13653.16</v>
          </cell>
        </row>
        <row r="37">
          <cell r="B37">
            <v>318</v>
          </cell>
          <cell r="D37">
            <v>3685301</v>
          </cell>
          <cell r="E37">
            <v>154042.29999999999</v>
          </cell>
        </row>
        <row r="38">
          <cell r="B38">
            <v>319</v>
          </cell>
          <cell r="D38">
            <v>5275817</v>
          </cell>
          <cell r="E38">
            <v>526885.69999999995</v>
          </cell>
        </row>
        <row r="39">
          <cell r="B39">
            <v>372</v>
          </cell>
          <cell r="D39">
            <v>19923</v>
          </cell>
          <cell r="E39">
            <v>1755.54</v>
          </cell>
        </row>
        <row r="40">
          <cell r="B40">
            <v>381</v>
          </cell>
          <cell r="D40">
            <v>42295308</v>
          </cell>
          <cell r="E40">
            <v>2604024.41</v>
          </cell>
        </row>
        <row r="41">
          <cell r="B41">
            <v>382</v>
          </cell>
          <cell r="D41">
            <v>2511780</v>
          </cell>
          <cell r="E41">
            <v>94779.25</v>
          </cell>
        </row>
        <row r="42">
          <cell r="B42">
            <v>402</v>
          </cell>
          <cell r="D42">
            <v>1875668</v>
          </cell>
          <cell r="E42">
            <v>163100.6</v>
          </cell>
        </row>
        <row r="43">
          <cell r="B43">
            <v>409</v>
          </cell>
          <cell r="D43">
            <v>0</v>
          </cell>
          <cell r="E43">
            <v>0</v>
          </cell>
        </row>
        <row r="44">
          <cell r="B44">
            <v>412</v>
          </cell>
          <cell r="D44">
            <v>156805</v>
          </cell>
          <cell r="E44">
            <v>15872.05</v>
          </cell>
        </row>
        <row r="45">
          <cell r="B45">
            <v>416</v>
          </cell>
          <cell r="D45">
            <v>0</v>
          </cell>
          <cell r="E45">
            <v>0</v>
          </cell>
        </row>
        <row r="46">
          <cell r="B46">
            <v>472</v>
          </cell>
          <cell r="D46">
            <v>213361</v>
          </cell>
          <cell r="E46">
            <v>9285.2199999999993</v>
          </cell>
        </row>
        <row r="47">
          <cell r="B47">
            <v>482</v>
          </cell>
          <cell r="D47">
            <v>2565548</v>
          </cell>
          <cell r="E47">
            <v>52070.93</v>
          </cell>
        </row>
        <row r="48">
          <cell r="B48">
            <v>501</v>
          </cell>
          <cell r="D48">
            <v>4683872</v>
          </cell>
          <cell r="E48">
            <v>449920.46</v>
          </cell>
        </row>
        <row r="49">
          <cell r="B49">
            <v>503</v>
          </cell>
          <cell r="D49">
            <v>14350555</v>
          </cell>
          <cell r="E49">
            <v>1152039.58</v>
          </cell>
        </row>
        <row r="50">
          <cell r="B50">
            <v>512</v>
          </cell>
          <cell r="D50">
            <v>32375</v>
          </cell>
          <cell r="E50">
            <v>3207.48</v>
          </cell>
        </row>
        <row r="51">
          <cell r="B51">
            <v>516</v>
          </cell>
          <cell r="D51">
            <v>20897547</v>
          </cell>
          <cell r="E51">
            <v>1813584.14</v>
          </cell>
        </row>
        <row r="52">
          <cell r="B52">
            <v>572</v>
          </cell>
          <cell r="D52">
            <v>9577</v>
          </cell>
          <cell r="E52">
            <v>453.45</v>
          </cell>
        </row>
        <row r="53">
          <cell r="B53">
            <v>581</v>
          </cell>
          <cell r="D53">
            <v>2135464</v>
          </cell>
          <cell r="E53">
            <v>67628.320000000007</v>
          </cell>
        </row>
        <row r="54">
          <cell r="B54">
            <v>583</v>
          </cell>
          <cell r="D54">
            <v>15184460</v>
          </cell>
          <cell r="E54">
            <v>280015.95</v>
          </cell>
        </row>
        <row r="55">
          <cell r="B55">
            <v>601</v>
          </cell>
          <cell r="D55">
            <v>1184081</v>
          </cell>
          <cell r="E55">
            <v>125617.7</v>
          </cell>
        </row>
        <row r="56">
          <cell r="B56">
            <v>602</v>
          </cell>
          <cell r="D56">
            <v>0</v>
          </cell>
          <cell r="E56">
            <v>0</v>
          </cell>
        </row>
        <row r="57">
          <cell r="B57">
            <v>681</v>
          </cell>
          <cell r="D57">
            <v>720650</v>
          </cell>
          <cell r="E57">
            <v>26289.05</v>
          </cell>
        </row>
        <row r="58">
          <cell r="B58">
            <v>682</v>
          </cell>
          <cell r="D58">
            <v>157200</v>
          </cell>
          <cell r="E58">
            <v>7004.31</v>
          </cell>
        </row>
        <row r="59">
          <cell r="B59">
            <v>701</v>
          </cell>
          <cell r="D59">
            <v>1588287</v>
          </cell>
          <cell r="E59">
            <v>143033.54999999999</v>
          </cell>
        </row>
        <row r="60">
          <cell r="B60">
            <v>703</v>
          </cell>
          <cell r="D60">
            <v>3081145</v>
          </cell>
          <cell r="E60">
            <v>257769.79</v>
          </cell>
        </row>
        <row r="61">
          <cell r="B61">
            <v>781</v>
          </cell>
          <cell r="D61">
            <v>724315</v>
          </cell>
          <cell r="E61">
            <v>17959.39</v>
          </cell>
        </row>
        <row r="62">
          <cell r="B62">
            <v>783</v>
          </cell>
          <cell r="D62">
            <v>2635645</v>
          </cell>
          <cell r="E62">
            <v>63252.7</v>
          </cell>
        </row>
        <row r="63">
          <cell r="B63">
            <v>801</v>
          </cell>
          <cell r="D63">
            <v>2634938</v>
          </cell>
          <cell r="E63">
            <v>301576.93</v>
          </cell>
        </row>
        <row r="64">
          <cell r="B64">
            <v>802</v>
          </cell>
          <cell r="D64">
            <v>441992</v>
          </cell>
          <cell r="E64">
            <v>60817.75</v>
          </cell>
        </row>
        <row r="65">
          <cell r="B65">
            <v>881</v>
          </cell>
          <cell r="D65">
            <v>1221996</v>
          </cell>
          <cell r="E65">
            <v>60933.11</v>
          </cell>
        </row>
        <row r="66">
          <cell r="B66">
            <v>882</v>
          </cell>
          <cell r="D66">
            <v>413467</v>
          </cell>
          <cell r="E66">
            <v>29330.04</v>
          </cell>
        </row>
        <row r="67">
          <cell r="B67">
            <v>902</v>
          </cell>
          <cell r="D67">
            <v>587838</v>
          </cell>
          <cell r="E67">
            <v>93712.91</v>
          </cell>
        </row>
        <row r="68">
          <cell r="B68">
            <v>919</v>
          </cell>
          <cell r="D68">
            <v>0</v>
          </cell>
          <cell r="E68">
            <v>0</v>
          </cell>
        </row>
        <row r="69">
          <cell r="B69">
            <v>917</v>
          </cell>
          <cell r="D69">
            <v>13470428</v>
          </cell>
          <cell r="E69">
            <v>247802.88</v>
          </cell>
        </row>
        <row r="70">
          <cell r="B70">
            <v>918</v>
          </cell>
          <cell r="D70">
            <v>0</v>
          </cell>
          <cell r="E70">
            <v>0</v>
          </cell>
        </row>
        <row r="71">
          <cell r="B71">
            <v>926</v>
          </cell>
          <cell r="D71">
            <v>15045088</v>
          </cell>
          <cell r="E71">
            <v>235205.45</v>
          </cell>
        </row>
        <row r="72">
          <cell r="B72">
            <v>927</v>
          </cell>
          <cell r="D72">
            <v>0</v>
          </cell>
          <cell r="E72">
            <v>0</v>
          </cell>
        </row>
        <row r="73">
          <cell r="B73">
            <v>929</v>
          </cell>
          <cell r="D73">
            <v>3316801</v>
          </cell>
          <cell r="E73">
            <v>211576.07</v>
          </cell>
        </row>
        <row r="74">
          <cell r="B74">
            <v>930</v>
          </cell>
          <cell r="D74">
            <v>4622205</v>
          </cell>
          <cell r="E74">
            <v>305573.05</v>
          </cell>
        </row>
        <row r="75">
          <cell r="B75">
            <v>937</v>
          </cell>
          <cell r="D75">
            <v>2132128</v>
          </cell>
          <cell r="E75">
            <v>27612.43</v>
          </cell>
        </row>
        <row r="76">
          <cell r="B76">
            <v>938</v>
          </cell>
          <cell r="D76">
            <v>0</v>
          </cell>
          <cell r="E76">
            <v>0</v>
          </cell>
        </row>
        <row r="77">
          <cell r="B77">
            <v>941</v>
          </cell>
          <cell r="D77">
            <v>2358300</v>
          </cell>
          <cell r="E77">
            <v>153732.41</v>
          </cell>
        </row>
        <row r="78">
          <cell r="B78">
            <v>949</v>
          </cell>
          <cell r="D78">
            <v>0</v>
          </cell>
          <cell r="E78">
            <v>0</v>
          </cell>
        </row>
        <row r="79">
          <cell r="B79">
            <v>946</v>
          </cell>
          <cell r="D79">
            <v>0</v>
          </cell>
          <cell r="E79">
            <v>0</v>
          </cell>
        </row>
        <row r="80">
          <cell r="B80">
            <v>950</v>
          </cell>
          <cell r="D80">
            <v>0</v>
          </cell>
          <cell r="E80">
            <v>0</v>
          </cell>
        </row>
        <row r="81">
          <cell r="B81">
            <v>957</v>
          </cell>
          <cell r="D81">
            <v>1102500</v>
          </cell>
          <cell r="E81">
            <v>10870.26</v>
          </cell>
        </row>
        <row r="82">
          <cell r="B82">
            <v>958</v>
          </cell>
          <cell r="D82">
            <v>0</v>
          </cell>
          <cell r="E82">
            <v>0</v>
          </cell>
        </row>
        <row r="83">
          <cell r="B83">
            <v>961</v>
          </cell>
          <cell r="D83">
            <v>18200870</v>
          </cell>
          <cell r="E83">
            <v>1227322.1200000001</v>
          </cell>
        </row>
        <row r="84">
          <cell r="B84">
            <v>129</v>
          </cell>
          <cell r="D84">
            <v>940230</v>
          </cell>
          <cell r="E84">
            <v>14186.95</v>
          </cell>
        </row>
        <row r="85">
          <cell r="B85">
            <v>966</v>
          </cell>
          <cell r="D85">
            <v>5983442</v>
          </cell>
          <cell r="E85">
            <v>62916.22</v>
          </cell>
        </row>
        <row r="86">
          <cell r="B86">
            <v>982</v>
          </cell>
          <cell r="D86">
            <v>281031</v>
          </cell>
          <cell r="E86">
            <v>21974.49</v>
          </cell>
        </row>
        <row r="87">
          <cell r="B87">
            <v>128</v>
          </cell>
          <cell r="D87">
            <v>1169272</v>
          </cell>
          <cell r="E87">
            <v>27210.89</v>
          </cell>
        </row>
        <row r="88">
          <cell r="B88">
            <v>229</v>
          </cell>
          <cell r="D88">
            <v>819700</v>
          </cell>
          <cell r="E88">
            <v>12517.01</v>
          </cell>
        </row>
        <row r="89">
          <cell r="B89">
            <v>228</v>
          </cell>
          <cell r="D89">
            <v>0</v>
          </cell>
          <cell r="E89">
            <v>0</v>
          </cell>
        </row>
        <row r="90">
          <cell r="B90">
            <v>102</v>
          </cell>
          <cell r="D90">
            <v>34398100</v>
          </cell>
          <cell r="E90">
            <v>4197459.54</v>
          </cell>
        </row>
        <row r="91">
          <cell r="B91">
            <v>104</v>
          </cell>
          <cell r="D91">
            <v>571109</v>
          </cell>
          <cell r="E91">
            <v>101026.89</v>
          </cell>
        </row>
        <row r="92">
          <cell r="B92">
            <v>105</v>
          </cell>
          <cell r="D92">
            <v>82390</v>
          </cell>
          <cell r="E92">
            <v>11961.03</v>
          </cell>
        </row>
        <row r="93">
          <cell r="B93">
            <v>109</v>
          </cell>
          <cell r="D93">
            <v>0</v>
          </cell>
          <cell r="E93">
            <v>0</v>
          </cell>
        </row>
        <row r="94">
          <cell r="B94">
            <v>110</v>
          </cell>
          <cell r="D94">
            <v>12146113</v>
          </cell>
          <cell r="E94">
            <v>947017.71</v>
          </cell>
        </row>
        <row r="95">
          <cell r="B95">
            <v>111</v>
          </cell>
          <cell r="D95">
            <v>7358400</v>
          </cell>
          <cell r="E95">
            <v>677189.02</v>
          </cell>
        </row>
        <row r="96">
          <cell r="B96">
            <v>116</v>
          </cell>
          <cell r="D96">
            <v>5865614</v>
          </cell>
          <cell r="E96">
            <v>267459.53000000003</v>
          </cell>
        </row>
        <row r="97">
          <cell r="B97">
            <v>120</v>
          </cell>
          <cell r="D97">
            <v>1173886</v>
          </cell>
          <cell r="E97">
            <v>102656.41</v>
          </cell>
        </row>
        <row r="98">
          <cell r="B98">
            <v>121</v>
          </cell>
          <cell r="D98">
            <v>1183500</v>
          </cell>
          <cell r="E98">
            <v>87753.44</v>
          </cell>
        </row>
        <row r="99">
          <cell r="B99">
            <v>182</v>
          </cell>
          <cell r="D99">
            <v>28061880</v>
          </cell>
          <cell r="E99">
            <v>1326520.95</v>
          </cell>
        </row>
        <row r="100">
          <cell r="B100">
            <v>184</v>
          </cell>
          <cell r="D100">
            <v>1196953</v>
          </cell>
          <cell r="E100">
            <v>149764.29</v>
          </cell>
        </row>
        <row r="101">
          <cell r="B101">
            <v>185</v>
          </cell>
          <cell r="D101">
            <v>193153</v>
          </cell>
          <cell r="E101">
            <v>16194.47</v>
          </cell>
        </row>
        <row r="102">
          <cell r="B102">
            <v>201</v>
          </cell>
          <cell r="D102">
            <v>1099201</v>
          </cell>
          <cell r="E102">
            <v>115532.64</v>
          </cell>
        </row>
        <row r="103">
          <cell r="B103">
            <v>202</v>
          </cell>
          <cell r="D103">
            <v>1108789</v>
          </cell>
          <cell r="E103">
            <v>134774.04</v>
          </cell>
        </row>
        <row r="104">
          <cell r="B104">
            <v>203</v>
          </cell>
          <cell r="D104">
            <v>2176969</v>
          </cell>
          <cell r="E104">
            <v>189315.67</v>
          </cell>
        </row>
        <row r="105">
          <cell r="B105">
            <v>216</v>
          </cell>
          <cell r="D105">
            <v>4539</v>
          </cell>
          <cell r="E105">
            <v>90.78</v>
          </cell>
        </row>
        <row r="106">
          <cell r="B106">
            <v>211</v>
          </cell>
          <cell r="D106">
            <v>8928397</v>
          </cell>
          <cell r="E106">
            <v>607560.43999999994</v>
          </cell>
        </row>
        <row r="107">
          <cell r="B107">
            <v>212</v>
          </cell>
          <cell r="D107">
            <v>698555</v>
          </cell>
          <cell r="E107">
            <v>108262.06</v>
          </cell>
        </row>
        <row r="108">
          <cell r="B108">
            <v>220</v>
          </cell>
          <cell r="D108">
            <v>0</v>
          </cell>
          <cell r="E108">
            <v>0</v>
          </cell>
        </row>
        <row r="109">
          <cell r="B109">
            <v>221</v>
          </cell>
          <cell r="D109">
            <v>535850</v>
          </cell>
          <cell r="E109">
            <v>41497.78</v>
          </cell>
        </row>
        <row r="110">
          <cell r="B110">
            <v>272</v>
          </cell>
          <cell r="D110">
            <v>205152</v>
          </cell>
          <cell r="E110">
            <v>19147.36</v>
          </cell>
        </row>
        <row r="111">
          <cell r="B111">
            <v>281</v>
          </cell>
          <cell r="D111">
            <v>536645</v>
          </cell>
          <cell r="E111">
            <v>17369.73</v>
          </cell>
        </row>
        <row r="112">
          <cell r="B112">
            <v>282</v>
          </cell>
          <cell r="D112">
            <v>1380466</v>
          </cell>
          <cell r="E112">
            <v>54226.38</v>
          </cell>
        </row>
        <row r="113">
          <cell r="B113">
            <v>283</v>
          </cell>
          <cell r="D113">
            <v>2903355</v>
          </cell>
          <cell r="E113">
            <v>66603.02</v>
          </cell>
        </row>
        <row r="114">
          <cell r="B114">
            <v>300</v>
          </cell>
          <cell r="D114">
            <v>0</v>
          </cell>
          <cell r="E114">
            <v>0</v>
          </cell>
        </row>
        <row r="115">
          <cell r="B115">
            <v>301</v>
          </cell>
          <cell r="D115">
            <v>67092674</v>
          </cell>
          <cell r="E115">
            <v>9171779.0300000012</v>
          </cell>
        </row>
        <row r="116">
          <cell r="B116">
            <v>302</v>
          </cell>
          <cell r="D116">
            <v>1282183</v>
          </cell>
          <cell r="E116">
            <v>145160.28</v>
          </cell>
        </row>
        <row r="117">
          <cell r="B117">
            <v>310</v>
          </cell>
          <cell r="D117">
            <v>0</v>
          </cell>
          <cell r="E117">
            <v>0</v>
          </cell>
        </row>
        <row r="118">
          <cell r="B118">
            <v>312</v>
          </cell>
          <cell r="D118">
            <v>73357</v>
          </cell>
          <cell r="E118">
            <v>12985.84</v>
          </cell>
        </row>
        <row r="119">
          <cell r="B119">
            <v>318</v>
          </cell>
          <cell r="D119">
            <v>3263110</v>
          </cell>
          <cell r="E119">
            <v>141515.34</v>
          </cell>
        </row>
        <row r="120">
          <cell r="B120">
            <v>319</v>
          </cell>
          <cell r="D120">
            <v>4488629</v>
          </cell>
          <cell r="E120">
            <v>477574.49</v>
          </cell>
        </row>
        <row r="121">
          <cell r="B121">
            <v>372</v>
          </cell>
          <cell r="D121">
            <v>16935</v>
          </cell>
          <cell r="E121">
            <v>1723.65</v>
          </cell>
        </row>
        <row r="122">
          <cell r="B122">
            <v>381</v>
          </cell>
          <cell r="D122">
            <v>35419013</v>
          </cell>
          <cell r="E122">
            <v>2277140.2999999998</v>
          </cell>
        </row>
        <row r="123">
          <cell r="B123">
            <v>382</v>
          </cell>
          <cell r="D123">
            <v>2411370</v>
          </cell>
          <cell r="E123">
            <v>94832.21</v>
          </cell>
        </row>
        <row r="124">
          <cell r="B124">
            <v>402</v>
          </cell>
          <cell r="D124">
            <v>1955980</v>
          </cell>
          <cell r="E124">
            <v>180784.41</v>
          </cell>
        </row>
        <row r="125">
          <cell r="B125">
            <v>409</v>
          </cell>
          <cell r="D125">
            <v>0</v>
          </cell>
          <cell r="E125">
            <v>0</v>
          </cell>
        </row>
        <row r="126">
          <cell r="B126">
            <v>412</v>
          </cell>
          <cell r="D126">
            <v>119698</v>
          </cell>
          <cell r="E126">
            <v>12991.23</v>
          </cell>
        </row>
        <row r="127">
          <cell r="B127">
            <v>416</v>
          </cell>
          <cell r="D127">
            <v>22682</v>
          </cell>
          <cell r="E127">
            <v>2825.1</v>
          </cell>
        </row>
        <row r="128">
          <cell r="B128">
            <v>472</v>
          </cell>
          <cell r="D128">
            <v>164316</v>
          </cell>
          <cell r="E128">
            <v>7437.73</v>
          </cell>
        </row>
        <row r="129">
          <cell r="B129">
            <v>482</v>
          </cell>
          <cell r="D129">
            <v>2641772</v>
          </cell>
          <cell r="E129">
            <v>53480.53</v>
          </cell>
        </row>
        <row r="130">
          <cell r="B130">
            <v>501</v>
          </cell>
          <cell r="D130">
            <v>4552308</v>
          </cell>
          <cell r="E130">
            <v>461324.05</v>
          </cell>
        </row>
        <row r="131">
          <cell r="B131">
            <v>503</v>
          </cell>
          <cell r="D131">
            <v>13180505</v>
          </cell>
          <cell r="E131">
            <v>1131898.6599999999</v>
          </cell>
        </row>
        <row r="132">
          <cell r="B132">
            <v>512</v>
          </cell>
          <cell r="D132">
            <v>45683</v>
          </cell>
          <cell r="E132">
            <v>4559.01</v>
          </cell>
        </row>
        <row r="133">
          <cell r="B133">
            <v>516</v>
          </cell>
          <cell r="D133">
            <v>17807116</v>
          </cell>
          <cell r="E133">
            <v>1491431.15</v>
          </cell>
        </row>
        <row r="134">
          <cell r="B134">
            <v>572</v>
          </cell>
          <cell r="D134">
            <v>9741</v>
          </cell>
          <cell r="E134">
            <v>452.61</v>
          </cell>
        </row>
        <row r="135">
          <cell r="B135">
            <v>581</v>
          </cell>
          <cell r="D135">
            <v>2089730</v>
          </cell>
          <cell r="E135">
            <v>66483.179999999993</v>
          </cell>
        </row>
        <row r="136">
          <cell r="B136">
            <v>583</v>
          </cell>
          <cell r="D136">
            <v>13496660</v>
          </cell>
          <cell r="E136">
            <v>268700.46000000002</v>
          </cell>
        </row>
        <row r="137">
          <cell r="B137">
            <v>601</v>
          </cell>
          <cell r="D137">
            <v>1035392</v>
          </cell>
          <cell r="E137">
            <v>118501.63</v>
          </cell>
        </row>
        <row r="138">
          <cell r="B138">
            <v>602</v>
          </cell>
          <cell r="D138">
            <v>0</v>
          </cell>
          <cell r="E138">
            <v>0</v>
          </cell>
        </row>
        <row r="139">
          <cell r="B139">
            <v>681</v>
          </cell>
          <cell r="D139">
            <v>636472</v>
          </cell>
          <cell r="E139">
            <v>24921.75</v>
          </cell>
        </row>
        <row r="140">
          <cell r="B140">
            <v>682</v>
          </cell>
          <cell r="D140">
            <v>177600</v>
          </cell>
          <cell r="E140">
            <v>7515.29</v>
          </cell>
        </row>
        <row r="141">
          <cell r="B141">
            <v>701</v>
          </cell>
          <cell r="D141">
            <v>1774807</v>
          </cell>
          <cell r="E141">
            <v>166289.45000000001</v>
          </cell>
        </row>
        <row r="142">
          <cell r="B142">
            <v>703</v>
          </cell>
          <cell r="D142">
            <v>2539455</v>
          </cell>
          <cell r="E142">
            <v>228773.07</v>
          </cell>
        </row>
        <row r="143">
          <cell r="B143">
            <v>781</v>
          </cell>
          <cell r="D143">
            <v>803016</v>
          </cell>
          <cell r="E143">
            <v>19082.54</v>
          </cell>
        </row>
        <row r="144">
          <cell r="B144">
            <v>783</v>
          </cell>
          <cell r="D144">
            <v>2692935</v>
          </cell>
          <cell r="E144">
            <v>66244.820000000007</v>
          </cell>
        </row>
        <row r="145">
          <cell r="B145">
            <v>801</v>
          </cell>
          <cell r="D145">
            <v>2338659</v>
          </cell>
          <cell r="E145">
            <v>284048.76</v>
          </cell>
        </row>
        <row r="146">
          <cell r="B146">
            <v>802</v>
          </cell>
          <cell r="D146">
            <v>509840</v>
          </cell>
          <cell r="E146">
            <v>69293.2</v>
          </cell>
        </row>
        <row r="147">
          <cell r="B147">
            <v>881</v>
          </cell>
          <cell r="D147">
            <v>1090371</v>
          </cell>
          <cell r="E147">
            <v>56167.19</v>
          </cell>
        </row>
        <row r="148">
          <cell r="B148">
            <v>882</v>
          </cell>
          <cell r="D148">
            <v>409085</v>
          </cell>
          <cell r="E148">
            <v>29171.57</v>
          </cell>
        </row>
        <row r="149">
          <cell r="B149">
            <v>902</v>
          </cell>
          <cell r="D149">
            <v>562928</v>
          </cell>
          <cell r="E149">
            <v>92471.62</v>
          </cell>
        </row>
        <row r="150">
          <cell r="B150">
            <v>919</v>
          </cell>
          <cell r="D150">
            <v>0</v>
          </cell>
          <cell r="E150">
            <v>0</v>
          </cell>
        </row>
        <row r="151">
          <cell r="B151">
            <v>917</v>
          </cell>
          <cell r="D151">
            <v>12155035</v>
          </cell>
          <cell r="E151">
            <v>216564.58</v>
          </cell>
        </row>
        <row r="152">
          <cell r="B152">
            <v>918</v>
          </cell>
          <cell r="D152">
            <v>0</v>
          </cell>
          <cell r="E152">
            <v>0</v>
          </cell>
        </row>
        <row r="153">
          <cell r="B153">
            <v>926</v>
          </cell>
          <cell r="D153">
            <v>14489809</v>
          </cell>
          <cell r="E153">
            <v>209596.01</v>
          </cell>
        </row>
        <row r="154">
          <cell r="B154">
            <v>927</v>
          </cell>
          <cell r="D154">
            <v>0</v>
          </cell>
          <cell r="E154">
            <v>0</v>
          </cell>
        </row>
        <row r="155">
          <cell r="B155">
            <v>929</v>
          </cell>
          <cell r="D155">
            <v>3441022</v>
          </cell>
          <cell r="E155">
            <v>242729.39</v>
          </cell>
        </row>
        <row r="156">
          <cell r="B156">
            <v>930</v>
          </cell>
          <cell r="D156">
            <v>3781803</v>
          </cell>
          <cell r="E156">
            <v>266158.12</v>
          </cell>
        </row>
        <row r="157">
          <cell r="B157">
            <v>937</v>
          </cell>
          <cell r="D157">
            <v>1942957</v>
          </cell>
          <cell r="E157">
            <v>26080.23</v>
          </cell>
        </row>
        <row r="158">
          <cell r="B158">
            <v>938</v>
          </cell>
          <cell r="D158">
            <v>0</v>
          </cell>
          <cell r="E158">
            <v>0</v>
          </cell>
        </row>
        <row r="159">
          <cell r="B159">
            <v>941</v>
          </cell>
          <cell r="D159">
            <v>1852200</v>
          </cell>
          <cell r="E159">
            <v>127118.46</v>
          </cell>
        </row>
        <row r="160">
          <cell r="B160">
            <v>949</v>
          </cell>
          <cell r="D160">
            <v>0</v>
          </cell>
          <cell r="E160">
            <v>0</v>
          </cell>
        </row>
        <row r="161">
          <cell r="B161">
            <v>946</v>
          </cell>
          <cell r="D161">
            <v>0</v>
          </cell>
          <cell r="E161">
            <v>0</v>
          </cell>
        </row>
        <row r="162">
          <cell r="B162">
            <v>950</v>
          </cell>
          <cell r="D162">
            <v>0</v>
          </cell>
          <cell r="E162">
            <v>0</v>
          </cell>
        </row>
        <row r="163">
          <cell r="B163">
            <v>957</v>
          </cell>
          <cell r="D163">
            <v>887250</v>
          </cell>
          <cell r="E163">
            <v>7602.69</v>
          </cell>
        </row>
        <row r="164">
          <cell r="B164">
            <v>958</v>
          </cell>
          <cell r="D164">
            <v>0</v>
          </cell>
          <cell r="E164">
            <v>0</v>
          </cell>
        </row>
        <row r="165">
          <cell r="B165">
            <v>961</v>
          </cell>
          <cell r="D165">
            <v>16848990</v>
          </cell>
          <cell r="E165">
            <v>1205995.67</v>
          </cell>
        </row>
        <row r="166">
          <cell r="B166">
            <v>129</v>
          </cell>
          <cell r="D166">
            <v>778640</v>
          </cell>
          <cell r="E166">
            <v>13576.33</v>
          </cell>
        </row>
        <row r="167">
          <cell r="B167">
            <v>966</v>
          </cell>
          <cell r="D167">
            <v>5517682</v>
          </cell>
          <cell r="E167">
            <v>44335.19</v>
          </cell>
        </row>
        <row r="168">
          <cell r="B168">
            <v>982</v>
          </cell>
          <cell r="D168">
            <v>244517</v>
          </cell>
          <cell r="E168">
            <v>19753.88</v>
          </cell>
        </row>
        <row r="169">
          <cell r="B169">
            <v>128</v>
          </cell>
          <cell r="D169">
            <v>1092557</v>
          </cell>
          <cell r="E169">
            <v>28529.85</v>
          </cell>
        </row>
        <row r="170">
          <cell r="B170">
            <v>229</v>
          </cell>
          <cell r="D170">
            <v>882000</v>
          </cell>
          <cell r="E170">
            <v>13183.58</v>
          </cell>
        </row>
        <row r="171">
          <cell r="B171">
            <v>228</v>
          </cell>
          <cell r="D171">
            <v>0</v>
          </cell>
          <cell r="E171">
            <v>0</v>
          </cell>
        </row>
        <row r="172">
          <cell r="B172">
            <v>102</v>
          </cell>
          <cell r="D172">
            <v>33131019</v>
          </cell>
          <cell r="E172">
            <v>3820388.35</v>
          </cell>
        </row>
        <row r="173">
          <cell r="B173">
            <v>104</v>
          </cell>
          <cell r="D173">
            <v>566043</v>
          </cell>
          <cell r="E173">
            <v>102288.36</v>
          </cell>
        </row>
        <row r="174">
          <cell r="B174">
            <v>105</v>
          </cell>
          <cell r="D174">
            <v>82369</v>
          </cell>
          <cell r="E174">
            <v>11363.57</v>
          </cell>
        </row>
        <row r="175">
          <cell r="B175">
            <v>109</v>
          </cell>
          <cell r="D175">
            <v>0</v>
          </cell>
          <cell r="E175">
            <v>0</v>
          </cell>
        </row>
        <row r="176">
          <cell r="B176">
            <v>110</v>
          </cell>
          <cell r="D176">
            <v>11473371</v>
          </cell>
          <cell r="E176">
            <v>822669.46</v>
          </cell>
        </row>
        <row r="177">
          <cell r="B177">
            <v>111</v>
          </cell>
          <cell r="D177">
            <v>6950400</v>
          </cell>
          <cell r="E177">
            <v>735089.42</v>
          </cell>
        </row>
        <row r="178">
          <cell r="B178">
            <v>116</v>
          </cell>
          <cell r="D178">
            <v>6064652</v>
          </cell>
          <cell r="E178">
            <v>310517.40000000002</v>
          </cell>
        </row>
        <row r="179">
          <cell r="B179">
            <v>120</v>
          </cell>
          <cell r="D179">
            <v>964824</v>
          </cell>
          <cell r="E179">
            <v>80813.52</v>
          </cell>
        </row>
        <row r="180">
          <cell r="B180">
            <v>121</v>
          </cell>
          <cell r="D180">
            <v>1043700</v>
          </cell>
          <cell r="E180">
            <v>70198.48</v>
          </cell>
        </row>
        <row r="181">
          <cell r="B181">
            <v>182</v>
          </cell>
          <cell r="D181">
            <v>27312956</v>
          </cell>
          <cell r="E181">
            <v>1323230.25</v>
          </cell>
        </row>
        <row r="182">
          <cell r="B182">
            <v>184</v>
          </cell>
          <cell r="D182">
            <v>1181684</v>
          </cell>
          <cell r="E182">
            <v>149919.73000000001</v>
          </cell>
        </row>
        <row r="183">
          <cell r="B183">
            <v>185</v>
          </cell>
          <cell r="D183">
            <v>193153</v>
          </cell>
          <cell r="E183">
            <v>16192.98</v>
          </cell>
        </row>
        <row r="184">
          <cell r="B184">
            <v>201</v>
          </cell>
          <cell r="D184">
            <v>992010</v>
          </cell>
          <cell r="E184">
            <v>98056.9</v>
          </cell>
        </row>
        <row r="185">
          <cell r="B185">
            <v>202</v>
          </cell>
          <cell r="D185">
            <v>1051242</v>
          </cell>
          <cell r="E185">
            <v>119882.84</v>
          </cell>
        </row>
        <row r="186">
          <cell r="B186">
            <v>203</v>
          </cell>
          <cell r="D186">
            <v>1914187</v>
          </cell>
          <cell r="E186">
            <v>161088.75</v>
          </cell>
        </row>
        <row r="187">
          <cell r="B187">
            <v>216</v>
          </cell>
          <cell r="D187">
            <v>0</v>
          </cell>
          <cell r="E187">
            <v>0</v>
          </cell>
        </row>
        <row r="188">
          <cell r="B188">
            <v>211</v>
          </cell>
          <cell r="D188">
            <v>8365886</v>
          </cell>
          <cell r="E188">
            <v>521245.17</v>
          </cell>
        </row>
        <row r="189">
          <cell r="B189">
            <v>212</v>
          </cell>
          <cell r="D189">
            <v>649736</v>
          </cell>
          <cell r="E189">
            <v>103986.74</v>
          </cell>
        </row>
        <row r="190">
          <cell r="B190">
            <v>220</v>
          </cell>
          <cell r="D190">
            <v>0</v>
          </cell>
          <cell r="E190">
            <v>0</v>
          </cell>
        </row>
        <row r="191">
          <cell r="B191">
            <v>221</v>
          </cell>
          <cell r="D191">
            <v>540750</v>
          </cell>
          <cell r="E191">
            <v>37506.559999999998</v>
          </cell>
        </row>
        <row r="192">
          <cell r="B192">
            <v>272</v>
          </cell>
          <cell r="D192">
            <v>182558</v>
          </cell>
          <cell r="E192">
            <v>18799</v>
          </cell>
        </row>
        <row r="193">
          <cell r="B193">
            <v>281</v>
          </cell>
          <cell r="D193">
            <v>497713</v>
          </cell>
          <cell r="E193">
            <v>16608.63</v>
          </cell>
        </row>
        <row r="194">
          <cell r="B194">
            <v>282</v>
          </cell>
          <cell r="D194">
            <v>1275809</v>
          </cell>
          <cell r="E194">
            <v>51743.56</v>
          </cell>
        </row>
        <row r="195">
          <cell r="B195">
            <v>283</v>
          </cell>
          <cell r="D195">
            <v>2745915</v>
          </cell>
          <cell r="E195">
            <v>64399.21</v>
          </cell>
        </row>
        <row r="196">
          <cell r="B196">
            <v>300</v>
          </cell>
          <cell r="D196">
            <v>0</v>
          </cell>
          <cell r="E196">
            <v>0</v>
          </cell>
        </row>
        <row r="197">
          <cell r="B197">
            <v>301</v>
          </cell>
          <cell r="D197">
            <v>63254731</v>
          </cell>
          <cell r="E197">
            <v>8236751.3899999997</v>
          </cell>
        </row>
        <row r="198">
          <cell r="B198">
            <v>302</v>
          </cell>
          <cell r="D198">
            <v>1317883</v>
          </cell>
          <cell r="E198">
            <v>137583.16</v>
          </cell>
        </row>
        <row r="199">
          <cell r="B199">
            <v>310</v>
          </cell>
          <cell r="D199">
            <v>0</v>
          </cell>
          <cell r="E199">
            <v>0</v>
          </cell>
        </row>
        <row r="200">
          <cell r="B200">
            <v>312</v>
          </cell>
          <cell r="D200">
            <v>67055</v>
          </cell>
          <cell r="E200">
            <v>12113.24</v>
          </cell>
        </row>
        <row r="201">
          <cell r="B201">
            <v>318</v>
          </cell>
          <cell r="D201">
            <v>3048740</v>
          </cell>
          <cell r="E201">
            <v>133920.43</v>
          </cell>
        </row>
        <row r="202">
          <cell r="B202">
            <v>319</v>
          </cell>
          <cell r="D202">
            <v>4107675</v>
          </cell>
          <cell r="E202">
            <v>412127.85</v>
          </cell>
        </row>
        <row r="203">
          <cell r="B203">
            <v>372</v>
          </cell>
          <cell r="D203">
            <v>15422</v>
          </cell>
          <cell r="E203">
            <v>1719.31</v>
          </cell>
        </row>
        <row r="204">
          <cell r="B204">
            <v>381</v>
          </cell>
          <cell r="D204">
            <v>33586448</v>
          </cell>
          <cell r="E204">
            <v>2192453.86</v>
          </cell>
        </row>
        <row r="205">
          <cell r="B205">
            <v>382</v>
          </cell>
          <cell r="D205">
            <v>2315380</v>
          </cell>
          <cell r="E205">
            <v>91360.8</v>
          </cell>
        </row>
        <row r="206">
          <cell r="B206">
            <v>402</v>
          </cell>
          <cell r="D206">
            <v>1616534</v>
          </cell>
          <cell r="E206">
            <v>137253.41</v>
          </cell>
        </row>
        <row r="207">
          <cell r="B207">
            <v>409</v>
          </cell>
          <cell r="D207">
            <v>0</v>
          </cell>
          <cell r="E207">
            <v>0</v>
          </cell>
        </row>
        <row r="208">
          <cell r="B208">
            <v>412</v>
          </cell>
          <cell r="D208">
            <v>107436</v>
          </cell>
          <cell r="E208">
            <v>11167.87</v>
          </cell>
        </row>
        <row r="209">
          <cell r="B209">
            <v>416</v>
          </cell>
          <cell r="D209">
            <v>34533</v>
          </cell>
          <cell r="E209">
            <v>4753.9799999999996</v>
          </cell>
        </row>
        <row r="210">
          <cell r="B210">
            <v>472</v>
          </cell>
          <cell r="D210">
            <v>150975</v>
          </cell>
          <cell r="E210">
            <v>6950.14</v>
          </cell>
        </row>
        <row r="211">
          <cell r="B211">
            <v>482</v>
          </cell>
          <cell r="D211">
            <v>2271986</v>
          </cell>
          <cell r="E211">
            <v>46067.89</v>
          </cell>
        </row>
        <row r="212">
          <cell r="B212">
            <v>501</v>
          </cell>
          <cell r="D212">
            <v>4000329</v>
          </cell>
          <cell r="E212">
            <v>381742.36</v>
          </cell>
        </row>
        <row r="213">
          <cell r="B213">
            <v>503</v>
          </cell>
          <cell r="D213">
            <v>12227280</v>
          </cell>
          <cell r="E213">
            <v>964583.66</v>
          </cell>
        </row>
        <row r="214">
          <cell r="B214">
            <v>512</v>
          </cell>
          <cell r="D214">
            <v>32159</v>
          </cell>
          <cell r="E214">
            <v>3196.17</v>
          </cell>
        </row>
        <row r="215">
          <cell r="B215">
            <v>516</v>
          </cell>
          <cell r="D215">
            <v>19346710</v>
          </cell>
          <cell r="E215">
            <v>1607475.77</v>
          </cell>
        </row>
        <row r="216">
          <cell r="B216">
            <v>572</v>
          </cell>
          <cell r="D216">
            <v>9741</v>
          </cell>
          <cell r="E216">
            <v>452.61</v>
          </cell>
        </row>
        <row r="217">
          <cell r="B217">
            <v>581</v>
          </cell>
          <cell r="D217">
            <v>1869076</v>
          </cell>
          <cell r="E217">
            <v>62075.89</v>
          </cell>
        </row>
        <row r="218">
          <cell r="B218">
            <v>583</v>
          </cell>
          <cell r="D218">
            <v>13038150</v>
          </cell>
          <cell r="E218">
            <v>259424.31</v>
          </cell>
        </row>
        <row r="219">
          <cell r="B219">
            <v>601</v>
          </cell>
          <cell r="D219">
            <v>930633</v>
          </cell>
          <cell r="E219">
            <v>103336.97</v>
          </cell>
        </row>
        <row r="220">
          <cell r="B220">
            <v>602</v>
          </cell>
          <cell r="D220">
            <v>0</v>
          </cell>
          <cell r="E220">
            <v>0</v>
          </cell>
        </row>
        <row r="221">
          <cell r="B221">
            <v>681</v>
          </cell>
          <cell r="D221">
            <v>593920</v>
          </cell>
          <cell r="E221">
            <v>24361.4</v>
          </cell>
        </row>
        <row r="222">
          <cell r="B222">
            <v>682</v>
          </cell>
          <cell r="D222">
            <v>138600</v>
          </cell>
          <cell r="E222">
            <v>6891.88</v>
          </cell>
        </row>
        <row r="223">
          <cell r="B223">
            <v>701</v>
          </cell>
          <cell r="D223">
            <v>1417673</v>
          </cell>
          <cell r="E223">
            <v>126843.16</v>
          </cell>
        </row>
        <row r="224">
          <cell r="B224">
            <v>703</v>
          </cell>
          <cell r="D224">
            <v>2431780</v>
          </cell>
          <cell r="E224">
            <v>192708.33</v>
          </cell>
        </row>
        <row r="225">
          <cell r="B225">
            <v>781</v>
          </cell>
          <cell r="D225">
            <v>625372</v>
          </cell>
          <cell r="E225">
            <v>16766.71</v>
          </cell>
        </row>
        <row r="226">
          <cell r="B226">
            <v>783</v>
          </cell>
          <cell r="D226">
            <v>2658035</v>
          </cell>
          <cell r="E226">
            <v>65549.83</v>
          </cell>
        </row>
        <row r="227">
          <cell r="B227">
            <v>801</v>
          </cell>
          <cell r="D227">
            <v>2175607</v>
          </cell>
          <cell r="E227">
            <v>251753.77</v>
          </cell>
        </row>
        <row r="228">
          <cell r="B228">
            <v>802</v>
          </cell>
          <cell r="D228">
            <v>454811</v>
          </cell>
          <cell r="E228">
            <v>62351.99</v>
          </cell>
        </row>
        <row r="229">
          <cell r="B229">
            <v>881</v>
          </cell>
          <cell r="D229">
            <v>1005023</v>
          </cell>
          <cell r="E229">
            <v>52901.27</v>
          </cell>
        </row>
        <row r="230">
          <cell r="B230">
            <v>882</v>
          </cell>
          <cell r="D230">
            <v>409050</v>
          </cell>
          <cell r="E230">
            <v>29179.03</v>
          </cell>
        </row>
        <row r="231">
          <cell r="B231">
            <v>902</v>
          </cell>
          <cell r="D231">
            <v>489878</v>
          </cell>
          <cell r="E231">
            <v>80752.490000000005</v>
          </cell>
        </row>
        <row r="232">
          <cell r="B232">
            <v>919</v>
          </cell>
          <cell r="D232">
            <v>0</v>
          </cell>
          <cell r="E232">
            <v>0</v>
          </cell>
        </row>
        <row r="233">
          <cell r="B233">
            <v>917</v>
          </cell>
          <cell r="D233">
            <v>11195461</v>
          </cell>
          <cell r="E233">
            <v>212387.71</v>
          </cell>
        </row>
        <row r="234">
          <cell r="B234">
            <v>918</v>
          </cell>
          <cell r="D234">
            <v>0</v>
          </cell>
          <cell r="E234">
            <v>0</v>
          </cell>
        </row>
        <row r="235">
          <cell r="B235">
            <v>926</v>
          </cell>
          <cell r="D235">
            <v>14139587</v>
          </cell>
          <cell r="E235">
            <v>227603.04</v>
          </cell>
        </row>
        <row r="236">
          <cell r="B236">
            <v>927</v>
          </cell>
          <cell r="D236">
            <v>0</v>
          </cell>
          <cell r="E236">
            <v>0</v>
          </cell>
        </row>
        <row r="237">
          <cell r="B237">
            <v>929</v>
          </cell>
          <cell r="D237">
            <v>3291294</v>
          </cell>
          <cell r="E237">
            <v>207891.22</v>
          </cell>
        </row>
        <row r="238">
          <cell r="B238">
            <v>930</v>
          </cell>
          <cell r="D238">
            <v>3530172</v>
          </cell>
          <cell r="E238">
            <v>223499</v>
          </cell>
        </row>
        <row r="239">
          <cell r="B239">
            <v>937</v>
          </cell>
          <cell r="D239">
            <v>1794873</v>
          </cell>
          <cell r="E239">
            <v>24834.37</v>
          </cell>
        </row>
        <row r="240">
          <cell r="B240">
            <v>938</v>
          </cell>
          <cell r="D240">
            <v>0</v>
          </cell>
          <cell r="E240">
            <v>0</v>
          </cell>
        </row>
        <row r="241">
          <cell r="B241">
            <v>941</v>
          </cell>
          <cell r="D241">
            <v>1995000</v>
          </cell>
          <cell r="E241">
            <v>122731.3</v>
          </cell>
        </row>
        <row r="242">
          <cell r="B242">
            <v>949</v>
          </cell>
          <cell r="D242">
            <v>0</v>
          </cell>
          <cell r="E242">
            <v>0</v>
          </cell>
        </row>
        <row r="243">
          <cell r="B243">
            <v>946</v>
          </cell>
          <cell r="D243">
            <v>0</v>
          </cell>
          <cell r="E243">
            <v>0</v>
          </cell>
        </row>
        <row r="244">
          <cell r="B244">
            <v>950</v>
          </cell>
          <cell r="D244">
            <v>0</v>
          </cell>
          <cell r="E244">
            <v>0</v>
          </cell>
        </row>
        <row r="245">
          <cell r="B245">
            <v>957</v>
          </cell>
          <cell r="D245">
            <v>852600</v>
          </cell>
          <cell r="E245">
            <v>8251.0300000000007</v>
          </cell>
        </row>
        <row r="246">
          <cell r="B246">
            <v>958</v>
          </cell>
          <cell r="D246">
            <v>0</v>
          </cell>
          <cell r="E246">
            <v>0</v>
          </cell>
        </row>
        <row r="247">
          <cell r="B247">
            <v>961</v>
          </cell>
          <cell r="D247">
            <v>14960216</v>
          </cell>
          <cell r="E247">
            <v>941703.47</v>
          </cell>
        </row>
        <row r="248">
          <cell r="B248">
            <v>129</v>
          </cell>
          <cell r="D248">
            <v>850650</v>
          </cell>
          <cell r="E248">
            <v>14680.61</v>
          </cell>
        </row>
        <row r="249">
          <cell r="B249">
            <v>966</v>
          </cell>
          <cell r="D249">
            <v>4918750</v>
          </cell>
          <cell r="E249">
            <v>48416.57</v>
          </cell>
        </row>
        <row r="250">
          <cell r="B250">
            <v>982</v>
          </cell>
          <cell r="D250">
            <v>228606</v>
          </cell>
          <cell r="E250">
            <v>19100.29</v>
          </cell>
        </row>
        <row r="251">
          <cell r="B251">
            <v>128</v>
          </cell>
          <cell r="D251">
            <v>1258380</v>
          </cell>
          <cell r="E251">
            <v>29587.119999999999</v>
          </cell>
        </row>
        <row r="252">
          <cell r="B252">
            <v>229</v>
          </cell>
          <cell r="D252">
            <v>753900</v>
          </cell>
          <cell r="E252">
            <v>13227.98</v>
          </cell>
        </row>
        <row r="253">
          <cell r="B253">
            <v>228</v>
          </cell>
          <cell r="D253">
            <v>0</v>
          </cell>
          <cell r="E253">
            <v>0</v>
          </cell>
        </row>
        <row r="254">
          <cell r="B254">
            <v>102</v>
          </cell>
          <cell r="D254">
            <v>31778998</v>
          </cell>
          <cell r="E254">
            <v>3667790.29</v>
          </cell>
        </row>
        <row r="255">
          <cell r="B255">
            <v>104</v>
          </cell>
          <cell r="D255">
            <v>478110</v>
          </cell>
          <cell r="E255">
            <v>93740.29</v>
          </cell>
        </row>
        <row r="256">
          <cell r="B256">
            <v>105</v>
          </cell>
          <cell r="D256">
            <v>79710</v>
          </cell>
          <cell r="E256">
            <v>10981.31</v>
          </cell>
        </row>
        <row r="257">
          <cell r="B257">
            <v>109</v>
          </cell>
          <cell r="D257">
            <v>0</v>
          </cell>
          <cell r="E257">
            <v>0</v>
          </cell>
        </row>
        <row r="258">
          <cell r="B258">
            <v>110</v>
          </cell>
          <cell r="D258">
            <v>12244929</v>
          </cell>
          <cell r="E258">
            <v>883811.78</v>
          </cell>
        </row>
        <row r="259">
          <cell r="B259">
            <v>111</v>
          </cell>
          <cell r="D259">
            <v>7749600</v>
          </cell>
          <cell r="E259">
            <v>682129.29</v>
          </cell>
        </row>
        <row r="260">
          <cell r="B260">
            <v>116</v>
          </cell>
          <cell r="D260">
            <v>5758871</v>
          </cell>
          <cell r="E260">
            <v>255462.26</v>
          </cell>
        </row>
        <row r="261">
          <cell r="B261">
            <v>120</v>
          </cell>
          <cell r="D261">
            <v>829693</v>
          </cell>
          <cell r="E261">
            <v>65433.75</v>
          </cell>
        </row>
        <row r="262">
          <cell r="B262">
            <v>121</v>
          </cell>
          <cell r="D262">
            <v>1087000</v>
          </cell>
          <cell r="E262">
            <v>74412.92</v>
          </cell>
        </row>
        <row r="263">
          <cell r="B263">
            <v>182</v>
          </cell>
          <cell r="D263">
            <v>26439825</v>
          </cell>
          <cell r="E263">
            <v>1301396.53</v>
          </cell>
        </row>
        <row r="264">
          <cell r="B264">
            <v>184</v>
          </cell>
          <cell r="D264">
            <v>991405</v>
          </cell>
          <cell r="E264">
            <v>148674.4</v>
          </cell>
        </row>
        <row r="265">
          <cell r="B265">
            <v>185</v>
          </cell>
          <cell r="D265">
            <v>194289</v>
          </cell>
          <cell r="E265">
            <v>16293.33</v>
          </cell>
        </row>
        <row r="266">
          <cell r="B266">
            <v>201</v>
          </cell>
          <cell r="D266">
            <v>727344</v>
          </cell>
          <cell r="E266">
            <v>75678.17</v>
          </cell>
        </row>
        <row r="267">
          <cell r="B267">
            <v>202</v>
          </cell>
          <cell r="D267">
            <v>1076094</v>
          </cell>
          <cell r="E267">
            <v>121876.65</v>
          </cell>
        </row>
        <row r="268">
          <cell r="B268">
            <v>203</v>
          </cell>
          <cell r="D268">
            <v>2028230</v>
          </cell>
          <cell r="E268">
            <v>156756.19</v>
          </cell>
        </row>
        <row r="269">
          <cell r="B269">
            <v>216</v>
          </cell>
          <cell r="D269">
            <v>5272</v>
          </cell>
          <cell r="E269">
            <v>105.46</v>
          </cell>
        </row>
        <row r="270">
          <cell r="B270">
            <v>211</v>
          </cell>
          <cell r="D270">
            <v>9584581</v>
          </cell>
          <cell r="E270">
            <v>600975.14</v>
          </cell>
        </row>
        <row r="271">
          <cell r="B271">
            <v>212</v>
          </cell>
          <cell r="D271">
            <v>576865</v>
          </cell>
          <cell r="E271">
            <v>99272.52</v>
          </cell>
        </row>
        <row r="272">
          <cell r="B272">
            <v>220</v>
          </cell>
          <cell r="D272">
            <v>0</v>
          </cell>
          <cell r="E272">
            <v>0</v>
          </cell>
        </row>
        <row r="273">
          <cell r="B273">
            <v>221</v>
          </cell>
          <cell r="D273">
            <v>548800</v>
          </cell>
          <cell r="E273">
            <v>38711.5</v>
          </cell>
        </row>
        <row r="274">
          <cell r="B274">
            <v>272</v>
          </cell>
          <cell r="D274">
            <v>166467</v>
          </cell>
          <cell r="E274">
            <v>18987.02</v>
          </cell>
        </row>
        <row r="275">
          <cell r="B275">
            <v>281</v>
          </cell>
          <cell r="D275">
            <v>349865</v>
          </cell>
          <cell r="E275">
            <v>13610.45</v>
          </cell>
        </row>
        <row r="276">
          <cell r="B276">
            <v>282</v>
          </cell>
          <cell r="D276">
            <v>1338570</v>
          </cell>
          <cell r="E276">
            <v>54836.01</v>
          </cell>
        </row>
        <row r="277">
          <cell r="B277">
            <v>283</v>
          </cell>
          <cell r="D277">
            <v>2562070</v>
          </cell>
          <cell r="E277">
            <v>63211.45</v>
          </cell>
        </row>
        <row r="278">
          <cell r="B278">
            <v>300</v>
          </cell>
          <cell r="D278">
            <v>0</v>
          </cell>
          <cell r="E278">
            <v>0</v>
          </cell>
        </row>
        <row r="279">
          <cell r="B279">
            <v>301</v>
          </cell>
          <cell r="D279">
            <v>58119505</v>
          </cell>
          <cell r="E279">
            <v>7621948.2000000002</v>
          </cell>
        </row>
        <row r="280">
          <cell r="B280">
            <v>302</v>
          </cell>
          <cell r="D280">
            <v>1245411</v>
          </cell>
          <cell r="E280">
            <v>127735.37</v>
          </cell>
        </row>
        <row r="281">
          <cell r="B281">
            <v>310</v>
          </cell>
          <cell r="D281">
            <v>0</v>
          </cell>
          <cell r="E281">
            <v>0</v>
          </cell>
        </row>
        <row r="282">
          <cell r="B282">
            <v>312</v>
          </cell>
          <cell r="D282">
            <v>60409</v>
          </cell>
          <cell r="E282">
            <v>11747.73</v>
          </cell>
        </row>
        <row r="283">
          <cell r="B283">
            <v>318</v>
          </cell>
          <cell r="D283">
            <v>2936810</v>
          </cell>
          <cell r="E283">
            <v>130135.12</v>
          </cell>
        </row>
        <row r="284">
          <cell r="B284">
            <v>319</v>
          </cell>
          <cell r="D284">
            <v>3864473</v>
          </cell>
          <cell r="E284">
            <v>387561.27</v>
          </cell>
        </row>
        <row r="285">
          <cell r="B285">
            <v>372</v>
          </cell>
          <cell r="D285">
            <v>13751</v>
          </cell>
          <cell r="E285">
            <v>1715.94</v>
          </cell>
        </row>
        <row r="286">
          <cell r="B286">
            <v>381</v>
          </cell>
          <cell r="D286">
            <v>31366027</v>
          </cell>
          <cell r="E286">
            <v>2092101.91</v>
          </cell>
        </row>
        <row r="287">
          <cell r="B287">
            <v>382</v>
          </cell>
          <cell r="D287">
            <v>2285180</v>
          </cell>
          <cell r="E287">
            <v>93384.04</v>
          </cell>
        </row>
        <row r="288">
          <cell r="B288">
            <v>402</v>
          </cell>
          <cell r="D288">
            <v>1153009</v>
          </cell>
          <cell r="E288">
            <v>96941.04</v>
          </cell>
        </row>
        <row r="289">
          <cell r="B289">
            <v>409</v>
          </cell>
          <cell r="D289">
            <v>0</v>
          </cell>
          <cell r="E289">
            <v>0</v>
          </cell>
        </row>
        <row r="290">
          <cell r="B290">
            <v>412</v>
          </cell>
          <cell r="D290">
            <v>108081</v>
          </cell>
          <cell r="E290">
            <v>11063.68</v>
          </cell>
        </row>
        <row r="291">
          <cell r="B291">
            <v>416</v>
          </cell>
          <cell r="D291">
            <v>19145</v>
          </cell>
          <cell r="E291">
            <v>2377.94</v>
          </cell>
        </row>
        <row r="292">
          <cell r="B292">
            <v>472</v>
          </cell>
          <cell r="D292">
            <v>160446</v>
          </cell>
          <cell r="E292">
            <v>7341.05</v>
          </cell>
        </row>
        <row r="293">
          <cell r="B293">
            <v>482</v>
          </cell>
          <cell r="D293">
            <v>1751924</v>
          </cell>
          <cell r="E293">
            <v>35774.97</v>
          </cell>
        </row>
        <row r="294">
          <cell r="B294">
            <v>501</v>
          </cell>
          <cell r="D294">
            <v>2878932</v>
          </cell>
          <cell r="E294">
            <v>288368.63</v>
          </cell>
        </row>
        <row r="295">
          <cell r="B295">
            <v>503</v>
          </cell>
          <cell r="D295">
            <v>11418505</v>
          </cell>
          <cell r="E295">
            <v>906537.94</v>
          </cell>
        </row>
        <row r="296">
          <cell r="B296">
            <v>512</v>
          </cell>
          <cell r="D296">
            <v>33062</v>
          </cell>
          <cell r="E296">
            <v>3227.92</v>
          </cell>
        </row>
        <row r="297">
          <cell r="B297">
            <v>516</v>
          </cell>
          <cell r="D297">
            <v>16148540</v>
          </cell>
          <cell r="E297">
            <v>1279444.3400000001</v>
          </cell>
        </row>
        <row r="298">
          <cell r="B298">
            <v>572</v>
          </cell>
          <cell r="D298">
            <v>9741</v>
          </cell>
          <cell r="E298">
            <v>452.96</v>
          </cell>
        </row>
        <row r="299">
          <cell r="B299">
            <v>581</v>
          </cell>
          <cell r="D299">
            <v>1335549</v>
          </cell>
          <cell r="E299">
            <v>51377.16</v>
          </cell>
        </row>
        <row r="300">
          <cell r="B300">
            <v>583</v>
          </cell>
          <cell r="D300">
            <v>14072295</v>
          </cell>
          <cell r="E300">
            <v>284662.49</v>
          </cell>
        </row>
        <row r="301">
          <cell r="B301">
            <v>601</v>
          </cell>
          <cell r="D301">
            <v>812151</v>
          </cell>
          <cell r="E301">
            <v>92301.89</v>
          </cell>
        </row>
        <row r="302">
          <cell r="B302">
            <v>602</v>
          </cell>
          <cell r="D302">
            <v>0</v>
          </cell>
          <cell r="E302">
            <v>0</v>
          </cell>
        </row>
        <row r="303">
          <cell r="B303">
            <v>681</v>
          </cell>
          <cell r="D303">
            <v>526648</v>
          </cell>
          <cell r="E303">
            <v>23570.6</v>
          </cell>
        </row>
        <row r="304">
          <cell r="B304">
            <v>682</v>
          </cell>
          <cell r="D304">
            <v>105600</v>
          </cell>
          <cell r="E304">
            <v>6089.78</v>
          </cell>
        </row>
        <row r="305">
          <cell r="B305">
            <v>701</v>
          </cell>
          <cell r="D305">
            <v>1037770</v>
          </cell>
          <cell r="E305">
            <v>97270.8</v>
          </cell>
        </row>
        <row r="306">
          <cell r="B306">
            <v>703</v>
          </cell>
          <cell r="D306">
            <v>2394845</v>
          </cell>
          <cell r="E306">
            <v>194829.86</v>
          </cell>
        </row>
        <row r="307">
          <cell r="B307">
            <v>781</v>
          </cell>
          <cell r="D307">
            <v>486675</v>
          </cell>
          <cell r="E307">
            <v>14934.36</v>
          </cell>
        </row>
        <row r="308">
          <cell r="B308">
            <v>783</v>
          </cell>
          <cell r="D308">
            <v>2531530</v>
          </cell>
          <cell r="E308">
            <v>65193.5</v>
          </cell>
        </row>
        <row r="309">
          <cell r="B309">
            <v>801</v>
          </cell>
          <cell r="D309">
            <v>1993786</v>
          </cell>
          <cell r="E309">
            <v>230903.3</v>
          </cell>
        </row>
        <row r="310">
          <cell r="B310">
            <v>802</v>
          </cell>
          <cell r="D310">
            <v>442141</v>
          </cell>
          <cell r="E310">
            <v>59610.239999999998</v>
          </cell>
        </row>
        <row r="311">
          <cell r="B311">
            <v>881</v>
          </cell>
          <cell r="D311">
            <v>906313</v>
          </cell>
          <cell r="E311">
            <v>49090.080000000002</v>
          </cell>
        </row>
        <row r="312">
          <cell r="B312">
            <v>882</v>
          </cell>
          <cell r="D312">
            <v>410258</v>
          </cell>
          <cell r="E312">
            <v>29268.17</v>
          </cell>
        </row>
        <row r="313">
          <cell r="B313">
            <v>902</v>
          </cell>
          <cell r="D313">
            <v>419567</v>
          </cell>
          <cell r="E313">
            <v>72690.45</v>
          </cell>
        </row>
        <row r="314">
          <cell r="B314">
            <v>919</v>
          </cell>
          <cell r="D314">
            <v>0</v>
          </cell>
          <cell r="E314">
            <v>0</v>
          </cell>
        </row>
        <row r="315">
          <cell r="B315">
            <v>917</v>
          </cell>
          <cell r="D315">
            <v>12851985</v>
          </cell>
          <cell r="E315">
            <v>241383.72</v>
          </cell>
        </row>
        <row r="316">
          <cell r="B316">
            <v>918</v>
          </cell>
          <cell r="D316">
            <v>0</v>
          </cell>
          <cell r="E316">
            <v>0</v>
          </cell>
        </row>
        <row r="317">
          <cell r="B317">
            <v>926</v>
          </cell>
          <cell r="D317">
            <v>15950955</v>
          </cell>
          <cell r="E317">
            <v>244619.7</v>
          </cell>
        </row>
        <row r="318">
          <cell r="B318">
            <v>927</v>
          </cell>
          <cell r="D318">
            <v>0</v>
          </cell>
          <cell r="E318">
            <v>0</v>
          </cell>
        </row>
        <row r="319">
          <cell r="B319">
            <v>929</v>
          </cell>
          <cell r="D319">
            <v>3734513</v>
          </cell>
          <cell r="E319">
            <v>234931.53</v>
          </cell>
        </row>
        <row r="320">
          <cell r="B320">
            <v>930</v>
          </cell>
          <cell r="D320">
            <v>4093235</v>
          </cell>
          <cell r="E320">
            <v>257258.68</v>
          </cell>
        </row>
        <row r="321">
          <cell r="B321">
            <v>937</v>
          </cell>
          <cell r="D321">
            <v>2033543</v>
          </cell>
          <cell r="E321">
            <v>27871.68</v>
          </cell>
        </row>
        <row r="322">
          <cell r="B322">
            <v>938</v>
          </cell>
          <cell r="D322">
            <v>0</v>
          </cell>
          <cell r="E322">
            <v>0</v>
          </cell>
        </row>
        <row r="323">
          <cell r="B323">
            <v>941</v>
          </cell>
          <cell r="D323">
            <v>2171400</v>
          </cell>
          <cell r="E323">
            <v>133068.95000000001</v>
          </cell>
        </row>
        <row r="324">
          <cell r="B324">
            <v>949</v>
          </cell>
          <cell r="D324">
            <v>0</v>
          </cell>
          <cell r="E324">
            <v>0</v>
          </cell>
        </row>
        <row r="325">
          <cell r="B325">
            <v>946</v>
          </cell>
          <cell r="D325">
            <v>0</v>
          </cell>
          <cell r="E325">
            <v>0</v>
          </cell>
        </row>
        <row r="326">
          <cell r="B326">
            <v>950</v>
          </cell>
          <cell r="D326">
            <v>0</v>
          </cell>
          <cell r="E326">
            <v>0</v>
          </cell>
        </row>
        <row r="327">
          <cell r="B327">
            <v>957</v>
          </cell>
          <cell r="D327">
            <v>934500</v>
          </cell>
          <cell r="E327">
            <v>8738.5</v>
          </cell>
        </row>
        <row r="328">
          <cell r="B328">
            <v>958</v>
          </cell>
          <cell r="D328">
            <v>0</v>
          </cell>
          <cell r="E328">
            <v>0</v>
          </cell>
        </row>
        <row r="329">
          <cell r="B329">
            <v>961</v>
          </cell>
          <cell r="D329">
            <v>17786054</v>
          </cell>
          <cell r="E329">
            <v>1226595.33</v>
          </cell>
        </row>
        <row r="330">
          <cell r="B330">
            <v>129</v>
          </cell>
          <cell r="D330">
            <v>863080</v>
          </cell>
          <cell r="E330">
            <v>16002.39</v>
          </cell>
        </row>
        <row r="331">
          <cell r="B331">
            <v>966</v>
          </cell>
          <cell r="D331">
            <v>6000780</v>
          </cell>
          <cell r="E331">
            <v>58724.160000000003</v>
          </cell>
        </row>
        <row r="332">
          <cell r="B332">
            <v>982</v>
          </cell>
          <cell r="D332">
            <v>202830</v>
          </cell>
          <cell r="E332">
            <v>17895.63</v>
          </cell>
        </row>
        <row r="333">
          <cell r="B333">
            <v>128</v>
          </cell>
          <cell r="D333">
            <v>681538</v>
          </cell>
          <cell r="E333">
            <v>24859.25</v>
          </cell>
        </row>
        <row r="334">
          <cell r="B334">
            <v>229</v>
          </cell>
          <cell r="D334">
            <v>865550</v>
          </cell>
          <cell r="E334">
            <v>14512.29</v>
          </cell>
        </row>
        <row r="335">
          <cell r="B335">
            <v>228</v>
          </cell>
          <cell r="D335">
            <v>0</v>
          </cell>
          <cell r="E335">
            <v>0</v>
          </cell>
        </row>
        <row r="336">
          <cell r="B336">
            <v>102</v>
          </cell>
          <cell r="D336">
            <v>29834755</v>
          </cell>
          <cell r="E336">
            <v>3851507.8</v>
          </cell>
        </row>
        <row r="337">
          <cell r="B337">
            <v>104</v>
          </cell>
          <cell r="D337">
            <v>449219</v>
          </cell>
          <cell r="E337">
            <v>94800.02</v>
          </cell>
        </row>
        <row r="338">
          <cell r="B338">
            <v>105</v>
          </cell>
          <cell r="D338">
            <v>84021</v>
          </cell>
          <cell r="E338">
            <v>12404.72</v>
          </cell>
        </row>
        <row r="339">
          <cell r="B339">
            <v>109</v>
          </cell>
          <cell r="D339">
            <v>0</v>
          </cell>
          <cell r="E339">
            <v>0</v>
          </cell>
        </row>
        <row r="340">
          <cell r="B340">
            <v>110</v>
          </cell>
          <cell r="D340">
            <v>11141374</v>
          </cell>
          <cell r="E340">
            <v>896826.83</v>
          </cell>
        </row>
        <row r="341">
          <cell r="B341">
            <v>111</v>
          </cell>
          <cell r="D341">
            <v>6854400</v>
          </cell>
          <cell r="E341">
            <v>685201.61</v>
          </cell>
        </row>
        <row r="342">
          <cell r="B342">
            <v>116</v>
          </cell>
          <cell r="D342">
            <v>6725797</v>
          </cell>
          <cell r="E342">
            <v>762642.27</v>
          </cell>
        </row>
        <row r="343">
          <cell r="B343">
            <v>120</v>
          </cell>
          <cell r="D343">
            <v>1402749</v>
          </cell>
          <cell r="E343">
            <v>123549.58</v>
          </cell>
        </row>
        <row r="344">
          <cell r="B344">
            <v>121</v>
          </cell>
          <cell r="D344">
            <v>1092900</v>
          </cell>
          <cell r="E344">
            <v>86293.06</v>
          </cell>
        </row>
        <row r="345">
          <cell r="B345">
            <v>182</v>
          </cell>
          <cell r="D345">
            <v>25613020</v>
          </cell>
          <cell r="E345">
            <v>1284107.1100000001</v>
          </cell>
        </row>
        <row r="346">
          <cell r="B346">
            <v>184</v>
          </cell>
          <cell r="D346">
            <v>903507</v>
          </cell>
          <cell r="E346">
            <v>147653.76000000001</v>
          </cell>
        </row>
        <row r="347">
          <cell r="B347">
            <v>185</v>
          </cell>
          <cell r="D347">
            <v>193834</v>
          </cell>
          <cell r="E347">
            <v>16271.99</v>
          </cell>
        </row>
        <row r="348">
          <cell r="B348">
            <v>201</v>
          </cell>
          <cell r="D348">
            <v>500062</v>
          </cell>
          <cell r="E348">
            <v>62153.89</v>
          </cell>
        </row>
        <row r="349">
          <cell r="B349">
            <v>202</v>
          </cell>
          <cell r="D349">
            <v>1393890</v>
          </cell>
          <cell r="E349">
            <v>183386.26</v>
          </cell>
        </row>
        <row r="350">
          <cell r="B350">
            <v>203</v>
          </cell>
          <cell r="D350">
            <v>2327734</v>
          </cell>
          <cell r="E350">
            <v>207675</v>
          </cell>
        </row>
        <row r="351">
          <cell r="B351">
            <v>216</v>
          </cell>
          <cell r="D351">
            <v>0</v>
          </cell>
          <cell r="E351">
            <v>0</v>
          </cell>
        </row>
        <row r="352">
          <cell r="B352">
            <v>211</v>
          </cell>
          <cell r="D352">
            <v>9566529</v>
          </cell>
          <cell r="E352">
            <v>671318.48</v>
          </cell>
        </row>
        <row r="353">
          <cell r="B353">
            <v>212</v>
          </cell>
          <cell r="D353">
            <v>505088</v>
          </cell>
          <cell r="E353">
            <v>99807.92</v>
          </cell>
        </row>
        <row r="354">
          <cell r="B354">
            <v>220</v>
          </cell>
          <cell r="D354">
            <v>0</v>
          </cell>
          <cell r="E354">
            <v>0</v>
          </cell>
        </row>
        <row r="355">
          <cell r="B355">
            <v>221</v>
          </cell>
          <cell r="D355">
            <v>592900</v>
          </cell>
          <cell r="E355">
            <v>47451.16</v>
          </cell>
        </row>
        <row r="356">
          <cell r="B356">
            <v>272</v>
          </cell>
          <cell r="D356">
            <v>141510</v>
          </cell>
          <cell r="E356">
            <v>18361.189999999999</v>
          </cell>
        </row>
        <row r="357">
          <cell r="B357">
            <v>281</v>
          </cell>
          <cell r="D357">
            <v>246643</v>
          </cell>
          <cell r="E357">
            <v>11558.97</v>
          </cell>
        </row>
        <row r="358">
          <cell r="B358">
            <v>282</v>
          </cell>
          <cell r="D358">
            <v>1278621</v>
          </cell>
          <cell r="E358">
            <v>53734.97</v>
          </cell>
        </row>
        <row r="359">
          <cell r="B359">
            <v>283</v>
          </cell>
          <cell r="D359">
            <v>2554185</v>
          </cell>
          <cell r="E359">
            <v>61762.47</v>
          </cell>
        </row>
        <row r="360">
          <cell r="B360">
            <v>300</v>
          </cell>
          <cell r="D360">
            <v>0</v>
          </cell>
          <cell r="E360">
            <v>0</v>
          </cell>
        </row>
        <row r="361">
          <cell r="B361">
            <v>301</v>
          </cell>
          <cell r="D361">
            <v>53723335</v>
          </cell>
          <cell r="E361">
            <v>7723985.6799999997</v>
          </cell>
        </row>
        <row r="362">
          <cell r="B362">
            <v>302</v>
          </cell>
          <cell r="D362">
            <v>1179581</v>
          </cell>
          <cell r="E362">
            <v>135867.95000000001</v>
          </cell>
        </row>
        <row r="363">
          <cell r="B363">
            <v>310</v>
          </cell>
          <cell r="D363">
            <v>0</v>
          </cell>
          <cell r="E363">
            <v>0</v>
          </cell>
        </row>
        <row r="364">
          <cell r="B364">
            <v>312</v>
          </cell>
          <cell r="D364">
            <v>53245</v>
          </cell>
          <cell r="E364">
            <v>11889.25</v>
          </cell>
        </row>
        <row r="365">
          <cell r="B365">
            <v>318</v>
          </cell>
          <cell r="D365">
            <v>2766867</v>
          </cell>
          <cell r="E365">
            <v>125459.5</v>
          </cell>
        </row>
        <row r="366">
          <cell r="B366">
            <v>319</v>
          </cell>
          <cell r="D366">
            <v>3631021</v>
          </cell>
          <cell r="E366">
            <v>402454.73</v>
          </cell>
        </row>
        <row r="367">
          <cell r="B367">
            <v>372</v>
          </cell>
          <cell r="D367">
            <v>11992</v>
          </cell>
          <cell r="E367">
            <v>1711.86</v>
          </cell>
        </row>
        <row r="368">
          <cell r="B368">
            <v>381</v>
          </cell>
          <cell r="D368">
            <v>29352528</v>
          </cell>
          <cell r="E368">
            <v>1999417.96</v>
          </cell>
        </row>
        <row r="369">
          <cell r="B369">
            <v>382</v>
          </cell>
          <cell r="D369">
            <v>2309880</v>
          </cell>
          <cell r="E369">
            <v>94788.82</v>
          </cell>
        </row>
        <row r="370">
          <cell r="B370">
            <v>402</v>
          </cell>
          <cell r="D370">
            <v>585851</v>
          </cell>
          <cell r="E370">
            <v>57166.43</v>
          </cell>
        </row>
        <row r="371">
          <cell r="B371">
            <v>409</v>
          </cell>
          <cell r="D371">
            <v>0</v>
          </cell>
          <cell r="E371">
            <v>0</v>
          </cell>
        </row>
        <row r="372">
          <cell r="B372">
            <v>412</v>
          </cell>
          <cell r="D372">
            <v>162585</v>
          </cell>
          <cell r="E372">
            <v>17554.650000000001</v>
          </cell>
        </row>
        <row r="373">
          <cell r="B373">
            <v>416</v>
          </cell>
          <cell r="D373">
            <v>23179</v>
          </cell>
          <cell r="E373">
            <v>3047.64</v>
          </cell>
        </row>
        <row r="374">
          <cell r="B374">
            <v>472</v>
          </cell>
          <cell r="D374">
            <v>177225</v>
          </cell>
          <cell r="E374">
            <v>7960.25</v>
          </cell>
        </row>
        <row r="375">
          <cell r="B375">
            <v>482</v>
          </cell>
          <cell r="D375">
            <v>1045490</v>
          </cell>
          <cell r="E375">
            <v>19341.98</v>
          </cell>
        </row>
        <row r="376">
          <cell r="B376">
            <v>501</v>
          </cell>
          <cell r="D376">
            <v>1878744</v>
          </cell>
          <cell r="E376">
            <v>226580.92</v>
          </cell>
        </row>
        <row r="377">
          <cell r="B377">
            <v>503</v>
          </cell>
          <cell r="D377">
            <v>12216235</v>
          </cell>
          <cell r="E377">
            <v>1075177.4099999999</v>
          </cell>
        </row>
        <row r="378">
          <cell r="B378">
            <v>512</v>
          </cell>
          <cell r="D378">
            <v>31486</v>
          </cell>
          <cell r="E378">
            <v>3329.71</v>
          </cell>
        </row>
        <row r="379">
          <cell r="B379">
            <v>516</v>
          </cell>
          <cell r="D379">
            <v>16812717</v>
          </cell>
          <cell r="E379">
            <v>1928219.99</v>
          </cell>
        </row>
        <row r="380">
          <cell r="B380">
            <v>572</v>
          </cell>
          <cell r="D380">
            <v>9741</v>
          </cell>
          <cell r="E380">
            <v>453.57</v>
          </cell>
        </row>
        <row r="381">
          <cell r="B381">
            <v>581</v>
          </cell>
          <cell r="D381">
            <v>921552</v>
          </cell>
          <cell r="E381">
            <v>42714.42</v>
          </cell>
        </row>
        <row r="382">
          <cell r="B382">
            <v>583</v>
          </cell>
          <cell r="D382">
            <v>13754420</v>
          </cell>
          <cell r="E382">
            <v>285541.31</v>
          </cell>
        </row>
        <row r="383">
          <cell r="B383">
            <v>601</v>
          </cell>
          <cell r="D383">
            <v>726430</v>
          </cell>
          <cell r="E383">
            <v>94045.4</v>
          </cell>
        </row>
        <row r="384">
          <cell r="B384">
            <v>602</v>
          </cell>
          <cell r="D384">
            <v>0</v>
          </cell>
          <cell r="E384">
            <v>0</v>
          </cell>
        </row>
        <row r="385">
          <cell r="B385">
            <v>681</v>
          </cell>
          <cell r="D385">
            <v>437068</v>
          </cell>
          <cell r="E385">
            <v>22125.59</v>
          </cell>
        </row>
        <row r="386">
          <cell r="B386">
            <v>682</v>
          </cell>
          <cell r="D386">
            <v>132300</v>
          </cell>
          <cell r="E386">
            <v>6482.54</v>
          </cell>
        </row>
        <row r="387">
          <cell r="B387">
            <v>701</v>
          </cell>
          <cell r="D387">
            <v>642915</v>
          </cell>
          <cell r="E387">
            <v>74014.69</v>
          </cell>
        </row>
        <row r="388">
          <cell r="B388">
            <v>703</v>
          </cell>
          <cell r="D388">
            <v>2308935</v>
          </cell>
          <cell r="E388">
            <v>214600.81</v>
          </cell>
        </row>
        <row r="389">
          <cell r="B389">
            <v>781</v>
          </cell>
          <cell r="D389">
            <v>293363</v>
          </cell>
          <cell r="E389">
            <v>12393.84</v>
          </cell>
        </row>
        <row r="390">
          <cell r="B390">
            <v>783</v>
          </cell>
          <cell r="D390">
            <v>2455390</v>
          </cell>
          <cell r="E390">
            <v>65269.91</v>
          </cell>
        </row>
        <row r="391">
          <cell r="B391">
            <v>801</v>
          </cell>
          <cell r="D391">
            <v>1756195</v>
          </cell>
          <cell r="E391">
            <v>225146.52</v>
          </cell>
        </row>
        <row r="392">
          <cell r="B392">
            <v>802</v>
          </cell>
          <cell r="D392">
            <v>445375</v>
          </cell>
          <cell r="E392">
            <v>64820.47</v>
          </cell>
        </row>
        <row r="393">
          <cell r="B393">
            <v>881</v>
          </cell>
          <cell r="D393">
            <v>821416</v>
          </cell>
          <cell r="E393">
            <v>46080.24</v>
          </cell>
        </row>
        <row r="394">
          <cell r="B394">
            <v>882</v>
          </cell>
          <cell r="D394">
            <v>411055</v>
          </cell>
          <cell r="E394">
            <v>29323.439999999999</v>
          </cell>
        </row>
        <row r="395">
          <cell r="B395">
            <v>902</v>
          </cell>
          <cell r="D395">
            <v>367510</v>
          </cell>
          <cell r="E395">
            <v>70443.070000000007</v>
          </cell>
        </row>
        <row r="396">
          <cell r="B396">
            <v>919</v>
          </cell>
          <cell r="D396">
            <v>0</v>
          </cell>
          <cell r="E396">
            <v>0</v>
          </cell>
        </row>
        <row r="397">
          <cell r="B397">
            <v>917</v>
          </cell>
          <cell r="D397">
            <v>10574636</v>
          </cell>
          <cell r="E397">
            <v>210513.08</v>
          </cell>
        </row>
        <row r="398">
          <cell r="B398">
            <v>918</v>
          </cell>
          <cell r="D398">
            <v>0</v>
          </cell>
          <cell r="E398">
            <v>0</v>
          </cell>
        </row>
        <row r="399">
          <cell r="B399">
            <v>926</v>
          </cell>
          <cell r="D399">
            <v>14453638</v>
          </cell>
          <cell r="E399">
            <v>236429.12</v>
          </cell>
        </row>
        <row r="400">
          <cell r="B400">
            <v>927</v>
          </cell>
          <cell r="D400">
            <v>0</v>
          </cell>
          <cell r="E400">
            <v>0</v>
          </cell>
        </row>
        <row r="401">
          <cell r="B401">
            <v>929</v>
          </cell>
          <cell r="D401">
            <v>3407284</v>
          </cell>
          <cell r="E401">
            <v>239816.88</v>
          </cell>
        </row>
        <row r="402">
          <cell r="B402">
            <v>930</v>
          </cell>
          <cell r="D402">
            <v>3687788</v>
          </cell>
          <cell r="E402">
            <v>259425.27</v>
          </cell>
        </row>
        <row r="403">
          <cell r="B403">
            <v>937</v>
          </cell>
          <cell r="D403">
            <v>1869526</v>
          </cell>
          <cell r="E403">
            <v>26686.51</v>
          </cell>
        </row>
        <row r="404">
          <cell r="B404">
            <v>938</v>
          </cell>
          <cell r="D404">
            <v>0</v>
          </cell>
          <cell r="E404">
            <v>0</v>
          </cell>
        </row>
        <row r="405">
          <cell r="B405">
            <v>941</v>
          </cell>
          <cell r="D405">
            <v>2076900</v>
          </cell>
          <cell r="E405">
            <v>142680.76999999999</v>
          </cell>
        </row>
        <row r="406">
          <cell r="B406">
            <v>949</v>
          </cell>
          <cell r="D406">
            <v>0</v>
          </cell>
          <cell r="E406">
            <v>0</v>
          </cell>
        </row>
        <row r="407">
          <cell r="B407">
            <v>946</v>
          </cell>
          <cell r="D407">
            <v>0</v>
          </cell>
          <cell r="E407">
            <v>0</v>
          </cell>
        </row>
        <row r="408">
          <cell r="B408">
            <v>950</v>
          </cell>
          <cell r="D408">
            <v>0</v>
          </cell>
          <cell r="E408">
            <v>0</v>
          </cell>
        </row>
        <row r="409">
          <cell r="B409">
            <v>957</v>
          </cell>
          <cell r="D409">
            <v>709800</v>
          </cell>
          <cell r="E409">
            <v>7456.19</v>
          </cell>
        </row>
        <row r="410">
          <cell r="B410">
            <v>958</v>
          </cell>
          <cell r="D410">
            <v>0</v>
          </cell>
          <cell r="E410">
            <v>0</v>
          </cell>
        </row>
        <row r="411">
          <cell r="B411">
            <v>961</v>
          </cell>
          <cell r="D411">
            <v>18160924</v>
          </cell>
          <cell r="E411">
            <v>1277299.45</v>
          </cell>
        </row>
        <row r="412">
          <cell r="B412">
            <v>129</v>
          </cell>
          <cell r="D412">
            <v>880750</v>
          </cell>
          <cell r="E412">
            <v>15594.54</v>
          </cell>
        </row>
        <row r="413">
          <cell r="B413">
            <v>966</v>
          </cell>
          <cell r="D413">
            <v>5835328</v>
          </cell>
          <cell r="E413">
            <v>60508.21</v>
          </cell>
        </row>
        <row r="414">
          <cell r="B414">
            <v>982</v>
          </cell>
          <cell r="D414">
            <v>180939</v>
          </cell>
          <cell r="E414">
            <v>16988.95</v>
          </cell>
        </row>
        <row r="415">
          <cell r="B415">
            <v>128</v>
          </cell>
          <cell r="D415">
            <v>941575</v>
          </cell>
          <cell r="E415">
            <v>28106.04</v>
          </cell>
        </row>
        <row r="416">
          <cell r="B416">
            <v>229</v>
          </cell>
          <cell r="D416">
            <v>846650</v>
          </cell>
          <cell r="E416">
            <v>15261.34</v>
          </cell>
        </row>
        <row r="417">
          <cell r="B417">
            <v>228</v>
          </cell>
          <cell r="D417">
            <v>0</v>
          </cell>
          <cell r="E417">
            <v>0</v>
          </cell>
        </row>
        <row r="418">
          <cell r="B418">
            <v>102</v>
          </cell>
          <cell r="D418">
            <v>35482962</v>
          </cell>
          <cell r="E418">
            <v>4414121.9800000004</v>
          </cell>
        </row>
        <row r="419">
          <cell r="B419">
            <v>104</v>
          </cell>
          <cell r="D419">
            <v>405355</v>
          </cell>
          <cell r="E419">
            <v>93093.73</v>
          </cell>
        </row>
        <row r="420">
          <cell r="B420">
            <v>105</v>
          </cell>
          <cell r="D420">
            <v>86999</v>
          </cell>
          <cell r="E420">
            <v>12319.66</v>
          </cell>
        </row>
        <row r="421">
          <cell r="B421">
            <v>109</v>
          </cell>
          <cell r="D421">
            <v>0</v>
          </cell>
          <cell r="E421">
            <v>0</v>
          </cell>
        </row>
        <row r="422">
          <cell r="B422">
            <v>110</v>
          </cell>
          <cell r="D422">
            <v>14257847</v>
          </cell>
          <cell r="E422">
            <v>1150043.3400000001</v>
          </cell>
        </row>
        <row r="423">
          <cell r="B423">
            <v>111</v>
          </cell>
          <cell r="D423">
            <v>8054400</v>
          </cell>
          <cell r="E423">
            <v>791737.17</v>
          </cell>
        </row>
        <row r="424">
          <cell r="B424">
            <v>116</v>
          </cell>
          <cell r="D424">
            <v>9040790</v>
          </cell>
          <cell r="E424">
            <v>515850.71</v>
          </cell>
        </row>
        <row r="425">
          <cell r="B425">
            <v>120</v>
          </cell>
          <cell r="D425">
            <v>1104985</v>
          </cell>
          <cell r="E425">
            <v>106947.88</v>
          </cell>
        </row>
        <row r="426">
          <cell r="B426">
            <v>121</v>
          </cell>
          <cell r="D426">
            <v>1437600</v>
          </cell>
          <cell r="E426">
            <v>115052.79</v>
          </cell>
        </row>
        <row r="427">
          <cell r="B427">
            <v>182</v>
          </cell>
          <cell r="D427">
            <v>29844155</v>
          </cell>
          <cell r="E427">
            <v>1608857.12</v>
          </cell>
        </row>
        <row r="428">
          <cell r="B428">
            <v>184</v>
          </cell>
          <cell r="D428">
            <v>812318</v>
          </cell>
          <cell r="E428">
            <v>147412.15</v>
          </cell>
        </row>
        <row r="429">
          <cell r="B429">
            <v>185</v>
          </cell>
          <cell r="D429">
            <v>193561</v>
          </cell>
          <cell r="E429">
            <v>16274.55</v>
          </cell>
        </row>
        <row r="430">
          <cell r="B430">
            <v>201</v>
          </cell>
          <cell r="D430">
            <v>487902</v>
          </cell>
          <cell r="E430">
            <v>62777.5</v>
          </cell>
        </row>
        <row r="431">
          <cell r="B431">
            <v>202</v>
          </cell>
          <cell r="D431">
            <v>1241401</v>
          </cell>
          <cell r="E431">
            <v>152795.68</v>
          </cell>
        </row>
        <row r="432">
          <cell r="B432">
            <v>203</v>
          </cell>
          <cell r="D432">
            <v>2248285</v>
          </cell>
          <cell r="E432">
            <v>198646.87</v>
          </cell>
        </row>
        <row r="433">
          <cell r="B433">
            <v>216</v>
          </cell>
          <cell r="D433">
            <v>4223</v>
          </cell>
          <cell r="E433">
            <v>84.45</v>
          </cell>
        </row>
        <row r="434">
          <cell r="B434">
            <v>211</v>
          </cell>
          <cell r="D434">
            <v>10928002</v>
          </cell>
          <cell r="E434">
            <v>746999.17</v>
          </cell>
        </row>
        <row r="435">
          <cell r="B435">
            <v>212</v>
          </cell>
          <cell r="D435">
            <v>491109</v>
          </cell>
          <cell r="E435">
            <v>97031.11</v>
          </cell>
        </row>
        <row r="436">
          <cell r="B436">
            <v>220</v>
          </cell>
          <cell r="D436">
            <v>0</v>
          </cell>
          <cell r="E436">
            <v>0</v>
          </cell>
        </row>
        <row r="437">
          <cell r="B437">
            <v>221</v>
          </cell>
          <cell r="D437">
            <v>623700</v>
          </cell>
          <cell r="E437">
            <v>49530.400000000001</v>
          </cell>
        </row>
        <row r="438">
          <cell r="B438">
            <v>272</v>
          </cell>
          <cell r="D438">
            <v>138193</v>
          </cell>
          <cell r="E438">
            <v>18675.3</v>
          </cell>
        </row>
        <row r="439">
          <cell r="B439">
            <v>281</v>
          </cell>
          <cell r="D439">
            <v>257011</v>
          </cell>
          <cell r="E439">
            <v>14415.34</v>
          </cell>
        </row>
        <row r="440">
          <cell r="B440">
            <v>282</v>
          </cell>
          <cell r="D440">
            <v>1477331</v>
          </cell>
          <cell r="E440">
            <v>66133.39</v>
          </cell>
        </row>
        <row r="441">
          <cell r="B441">
            <v>283</v>
          </cell>
          <cell r="D441">
            <v>2879955</v>
          </cell>
          <cell r="E441">
            <v>82605.100000000006</v>
          </cell>
        </row>
        <row r="442">
          <cell r="B442">
            <v>300</v>
          </cell>
          <cell r="D442">
            <v>0</v>
          </cell>
          <cell r="E442">
            <v>0</v>
          </cell>
        </row>
        <row r="443">
          <cell r="B443">
            <v>301</v>
          </cell>
          <cell r="D443">
            <v>70536253</v>
          </cell>
          <cell r="E443">
            <v>9583100.1300000008</v>
          </cell>
        </row>
        <row r="444">
          <cell r="B444">
            <v>302</v>
          </cell>
          <cell r="D444">
            <v>1340827</v>
          </cell>
          <cell r="E444">
            <v>147617.12</v>
          </cell>
        </row>
        <row r="445">
          <cell r="B445">
            <v>310</v>
          </cell>
          <cell r="D445">
            <v>0</v>
          </cell>
          <cell r="E445">
            <v>0</v>
          </cell>
        </row>
        <row r="446">
          <cell r="B446">
            <v>312</v>
          </cell>
          <cell r="D446">
            <v>50818</v>
          </cell>
          <cell r="E446">
            <v>11378.78</v>
          </cell>
        </row>
        <row r="447">
          <cell r="B447">
            <v>318</v>
          </cell>
          <cell r="D447">
            <v>4030339</v>
          </cell>
          <cell r="E447">
            <v>232347.51999999999</v>
          </cell>
        </row>
        <row r="448">
          <cell r="B448">
            <v>319</v>
          </cell>
          <cell r="D448">
            <v>5201576</v>
          </cell>
          <cell r="E448">
            <v>602644.85</v>
          </cell>
        </row>
        <row r="449">
          <cell r="B449">
            <v>372</v>
          </cell>
          <cell r="D449">
            <v>11732</v>
          </cell>
          <cell r="E449">
            <v>1712.51</v>
          </cell>
        </row>
        <row r="450">
          <cell r="B450">
            <v>381</v>
          </cell>
          <cell r="D450">
            <v>39095246</v>
          </cell>
          <cell r="E450">
            <v>2644642.2799999998</v>
          </cell>
        </row>
        <row r="451">
          <cell r="B451">
            <v>382</v>
          </cell>
          <cell r="D451">
            <v>2486030</v>
          </cell>
          <cell r="E451">
            <v>110701.97</v>
          </cell>
        </row>
        <row r="452">
          <cell r="B452">
            <v>402</v>
          </cell>
          <cell r="D452">
            <v>825890</v>
          </cell>
          <cell r="E452">
            <v>91631.1</v>
          </cell>
        </row>
        <row r="453">
          <cell r="B453">
            <v>409</v>
          </cell>
          <cell r="D453">
            <v>0</v>
          </cell>
          <cell r="E453">
            <v>0</v>
          </cell>
        </row>
        <row r="454">
          <cell r="B454">
            <v>412</v>
          </cell>
          <cell r="D454">
            <v>154413</v>
          </cell>
          <cell r="E454">
            <v>16001.75</v>
          </cell>
        </row>
        <row r="455">
          <cell r="B455">
            <v>416</v>
          </cell>
          <cell r="D455">
            <v>13808</v>
          </cell>
          <cell r="E455">
            <v>2016.59</v>
          </cell>
        </row>
        <row r="456">
          <cell r="B456">
            <v>472</v>
          </cell>
          <cell r="D456">
            <v>168855</v>
          </cell>
          <cell r="E456">
            <v>7669.08</v>
          </cell>
        </row>
        <row r="457">
          <cell r="B457">
            <v>482</v>
          </cell>
          <cell r="D457">
            <v>1264673</v>
          </cell>
          <cell r="E457">
            <v>45523.18</v>
          </cell>
        </row>
        <row r="458">
          <cell r="B458">
            <v>501</v>
          </cell>
          <cell r="D458">
            <v>1768757</v>
          </cell>
          <cell r="E458">
            <v>217413.66</v>
          </cell>
        </row>
        <row r="459">
          <cell r="B459">
            <v>503</v>
          </cell>
          <cell r="D459">
            <v>13854575</v>
          </cell>
          <cell r="E459">
            <v>1183276.97</v>
          </cell>
        </row>
        <row r="460">
          <cell r="B460">
            <v>512</v>
          </cell>
          <cell r="D460">
            <v>32330</v>
          </cell>
          <cell r="E460">
            <v>3322.4</v>
          </cell>
        </row>
        <row r="461">
          <cell r="B461">
            <v>516</v>
          </cell>
          <cell r="D461">
            <v>21509400</v>
          </cell>
          <cell r="E461">
            <v>2678331.0499999998</v>
          </cell>
        </row>
        <row r="462">
          <cell r="B462">
            <v>572</v>
          </cell>
          <cell r="D462">
            <v>9741</v>
          </cell>
          <cell r="E462">
            <v>454.74</v>
          </cell>
        </row>
        <row r="463">
          <cell r="B463">
            <v>581</v>
          </cell>
          <cell r="D463">
            <v>839149</v>
          </cell>
          <cell r="E463">
            <v>46529.49</v>
          </cell>
        </row>
        <row r="464">
          <cell r="B464">
            <v>583</v>
          </cell>
          <cell r="D464">
            <v>16007570</v>
          </cell>
          <cell r="E464">
            <v>366554.67</v>
          </cell>
        </row>
        <row r="465">
          <cell r="B465">
            <v>601</v>
          </cell>
          <cell r="D465">
            <v>876271</v>
          </cell>
          <cell r="E465">
            <v>112196.9</v>
          </cell>
        </row>
        <row r="466">
          <cell r="B466">
            <v>602</v>
          </cell>
          <cell r="D466">
            <v>0</v>
          </cell>
          <cell r="E466">
            <v>0</v>
          </cell>
        </row>
        <row r="467">
          <cell r="B467">
            <v>681</v>
          </cell>
          <cell r="D467">
            <v>512060</v>
          </cell>
          <cell r="E467">
            <v>29084.05</v>
          </cell>
        </row>
        <row r="468">
          <cell r="B468">
            <v>682</v>
          </cell>
          <cell r="D468">
            <v>147600</v>
          </cell>
          <cell r="E468">
            <v>8692.82</v>
          </cell>
        </row>
        <row r="469">
          <cell r="B469">
            <v>701</v>
          </cell>
          <cell r="D469">
            <v>627045</v>
          </cell>
          <cell r="E469">
            <v>73408.5</v>
          </cell>
        </row>
        <row r="470">
          <cell r="B470">
            <v>703</v>
          </cell>
          <cell r="D470">
            <v>2457560</v>
          </cell>
          <cell r="E470">
            <v>216610.52</v>
          </cell>
        </row>
        <row r="471">
          <cell r="B471">
            <v>781</v>
          </cell>
          <cell r="D471">
            <v>288834</v>
          </cell>
          <cell r="E471">
            <v>14581.84</v>
          </cell>
        </row>
        <row r="472">
          <cell r="B472">
            <v>783</v>
          </cell>
          <cell r="D472">
            <v>2738410</v>
          </cell>
          <cell r="E472">
            <v>85127.88</v>
          </cell>
        </row>
        <row r="473">
          <cell r="B473">
            <v>801</v>
          </cell>
          <cell r="D473">
            <v>1965150</v>
          </cell>
          <cell r="E473">
            <v>246836.92</v>
          </cell>
        </row>
        <row r="474">
          <cell r="B474">
            <v>802</v>
          </cell>
          <cell r="D474">
            <v>450466</v>
          </cell>
          <cell r="E474">
            <v>64470.65</v>
          </cell>
        </row>
        <row r="475">
          <cell r="B475">
            <v>881</v>
          </cell>
          <cell r="D475">
            <v>936028</v>
          </cell>
          <cell r="E475">
            <v>54895.58</v>
          </cell>
        </row>
        <row r="476">
          <cell r="B476">
            <v>882</v>
          </cell>
          <cell r="D476">
            <v>411017</v>
          </cell>
          <cell r="E476">
            <v>30658.400000000001</v>
          </cell>
        </row>
        <row r="477">
          <cell r="B477">
            <v>902</v>
          </cell>
          <cell r="D477">
            <v>354152</v>
          </cell>
          <cell r="E477">
            <v>69043.7</v>
          </cell>
        </row>
        <row r="478">
          <cell r="B478">
            <v>919</v>
          </cell>
          <cell r="D478">
            <v>0</v>
          </cell>
          <cell r="E478">
            <v>0</v>
          </cell>
        </row>
        <row r="479">
          <cell r="B479">
            <v>917</v>
          </cell>
          <cell r="D479">
            <v>10932350</v>
          </cell>
          <cell r="E479">
            <v>272359.67999999999</v>
          </cell>
        </row>
        <row r="480">
          <cell r="B480">
            <v>918</v>
          </cell>
          <cell r="D480">
            <v>0</v>
          </cell>
          <cell r="E480">
            <v>0</v>
          </cell>
        </row>
        <row r="481">
          <cell r="B481">
            <v>926</v>
          </cell>
          <cell r="D481">
            <v>13318501</v>
          </cell>
          <cell r="E481">
            <v>280197.28999999998</v>
          </cell>
        </row>
        <row r="482">
          <cell r="B482">
            <v>927</v>
          </cell>
          <cell r="D482">
            <v>0</v>
          </cell>
          <cell r="E482">
            <v>0</v>
          </cell>
        </row>
        <row r="483">
          <cell r="B483">
            <v>929</v>
          </cell>
          <cell r="D483">
            <v>3646356</v>
          </cell>
          <cell r="E483">
            <v>248426.1</v>
          </cell>
        </row>
        <row r="484">
          <cell r="B484">
            <v>930</v>
          </cell>
          <cell r="D484">
            <v>3911587</v>
          </cell>
          <cell r="E484">
            <v>264859.8</v>
          </cell>
        </row>
        <row r="485">
          <cell r="B485">
            <v>937</v>
          </cell>
          <cell r="D485">
            <v>1950481</v>
          </cell>
          <cell r="E485">
            <v>39172.230000000003</v>
          </cell>
        </row>
        <row r="486">
          <cell r="B486">
            <v>938</v>
          </cell>
          <cell r="D486">
            <v>0</v>
          </cell>
          <cell r="E486">
            <v>0</v>
          </cell>
        </row>
        <row r="487">
          <cell r="B487">
            <v>941</v>
          </cell>
          <cell r="D487">
            <v>2060100</v>
          </cell>
          <cell r="E487">
            <v>134818.88</v>
          </cell>
        </row>
        <row r="488">
          <cell r="B488">
            <v>949</v>
          </cell>
          <cell r="D488">
            <v>0</v>
          </cell>
          <cell r="E488">
            <v>0</v>
          </cell>
        </row>
        <row r="489">
          <cell r="B489">
            <v>946</v>
          </cell>
          <cell r="D489">
            <v>0</v>
          </cell>
          <cell r="E489">
            <v>0</v>
          </cell>
        </row>
        <row r="490">
          <cell r="B490">
            <v>950</v>
          </cell>
          <cell r="D490">
            <v>0</v>
          </cell>
          <cell r="E490">
            <v>0</v>
          </cell>
        </row>
        <row r="491">
          <cell r="B491">
            <v>957</v>
          </cell>
          <cell r="D491">
            <v>656250</v>
          </cell>
          <cell r="E491">
            <v>8240.98</v>
          </cell>
        </row>
        <row r="492">
          <cell r="B492">
            <v>958</v>
          </cell>
          <cell r="D492">
            <v>0</v>
          </cell>
          <cell r="E492">
            <v>0</v>
          </cell>
        </row>
        <row r="493">
          <cell r="B493">
            <v>961</v>
          </cell>
          <cell r="D493">
            <v>22541114</v>
          </cell>
          <cell r="E493">
            <v>1449085</v>
          </cell>
        </row>
        <row r="494">
          <cell r="B494">
            <v>129</v>
          </cell>
          <cell r="D494">
            <v>911480</v>
          </cell>
          <cell r="E494">
            <v>23989.79</v>
          </cell>
        </row>
        <row r="495">
          <cell r="B495">
            <v>966</v>
          </cell>
          <cell r="D495">
            <v>3478200</v>
          </cell>
          <cell r="E495">
            <v>38928.199999999997</v>
          </cell>
        </row>
        <row r="496">
          <cell r="B496">
            <v>982</v>
          </cell>
          <cell r="D496">
            <v>193765</v>
          </cell>
          <cell r="E496">
            <v>18837.419999999998</v>
          </cell>
        </row>
        <row r="497">
          <cell r="B497">
            <v>128</v>
          </cell>
          <cell r="D497">
            <v>1083369</v>
          </cell>
          <cell r="E497">
            <v>39461.339999999997</v>
          </cell>
        </row>
        <row r="498">
          <cell r="B498">
            <v>229</v>
          </cell>
          <cell r="D498">
            <v>434700</v>
          </cell>
          <cell r="E498">
            <v>10856.93</v>
          </cell>
        </row>
        <row r="499">
          <cell r="B499">
            <v>228</v>
          </cell>
          <cell r="D499">
            <v>0</v>
          </cell>
          <cell r="E499">
            <v>0</v>
          </cell>
        </row>
        <row r="500">
          <cell r="B500">
            <v>102</v>
          </cell>
          <cell r="D500">
            <v>44019694</v>
          </cell>
          <cell r="E500">
            <v>6072682.0800000001</v>
          </cell>
        </row>
        <row r="501">
          <cell r="B501">
            <v>104</v>
          </cell>
          <cell r="D501">
            <v>424570</v>
          </cell>
          <cell r="E501">
            <v>95973.02</v>
          </cell>
        </row>
        <row r="502">
          <cell r="B502">
            <v>105</v>
          </cell>
          <cell r="D502">
            <v>83614</v>
          </cell>
          <cell r="E502">
            <v>12364.32</v>
          </cell>
        </row>
        <row r="503">
          <cell r="B503">
            <v>109</v>
          </cell>
          <cell r="D503">
            <v>0</v>
          </cell>
          <cell r="E503">
            <v>0</v>
          </cell>
        </row>
        <row r="504">
          <cell r="B504">
            <v>110</v>
          </cell>
          <cell r="D504">
            <v>18168409</v>
          </cell>
          <cell r="E504">
            <v>1678200.63</v>
          </cell>
        </row>
        <row r="505">
          <cell r="B505">
            <v>111</v>
          </cell>
          <cell r="D505">
            <v>9943200</v>
          </cell>
          <cell r="E505">
            <v>935427.02</v>
          </cell>
        </row>
        <row r="506">
          <cell r="B506">
            <v>116</v>
          </cell>
          <cell r="D506">
            <v>12282051</v>
          </cell>
          <cell r="E506">
            <v>1202001.68</v>
          </cell>
        </row>
        <row r="507">
          <cell r="B507">
            <v>120</v>
          </cell>
          <cell r="D507">
            <v>1142680</v>
          </cell>
          <cell r="E507">
            <v>136089.78</v>
          </cell>
        </row>
        <row r="508">
          <cell r="B508">
            <v>121</v>
          </cell>
          <cell r="D508">
            <v>1641550</v>
          </cell>
          <cell r="E508">
            <v>155092.01999999999</v>
          </cell>
        </row>
        <row r="509">
          <cell r="B509">
            <v>182</v>
          </cell>
          <cell r="D509">
            <v>32167154</v>
          </cell>
          <cell r="E509">
            <v>1934618.44</v>
          </cell>
        </row>
        <row r="510">
          <cell r="B510">
            <v>184</v>
          </cell>
          <cell r="D510">
            <v>869533</v>
          </cell>
          <cell r="E510">
            <v>147355.28</v>
          </cell>
        </row>
        <row r="511">
          <cell r="B511">
            <v>185</v>
          </cell>
          <cell r="D511">
            <v>194052</v>
          </cell>
          <cell r="E511">
            <v>16316.27</v>
          </cell>
        </row>
        <row r="512">
          <cell r="B512">
            <v>201</v>
          </cell>
          <cell r="D512">
            <v>550316</v>
          </cell>
          <cell r="E512">
            <v>80262.070000000007</v>
          </cell>
        </row>
        <row r="513">
          <cell r="B513">
            <v>202</v>
          </cell>
          <cell r="D513">
            <v>1500923</v>
          </cell>
          <cell r="E513">
            <v>209043.74</v>
          </cell>
        </row>
        <row r="514">
          <cell r="B514">
            <v>203</v>
          </cell>
          <cell r="D514">
            <v>2743025</v>
          </cell>
          <cell r="E514">
            <v>266792.34999999998</v>
          </cell>
        </row>
        <row r="515">
          <cell r="B515">
            <v>216</v>
          </cell>
          <cell r="D515">
            <v>0</v>
          </cell>
          <cell r="E515">
            <v>0</v>
          </cell>
        </row>
        <row r="516">
          <cell r="B516">
            <v>211</v>
          </cell>
          <cell r="D516">
            <v>11602534</v>
          </cell>
          <cell r="E516">
            <v>898684.42</v>
          </cell>
        </row>
        <row r="517">
          <cell r="B517">
            <v>212</v>
          </cell>
          <cell r="D517">
            <v>473511</v>
          </cell>
          <cell r="E517">
            <v>98472.9</v>
          </cell>
        </row>
        <row r="518">
          <cell r="B518">
            <v>220</v>
          </cell>
          <cell r="D518">
            <v>0</v>
          </cell>
          <cell r="E518">
            <v>0</v>
          </cell>
        </row>
        <row r="519">
          <cell r="B519">
            <v>221</v>
          </cell>
          <cell r="D519">
            <v>753550</v>
          </cell>
          <cell r="E519">
            <v>75185.289999999994</v>
          </cell>
        </row>
        <row r="520">
          <cell r="B520">
            <v>272</v>
          </cell>
          <cell r="D520">
            <v>130425</v>
          </cell>
          <cell r="E520">
            <v>18356.73</v>
          </cell>
        </row>
        <row r="521">
          <cell r="B521">
            <v>281</v>
          </cell>
          <cell r="D521">
            <v>311399</v>
          </cell>
          <cell r="E521">
            <v>21728.07</v>
          </cell>
        </row>
        <row r="522">
          <cell r="B522">
            <v>282</v>
          </cell>
          <cell r="D522">
            <v>1745392</v>
          </cell>
          <cell r="E522">
            <v>84783.72</v>
          </cell>
        </row>
        <row r="523">
          <cell r="B523">
            <v>283</v>
          </cell>
          <cell r="D523">
            <v>2803605</v>
          </cell>
          <cell r="E523">
            <v>96834.66</v>
          </cell>
        </row>
        <row r="524">
          <cell r="B524">
            <v>300</v>
          </cell>
          <cell r="D524">
            <v>0</v>
          </cell>
          <cell r="E524">
            <v>0</v>
          </cell>
        </row>
        <row r="525">
          <cell r="B525">
            <v>301</v>
          </cell>
          <cell r="D525">
            <v>102681067</v>
          </cell>
          <cell r="E525">
            <v>14762190.639999999</v>
          </cell>
        </row>
        <row r="526">
          <cell r="B526">
            <v>302</v>
          </cell>
          <cell r="D526">
            <v>2223597</v>
          </cell>
          <cell r="E526">
            <v>285046.96999999997</v>
          </cell>
        </row>
        <row r="527">
          <cell r="B527">
            <v>310</v>
          </cell>
          <cell r="D527">
            <v>0</v>
          </cell>
          <cell r="E527">
            <v>0</v>
          </cell>
        </row>
        <row r="528">
          <cell r="B528">
            <v>312</v>
          </cell>
          <cell r="D528">
            <v>49280</v>
          </cell>
          <cell r="E528">
            <v>11618.7</v>
          </cell>
        </row>
        <row r="529">
          <cell r="B529">
            <v>318</v>
          </cell>
          <cell r="D529">
            <v>5375436</v>
          </cell>
          <cell r="E529">
            <v>379380.9</v>
          </cell>
        </row>
        <row r="530">
          <cell r="B530">
            <v>319</v>
          </cell>
          <cell r="D530">
            <v>7191921</v>
          </cell>
          <cell r="E530">
            <v>973220.11</v>
          </cell>
        </row>
        <row r="531">
          <cell r="B531">
            <v>372</v>
          </cell>
          <cell r="D531">
            <v>11195</v>
          </cell>
          <cell r="E531">
            <v>1710.3</v>
          </cell>
        </row>
        <row r="532">
          <cell r="B532">
            <v>381</v>
          </cell>
          <cell r="D532">
            <v>56883994</v>
          </cell>
          <cell r="E532">
            <v>3980306.48</v>
          </cell>
        </row>
        <row r="533">
          <cell r="B533">
            <v>382</v>
          </cell>
          <cell r="D533">
            <v>1932570</v>
          </cell>
          <cell r="E533">
            <v>91859.5</v>
          </cell>
        </row>
        <row r="534">
          <cell r="B534">
            <v>402</v>
          </cell>
          <cell r="D534">
            <v>1378559</v>
          </cell>
          <cell r="E534">
            <v>204340.3</v>
          </cell>
        </row>
        <row r="535">
          <cell r="B535">
            <v>409</v>
          </cell>
          <cell r="D535">
            <v>0</v>
          </cell>
          <cell r="E535">
            <v>0</v>
          </cell>
        </row>
        <row r="536">
          <cell r="B536">
            <v>412</v>
          </cell>
          <cell r="D536">
            <v>137868</v>
          </cell>
          <cell r="E536">
            <v>15199.14</v>
          </cell>
        </row>
        <row r="537">
          <cell r="B537">
            <v>416</v>
          </cell>
          <cell r="D537">
            <v>20731</v>
          </cell>
          <cell r="E537">
            <v>3339.2</v>
          </cell>
        </row>
        <row r="538">
          <cell r="B538">
            <v>472</v>
          </cell>
          <cell r="D538">
            <v>165217</v>
          </cell>
          <cell r="E538">
            <v>7541.44</v>
          </cell>
        </row>
        <row r="539">
          <cell r="B539">
            <v>482</v>
          </cell>
          <cell r="D539">
            <v>1643023</v>
          </cell>
          <cell r="E539">
            <v>118986.44</v>
          </cell>
        </row>
        <row r="540">
          <cell r="B540">
            <v>501</v>
          </cell>
          <cell r="D540">
            <v>2018537</v>
          </cell>
          <cell r="E540">
            <v>276538.90000000002</v>
          </cell>
        </row>
        <row r="541">
          <cell r="B541">
            <v>503</v>
          </cell>
          <cell r="D541">
            <v>18511940</v>
          </cell>
          <cell r="E541">
            <v>1765540.12</v>
          </cell>
        </row>
        <row r="542">
          <cell r="B542">
            <v>512</v>
          </cell>
          <cell r="D542">
            <v>32501</v>
          </cell>
          <cell r="E542">
            <v>3461.12</v>
          </cell>
        </row>
        <row r="543">
          <cell r="B543">
            <v>516</v>
          </cell>
          <cell r="D543">
            <v>23711592</v>
          </cell>
          <cell r="E543">
            <v>2470276.52</v>
          </cell>
        </row>
        <row r="544">
          <cell r="B544">
            <v>572</v>
          </cell>
          <cell r="D544">
            <v>9741</v>
          </cell>
          <cell r="E544">
            <v>454.77</v>
          </cell>
        </row>
        <row r="545">
          <cell r="B545">
            <v>581</v>
          </cell>
          <cell r="D545">
            <v>938494</v>
          </cell>
          <cell r="E545">
            <v>60465.63</v>
          </cell>
        </row>
        <row r="546">
          <cell r="B546">
            <v>583</v>
          </cell>
          <cell r="D546">
            <v>14399125</v>
          </cell>
          <cell r="E546">
            <v>405797.35</v>
          </cell>
        </row>
        <row r="547">
          <cell r="B547">
            <v>601</v>
          </cell>
          <cell r="D547">
            <v>1296079</v>
          </cell>
          <cell r="E547">
            <v>184844.93</v>
          </cell>
        </row>
        <row r="548">
          <cell r="B548">
            <v>602</v>
          </cell>
          <cell r="D548">
            <v>0</v>
          </cell>
          <cell r="E548">
            <v>0</v>
          </cell>
        </row>
        <row r="549">
          <cell r="B549">
            <v>681</v>
          </cell>
          <cell r="D549">
            <v>756575</v>
          </cell>
          <cell r="E549">
            <v>52194.400000000001</v>
          </cell>
        </row>
        <row r="550">
          <cell r="B550">
            <v>682</v>
          </cell>
          <cell r="D550">
            <v>147000</v>
          </cell>
          <cell r="E550">
            <v>9301.76</v>
          </cell>
        </row>
        <row r="551">
          <cell r="B551">
            <v>701</v>
          </cell>
          <cell r="D551">
            <v>797860</v>
          </cell>
          <cell r="E551">
            <v>107767.89</v>
          </cell>
        </row>
        <row r="552">
          <cell r="B552">
            <v>703</v>
          </cell>
          <cell r="D552">
            <v>2398380</v>
          </cell>
          <cell r="E552">
            <v>236208.01</v>
          </cell>
        </row>
        <row r="553">
          <cell r="B553">
            <v>781</v>
          </cell>
          <cell r="D553">
            <v>352541</v>
          </cell>
          <cell r="E553">
            <v>22167.8</v>
          </cell>
        </row>
        <row r="554">
          <cell r="B554">
            <v>783</v>
          </cell>
          <cell r="D554">
            <v>3011215</v>
          </cell>
          <cell r="E554">
            <v>108251.7</v>
          </cell>
        </row>
        <row r="555">
          <cell r="B555">
            <v>801</v>
          </cell>
          <cell r="D555">
            <v>2408409</v>
          </cell>
          <cell r="E555">
            <v>327938.90000000002</v>
          </cell>
        </row>
        <row r="556">
          <cell r="B556">
            <v>802</v>
          </cell>
          <cell r="D556">
            <v>455003</v>
          </cell>
          <cell r="E556">
            <v>73122.600000000006</v>
          </cell>
        </row>
        <row r="557">
          <cell r="B557">
            <v>881</v>
          </cell>
          <cell r="D557">
            <v>1169516</v>
          </cell>
          <cell r="E557">
            <v>74255.929999999993</v>
          </cell>
        </row>
        <row r="558">
          <cell r="B558">
            <v>882</v>
          </cell>
          <cell r="D558">
            <v>411486</v>
          </cell>
          <cell r="E558">
            <v>36050.22</v>
          </cell>
        </row>
        <row r="559">
          <cell r="B559">
            <v>902</v>
          </cell>
          <cell r="D559">
            <v>464339</v>
          </cell>
          <cell r="E559">
            <v>90159</v>
          </cell>
        </row>
        <row r="560">
          <cell r="B560">
            <v>919</v>
          </cell>
          <cell r="D560">
            <v>0</v>
          </cell>
          <cell r="E560">
            <v>0</v>
          </cell>
        </row>
        <row r="561">
          <cell r="B561">
            <v>917</v>
          </cell>
          <cell r="D561">
            <v>13388400</v>
          </cell>
          <cell r="E561">
            <v>357920.75</v>
          </cell>
        </row>
        <row r="562">
          <cell r="B562">
            <v>918</v>
          </cell>
          <cell r="D562">
            <v>0</v>
          </cell>
          <cell r="E562">
            <v>0</v>
          </cell>
        </row>
        <row r="563">
          <cell r="B563">
            <v>926</v>
          </cell>
          <cell r="D563">
            <v>13831768</v>
          </cell>
          <cell r="E563">
            <v>303822.65000000002</v>
          </cell>
        </row>
        <row r="564">
          <cell r="B564">
            <v>927</v>
          </cell>
          <cell r="D564">
            <v>0</v>
          </cell>
          <cell r="E564">
            <v>0</v>
          </cell>
        </row>
        <row r="565">
          <cell r="B565">
            <v>929</v>
          </cell>
          <cell r="D565">
            <v>4043082</v>
          </cell>
          <cell r="E565">
            <v>326589.75</v>
          </cell>
        </row>
        <row r="566">
          <cell r="B566">
            <v>930</v>
          </cell>
          <cell r="D566">
            <v>4201433</v>
          </cell>
          <cell r="E566">
            <v>339465.49</v>
          </cell>
        </row>
        <row r="567">
          <cell r="B567">
            <v>937</v>
          </cell>
          <cell r="D567">
            <v>2193011</v>
          </cell>
          <cell r="E567">
            <v>45980.63</v>
          </cell>
        </row>
        <row r="568">
          <cell r="B568">
            <v>938</v>
          </cell>
          <cell r="D568">
            <v>0</v>
          </cell>
          <cell r="E568">
            <v>0</v>
          </cell>
        </row>
        <row r="569">
          <cell r="B569">
            <v>941</v>
          </cell>
          <cell r="D569">
            <v>2312100</v>
          </cell>
          <cell r="E569">
            <v>178852.32</v>
          </cell>
        </row>
        <row r="570">
          <cell r="B570">
            <v>949</v>
          </cell>
          <cell r="D570">
            <v>0</v>
          </cell>
          <cell r="E570">
            <v>0</v>
          </cell>
        </row>
        <row r="571">
          <cell r="B571">
            <v>946</v>
          </cell>
          <cell r="D571">
            <v>0</v>
          </cell>
          <cell r="E571">
            <v>0</v>
          </cell>
        </row>
        <row r="572">
          <cell r="B572">
            <v>950</v>
          </cell>
          <cell r="D572">
            <v>0</v>
          </cell>
          <cell r="E572">
            <v>0</v>
          </cell>
        </row>
        <row r="573">
          <cell r="B573">
            <v>957</v>
          </cell>
          <cell r="D573">
            <v>657300</v>
          </cell>
          <cell r="E573">
            <v>8564.7099999999991</v>
          </cell>
        </row>
        <row r="574">
          <cell r="B574">
            <v>958</v>
          </cell>
          <cell r="D574">
            <v>0</v>
          </cell>
          <cell r="E574">
            <v>0</v>
          </cell>
        </row>
        <row r="575">
          <cell r="B575">
            <v>961</v>
          </cell>
          <cell r="D575">
            <v>27638953</v>
          </cell>
          <cell r="E575">
            <v>2132761.25</v>
          </cell>
        </row>
        <row r="576">
          <cell r="B576">
            <v>129</v>
          </cell>
          <cell r="D576">
            <v>1067660</v>
          </cell>
          <cell r="E576">
            <v>36641.75</v>
          </cell>
        </row>
        <row r="577">
          <cell r="B577">
            <v>966</v>
          </cell>
          <cell r="D577">
            <v>3817800</v>
          </cell>
          <cell r="E577">
            <v>42395.839999999997</v>
          </cell>
        </row>
        <row r="578">
          <cell r="B578">
            <v>982</v>
          </cell>
          <cell r="D578">
            <v>212204</v>
          </cell>
          <cell r="E578">
            <v>21614.17</v>
          </cell>
        </row>
        <row r="579">
          <cell r="B579">
            <v>128</v>
          </cell>
          <cell r="D579">
            <v>1260255</v>
          </cell>
          <cell r="E579">
            <v>70303.44</v>
          </cell>
        </row>
        <row r="580">
          <cell r="B580">
            <v>229</v>
          </cell>
          <cell r="D580">
            <v>1074500</v>
          </cell>
          <cell r="E580">
            <v>28308.7</v>
          </cell>
        </row>
        <row r="581">
          <cell r="B581">
            <v>228</v>
          </cell>
          <cell r="D581">
            <v>0</v>
          </cell>
          <cell r="E581">
            <v>0</v>
          </cell>
        </row>
        <row r="582">
          <cell r="B582">
            <v>102</v>
          </cell>
          <cell r="D582">
            <v>46765152</v>
          </cell>
          <cell r="E582">
            <v>7966512.1100000003</v>
          </cell>
        </row>
        <row r="583">
          <cell r="B583">
            <v>104</v>
          </cell>
          <cell r="D583">
            <v>485867</v>
          </cell>
          <cell r="E583">
            <v>114233.25</v>
          </cell>
        </row>
        <row r="584">
          <cell r="B584">
            <v>105</v>
          </cell>
          <cell r="D584">
            <v>87726</v>
          </cell>
          <cell r="E584">
            <v>15530.95</v>
          </cell>
        </row>
        <row r="585">
          <cell r="B585">
            <v>109</v>
          </cell>
          <cell r="D585">
            <v>0</v>
          </cell>
          <cell r="E585">
            <v>0</v>
          </cell>
        </row>
        <row r="586">
          <cell r="B586">
            <v>110</v>
          </cell>
          <cell r="D586">
            <v>16647799</v>
          </cell>
          <cell r="E586">
            <v>2040632.39</v>
          </cell>
        </row>
        <row r="587">
          <cell r="B587">
            <v>111</v>
          </cell>
          <cell r="D587">
            <v>10120800</v>
          </cell>
          <cell r="E587">
            <v>1332474.7</v>
          </cell>
        </row>
        <row r="588">
          <cell r="B588">
            <v>116</v>
          </cell>
          <cell r="D588">
            <v>7836037</v>
          </cell>
          <cell r="E588">
            <v>1354432.51</v>
          </cell>
        </row>
        <row r="589">
          <cell r="B589">
            <v>120</v>
          </cell>
          <cell r="D589">
            <v>1372780</v>
          </cell>
          <cell r="E589">
            <v>207760.81</v>
          </cell>
        </row>
        <row r="590">
          <cell r="B590">
            <v>121</v>
          </cell>
          <cell r="D590">
            <v>1692450</v>
          </cell>
          <cell r="E590">
            <v>205412.04</v>
          </cell>
        </row>
        <row r="591">
          <cell r="B591">
            <v>182</v>
          </cell>
          <cell r="D591">
            <v>32511402</v>
          </cell>
          <cell r="E591">
            <v>1943766.26</v>
          </cell>
        </row>
        <row r="592">
          <cell r="B592">
            <v>184</v>
          </cell>
          <cell r="D592">
            <v>967685</v>
          </cell>
          <cell r="E592">
            <v>147331.28</v>
          </cell>
        </row>
        <row r="593">
          <cell r="B593">
            <v>185</v>
          </cell>
          <cell r="D593">
            <v>194052</v>
          </cell>
          <cell r="E593">
            <v>16317.22</v>
          </cell>
        </row>
        <row r="594">
          <cell r="B594">
            <v>201</v>
          </cell>
          <cell r="D594">
            <v>579246</v>
          </cell>
          <cell r="E594">
            <v>103342.53</v>
          </cell>
        </row>
        <row r="595">
          <cell r="B595">
            <v>202</v>
          </cell>
          <cell r="D595">
            <v>52459</v>
          </cell>
          <cell r="E595">
            <v>54221.79</v>
          </cell>
        </row>
        <row r="596">
          <cell r="B596">
            <v>203</v>
          </cell>
          <cell r="D596">
            <v>3046166</v>
          </cell>
          <cell r="E596">
            <v>374179.6</v>
          </cell>
        </row>
        <row r="597">
          <cell r="B597">
            <v>216</v>
          </cell>
          <cell r="D597">
            <v>5992</v>
          </cell>
          <cell r="E597">
            <v>119.83</v>
          </cell>
        </row>
        <row r="598">
          <cell r="B598">
            <v>211</v>
          </cell>
          <cell r="D598">
            <v>17055858</v>
          </cell>
          <cell r="E598">
            <v>1712169.74</v>
          </cell>
        </row>
        <row r="599">
          <cell r="B599">
            <v>212</v>
          </cell>
          <cell r="D599">
            <v>481593</v>
          </cell>
          <cell r="E599">
            <v>113257.84</v>
          </cell>
        </row>
        <row r="600">
          <cell r="B600">
            <v>220</v>
          </cell>
          <cell r="D600">
            <v>0</v>
          </cell>
          <cell r="E600">
            <v>0</v>
          </cell>
        </row>
        <row r="601">
          <cell r="B601">
            <v>221</v>
          </cell>
          <cell r="D601">
            <v>729050</v>
          </cell>
          <cell r="E601">
            <v>96766.51</v>
          </cell>
        </row>
        <row r="602">
          <cell r="B602">
            <v>272</v>
          </cell>
          <cell r="D602">
            <v>135202</v>
          </cell>
          <cell r="E602">
            <v>18500.72</v>
          </cell>
        </row>
        <row r="603">
          <cell r="B603">
            <v>281</v>
          </cell>
          <cell r="D603">
            <v>330156</v>
          </cell>
          <cell r="E603">
            <v>22959.279999999999</v>
          </cell>
        </row>
        <row r="604">
          <cell r="B604">
            <v>282</v>
          </cell>
          <cell r="D604">
            <v>1638518</v>
          </cell>
          <cell r="E604">
            <v>80949.84</v>
          </cell>
        </row>
        <row r="605">
          <cell r="B605">
            <v>283</v>
          </cell>
          <cell r="D605">
            <v>2798540</v>
          </cell>
          <cell r="E605">
            <v>100728.69</v>
          </cell>
        </row>
        <row r="606">
          <cell r="B606">
            <v>300</v>
          </cell>
          <cell r="D606">
            <v>0</v>
          </cell>
          <cell r="E606">
            <v>0</v>
          </cell>
        </row>
        <row r="607">
          <cell r="B607">
            <v>301</v>
          </cell>
          <cell r="D607">
            <v>112658357</v>
          </cell>
          <cell r="E607">
            <v>19840835.640000001</v>
          </cell>
        </row>
        <row r="608">
          <cell r="B608">
            <v>302</v>
          </cell>
          <cell r="D608">
            <v>2322642</v>
          </cell>
          <cell r="E608">
            <v>373915.34</v>
          </cell>
        </row>
        <row r="609">
          <cell r="B609">
            <v>310</v>
          </cell>
          <cell r="D609">
            <v>0</v>
          </cell>
          <cell r="E609">
            <v>0</v>
          </cell>
        </row>
        <row r="610">
          <cell r="B610">
            <v>312</v>
          </cell>
          <cell r="D610">
            <v>50521</v>
          </cell>
          <cell r="E610">
            <v>13310.06</v>
          </cell>
        </row>
        <row r="611">
          <cell r="B611">
            <v>318</v>
          </cell>
          <cell r="D611">
            <v>5767463</v>
          </cell>
          <cell r="E611">
            <v>419842.56</v>
          </cell>
        </row>
        <row r="612">
          <cell r="B612">
            <v>319</v>
          </cell>
          <cell r="D612">
            <v>7625810</v>
          </cell>
          <cell r="E612">
            <v>1285269.8600000001</v>
          </cell>
        </row>
        <row r="613">
          <cell r="B613">
            <v>372</v>
          </cell>
          <cell r="D613">
            <v>10950</v>
          </cell>
          <cell r="E613">
            <v>1703.08</v>
          </cell>
        </row>
        <row r="614">
          <cell r="B614">
            <v>381</v>
          </cell>
          <cell r="D614">
            <v>61257863</v>
          </cell>
          <cell r="E614">
            <v>4257373.79</v>
          </cell>
        </row>
        <row r="615">
          <cell r="B615">
            <v>382</v>
          </cell>
          <cell r="D615">
            <v>1879720</v>
          </cell>
          <cell r="E615">
            <v>87557.29</v>
          </cell>
        </row>
        <row r="616">
          <cell r="B616">
            <v>402</v>
          </cell>
          <cell r="D616">
            <v>1301409</v>
          </cell>
          <cell r="E616">
            <v>241227.37</v>
          </cell>
        </row>
        <row r="617">
          <cell r="B617">
            <v>409</v>
          </cell>
          <cell r="D617">
            <v>0</v>
          </cell>
          <cell r="E617">
            <v>0</v>
          </cell>
        </row>
        <row r="618">
          <cell r="B618">
            <v>412</v>
          </cell>
          <cell r="D618">
            <v>120016</v>
          </cell>
          <cell r="E618">
            <v>16742.75</v>
          </cell>
        </row>
        <row r="619">
          <cell r="B619">
            <v>416</v>
          </cell>
          <cell r="D619">
            <v>32993</v>
          </cell>
          <cell r="E619">
            <v>6499.43</v>
          </cell>
        </row>
        <row r="620">
          <cell r="B620">
            <v>472</v>
          </cell>
          <cell r="D620">
            <v>143666</v>
          </cell>
          <cell r="E620">
            <v>6736.49</v>
          </cell>
        </row>
        <row r="621">
          <cell r="B621">
            <v>482</v>
          </cell>
          <cell r="D621">
            <v>1700178</v>
          </cell>
          <cell r="E621">
            <v>123561.05</v>
          </cell>
        </row>
        <row r="622">
          <cell r="B622">
            <v>501</v>
          </cell>
          <cell r="D622">
            <v>2033310</v>
          </cell>
          <cell r="E622">
            <v>344671.93</v>
          </cell>
        </row>
        <row r="623">
          <cell r="B623">
            <v>503</v>
          </cell>
          <cell r="D623">
            <v>18958225</v>
          </cell>
          <cell r="E623">
            <v>2366350.98</v>
          </cell>
        </row>
        <row r="624">
          <cell r="B624">
            <v>512</v>
          </cell>
          <cell r="D624">
            <v>32607</v>
          </cell>
          <cell r="E624">
            <v>4312.3900000000003</v>
          </cell>
        </row>
        <row r="625">
          <cell r="B625">
            <v>516</v>
          </cell>
          <cell r="D625">
            <v>23524983</v>
          </cell>
          <cell r="E625">
            <v>3149787.84</v>
          </cell>
        </row>
        <row r="626">
          <cell r="B626">
            <v>572</v>
          </cell>
          <cell r="D626">
            <v>9741</v>
          </cell>
          <cell r="E626">
            <v>454.78</v>
          </cell>
        </row>
        <row r="627">
          <cell r="B627">
            <v>581</v>
          </cell>
          <cell r="D627">
            <v>946350</v>
          </cell>
          <cell r="E627">
            <v>61087.34</v>
          </cell>
        </row>
        <row r="628">
          <cell r="B628">
            <v>583</v>
          </cell>
          <cell r="D628">
            <v>13842420</v>
          </cell>
          <cell r="E628">
            <v>400684.83</v>
          </cell>
        </row>
        <row r="629">
          <cell r="B629">
            <v>601</v>
          </cell>
          <cell r="D629">
            <v>1441667</v>
          </cell>
          <cell r="E629">
            <v>250147.51</v>
          </cell>
        </row>
        <row r="630">
          <cell r="B630">
            <v>602</v>
          </cell>
          <cell r="D630">
            <v>0</v>
          </cell>
          <cell r="E630">
            <v>0</v>
          </cell>
        </row>
        <row r="631">
          <cell r="B631">
            <v>681</v>
          </cell>
          <cell r="D631">
            <v>819780</v>
          </cell>
          <cell r="E631">
            <v>56300.5</v>
          </cell>
        </row>
        <row r="632">
          <cell r="B632">
            <v>682</v>
          </cell>
          <cell r="D632">
            <v>162000</v>
          </cell>
          <cell r="E632">
            <v>9485.9500000000007</v>
          </cell>
        </row>
        <row r="633">
          <cell r="B633">
            <v>701</v>
          </cell>
          <cell r="D633">
            <v>832588</v>
          </cell>
          <cell r="E633">
            <v>138977.81</v>
          </cell>
        </row>
        <row r="634">
          <cell r="B634">
            <v>703</v>
          </cell>
          <cell r="D634">
            <v>2214985</v>
          </cell>
          <cell r="E634">
            <v>293795.69</v>
          </cell>
        </row>
        <row r="635">
          <cell r="B635">
            <v>781</v>
          </cell>
          <cell r="D635">
            <v>362328</v>
          </cell>
          <cell r="E635">
            <v>22806.17</v>
          </cell>
        </row>
        <row r="636">
          <cell r="B636">
            <v>783</v>
          </cell>
          <cell r="D636">
            <v>3136215</v>
          </cell>
          <cell r="E636">
            <v>109335.57</v>
          </cell>
        </row>
        <row r="637">
          <cell r="B637">
            <v>801</v>
          </cell>
          <cell r="D637">
            <v>2541759</v>
          </cell>
          <cell r="E637">
            <v>424222.58</v>
          </cell>
        </row>
        <row r="638">
          <cell r="B638">
            <v>802</v>
          </cell>
          <cell r="D638">
            <v>453548</v>
          </cell>
          <cell r="E638">
            <v>88161.88</v>
          </cell>
        </row>
        <row r="639">
          <cell r="B639">
            <v>881</v>
          </cell>
          <cell r="D639">
            <v>1217683</v>
          </cell>
          <cell r="E639">
            <v>77487.73</v>
          </cell>
        </row>
        <row r="640">
          <cell r="B640">
            <v>882</v>
          </cell>
          <cell r="D640">
            <v>410659</v>
          </cell>
          <cell r="E640">
            <v>36037.58</v>
          </cell>
        </row>
        <row r="641">
          <cell r="B641">
            <v>902</v>
          </cell>
          <cell r="D641">
            <v>437137</v>
          </cell>
          <cell r="E641">
            <v>101201.52</v>
          </cell>
        </row>
        <row r="642">
          <cell r="B642">
            <v>919</v>
          </cell>
          <cell r="D642">
            <v>0</v>
          </cell>
          <cell r="E642">
            <v>0</v>
          </cell>
        </row>
        <row r="643">
          <cell r="B643">
            <v>917</v>
          </cell>
          <cell r="D643">
            <v>14249450</v>
          </cell>
          <cell r="E643">
            <v>413926.58</v>
          </cell>
        </row>
        <row r="644">
          <cell r="B644">
            <v>918</v>
          </cell>
          <cell r="D644">
            <v>0</v>
          </cell>
          <cell r="E644">
            <v>0</v>
          </cell>
        </row>
        <row r="645">
          <cell r="B645">
            <v>926</v>
          </cell>
          <cell r="D645">
            <v>13279404</v>
          </cell>
          <cell r="E645">
            <v>302697.98</v>
          </cell>
        </row>
        <row r="646">
          <cell r="B646">
            <v>927</v>
          </cell>
          <cell r="D646">
            <v>0</v>
          </cell>
          <cell r="E646">
            <v>0</v>
          </cell>
        </row>
        <row r="647">
          <cell r="B647">
            <v>929</v>
          </cell>
          <cell r="D647">
            <v>4001347</v>
          </cell>
          <cell r="E647">
            <v>438116.09</v>
          </cell>
        </row>
        <row r="648">
          <cell r="B648">
            <v>930</v>
          </cell>
          <cell r="D648">
            <v>4105092</v>
          </cell>
          <cell r="E648">
            <v>453540.04</v>
          </cell>
        </row>
        <row r="649">
          <cell r="B649">
            <v>937</v>
          </cell>
          <cell r="D649">
            <v>2271425</v>
          </cell>
          <cell r="E649">
            <v>47407.17</v>
          </cell>
        </row>
        <row r="650">
          <cell r="B650">
            <v>938</v>
          </cell>
          <cell r="D650">
            <v>0</v>
          </cell>
          <cell r="E650">
            <v>0</v>
          </cell>
        </row>
        <row r="651">
          <cell r="B651">
            <v>941</v>
          </cell>
          <cell r="D651">
            <v>2213400</v>
          </cell>
          <cell r="E651">
            <v>236011.83</v>
          </cell>
        </row>
        <row r="652">
          <cell r="B652">
            <v>949</v>
          </cell>
          <cell r="D652">
            <v>0</v>
          </cell>
          <cell r="E652">
            <v>0</v>
          </cell>
        </row>
        <row r="653">
          <cell r="B653">
            <v>946</v>
          </cell>
          <cell r="D653">
            <v>0</v>
          </cell>
          <cell r="E653">
            <v>0</v>
          </cell>
        </row>
        <row r="654">
          <cell r="B654">
            <v>950</v>
          </cell>
          <cell r="D654">
            <v>0</v>
          </cell>
          <cell r="E654">
            <v>0</v>
          </cell>
        </row>
        <row r="655">
          <cell r="B655">
            <v>957</v>
          </cell>
          <cell r="D655">
            <v>574350</v>
          </cell>
          <cell r="E655">
            <v>7564.86</v>
          </cell>
        </row>
        <row r="656">
          <cell r="B656">
            <v>958</v>
          </cell>
          <cell r="D656">
            <v>0</v>
          </cell>
          <cell r="E656">
            <v>0</v>
          </cell>
        </row>
        <row r="657">
          <cell r="B657">
            <v>961</v>
          </cell>
          <cell r="D657">
            <v>26718159</v>
          </cell>
          <cell r="E657">
            <v>2806194.62</v>
          </cell>
        </row>
        <row r="658">
          <cell r="B658">
            <v>129</v>
          </cell>
          <cell r="D658">
            <v>1091810</v>
          </cell>
          <cell r="E658">
            <v>37936.67</v>
          </cell>
        </row>
        <row r="659">
          <cell r="B659">
            <v>966</v>
          </cell>
          <cell r="D659">
            <v>3566400</v>
          </cell>
          <cell r="E659">
            <v>42045.73</v>
          </cell>
        </row>
        <row r="660">
          <cell r="B660">
            <v>982</v>
          </cell>
          <cell r="D660">
            <v>218625</v>
          </cell>
          <cell r="E660">
            <v>21981.439999999999</v>
          </cell>
        </row>
        <row r="661">
          <cell r="B661">
            <v>128</v>
          </cell>
          <cell r="D661">
            <v>1345235</v>
          </cell>
          <cell r="E661">
            <v>74149.64</v>
          </cell>
        </row>
        <row r="662">
          <cell r="B662">
            <v>229</v>
          </cell>
          <cell r="D662">
            <v>1394400</v>
          </cell>
          <cell r="E662">
            <v>55797.53</v>
          </cell>
        </row>
        <row r="663">
          <cell r="B663">
            <v>228</v>
          </cell>
          <cell r="D663">
            <v>0</v>
          </cell>
          <cell r="E663">
            <v>0</v>
          </cell>
        </row>
        <row r="664">
          <cell r="B664">
            <v>102</v>
          </cell>
          <cell r="D664">
            <v>47463845</v>
          </cell>
          <cell r="E664">
            <v>7817754.21</v>
          </cell>
        </row>
        <row r="665">
          <cell r="B665">
            <v>104</v>
          </cell>
          <cell r="D665">
            <v>536410</v>
          </cell>
          <cell r="E665">
            <v>116913.71</v>
          </cell>
        </row>
        <row r="666">
          <cell r="B666">
            <v>105</v>
          </cell>
          <cell r="D666">
            <v>85952</v>
          </cell>
          <cell r="E666">
            <v>14776.53</v>
          </cell>
        </row>
        <row r="667">
          <cell r="B667">
            <v>109</v>
          </cell>
          <cell r="D667">
            <v>0</v>
          </cell>
          <cell r="E667">
            <v>0</v>
          </cell>
        </row>
        <row r="668">
          <cell r="B668">
            <v>110</v>
          </cell>
          <cell r="D668">
            <v>16047789</v>
          </cell>
          <cell r="E668">
            <v>1854849.18</v>
          </cell>
        </row>
        <row r="669">
          <cell r="B669">
            <v>111</v>
          </cell>
          <cell r="D669">
            <v>9830400</v>
          </cell>
          <cell r="E669">
            <v>1447106.41</v>
          </cell>
        </row>
        <row r="670">
          <cell r="B670">
            <v>116</v>
          </cell>
          <cell r="D670">
            <v>6458829</v>
          </cell>
          <cell r="E670">
            <v>792723.35</v>
          </cell>
        </row>
        <row r="671">
          <cell r="B671">
            <v>120</v>
          </cell>
          <cell r="D671">
            <v>1204882</v>
          </cell>
          <cell r="E671">
            <v>161643.07</v>
          </cell>
        </row>
        <row r="672">
          <cell r="B672">
            <v>121</v>
          </cell>
          <cell r="D672">
            <v>1670100</v>
          </cell>
          <cell r="E672">
            <v>192282.86</v>
          </cell>
        </row>
        <row r="673">
          <cell r="B673">
            <v>182</v>
          </cell>
          <cell r="D673">
            <v>32360799</v>
          </cell>
          <cell r="E673">
            <v>1906317.61</v>
          </cell>
        </row>
        <row r="674">
          <cell r="B674">
            <v>184</v>
          </cell>
          <cell r="D674">
            <v>1065320</v>
          </cell>
          <cell r="E674">
            <v>147662.46</v>
          </cell>
        </row>
        <row r="675">
          <cell r="B675">
            <v>185</v>
          </cell>
          <cell r="D675">
            <v>194054</v>
          </cell>
          <cell r="E675">
            <v>16317.38</v>
          </cell>
        </row>
        <row r="676">
          <cell r="B676">
            <v>201</v>
          </cell>
          <cell r="D676">
            <v>543867</v>
          </cell>
          <cell r="E676">
            <v>94276.99</v>
          </cell>
        </row>
        <row r="677">
          <cell r="B677">
            <v>202</v>
          </cell>
          <cell r="D677">
            <v>1211749</v>
          </cell>
          <cell r="E677">
            <v>201551.17</v>
          </cell>
        </row>
        <row r="678">
          <cell r="B678">
            <v>203</v>
          </cell>
          <cell r="D678">
            <v>3178627</v>
          </cell>
          <cell r="E678">
            <v>391639.72</v>
          </cell>
        </row>
        <row r="679">
          <cell r="B679">
            <v>216</v>
          </cell>
          <cell r="D679">
            <v>6202</v>
          </cell>
          <cell r="E679">
            <v>124.04</v>
          </cell>
        </row>
        <row r="680">
          <cell r="B680">
            <v>211</v>
          </cell>
          <cell r="D680">
            <v>11737194</v>
          </cell>
          <cell r="E680">
            <v>1209201.46</v>
          </cell>
        </row>
        <row r="681">
          <cell r="B681">
            <v>212</v>
          </cell>
          <cell r="D681">
            <v>584291</v>
          </cell>
          <cell r="E681">
            <v>120089.64</v>
          </cell>
        </row>
        <row r="682">
          <cell r="B682">
            <v>220</v>
          </cell>
          <cell r="D682">
            <v>0</v>
          </cell>
          <cell r="E682">
            <v>0</v>
          </cell>
        </row>
        <row r="683">
          <cell r="B683">
            <v>221</v>
          </cell>
          <cell r="D683">
            <v>716800</v>
          </cell>
          <cell r="E683">
            <v>90064.61</v>
          </cell>
        </row>
        <row r="684">
          <cell r="B684">
            <v>272</v>
          </cell>
          <cell r="D684">
            <v>160579</v>
          </cell>
          <cell r="E684">
            <v>18539.46</v>
          </cell>
        </row>
        <row r="685">
          <cell r="B685">
            <v>281</v>
          </cell>
          <cell r="D685">
            <v>300240</v>
          </cell>
          <cell r="E685">
            <v>21055.85</v>
          </cell>
        </row>
        <row r="686">
          <cell r="B686">
            <v>282</v>
          </cell>
          <cell r="D686">
            <v>1638529</v>
          </cell>
          <cell r="E686">
            <v>76829.75</v>
          </cell>
        </row>
        <row r="687">
          <cell r="B687">
            <v>283</v>
          </cell>
          <cell r="D687">
            <v>2830610</v>
          </cell>
          <cell r="E687">
            <v>98695.55</v>
          </cell>
        </row>
        <row r="688">
          <cell r="B688">
            <v>300</v>
          </cell>
          <cell r="D688">
            <v>0</v>
          </cell>
          <cell r="E688">
            <v>0</v>
          </cell>
        </row>
        <row r="689">
          <cell r="B689">
            <v>301</v>
          </cell>
          <cell r="D689">
            <v>101940551</v>
          </cell>
          <cell r="E689">
            <v>17503860.379999999</v>
          </cell>
        </row>
        <row r="690">
          <cell r="B690">
            <v>302</v>
          </cell>
          <cell r="D690">
            <v>2714004</v>
          </cell>
          <cell r="E690">
            <v>414146.52</v>
          </cell>
        </row>
        <row r="691">
          <cell r="B691">
            <v>310</v>
          </cell>
          <cell r="D691">
            <v>0</v>
          </cell>
          <cell r="E691">
            <v>0</v>
          </cell>
        </row>
        <row r="692">
          <cell r="B692">
            <v>312</v>
          </cell>
          <cell r="D692">
            <v>64577</v>
          </cell>
          <cell r="E692">
            <v>14631.07</v>
          </cell>
        </row>
        <row r="693">
          <cell r="B693">
            <v>318</v>
          </cell>
          <cell r="D693">
            <v>5402794</v>
          </cell>
          <cell r="E693">
            <v>388430.82</v>
          </cell>
        </row>
        <row r="694">
          <cell r="B694">
            <v>319</v>
          </cell>
          <cell r="D694">
            <v>7063279</v>
          </cell>
          <cell r="E694">
            <v>1141784.99</v>
          </cell>
        </row>
        <row r="695">
          <cell r="B695">
            <v>372</v>
          </cell>
          <cell r="D695">
            <v>13838</v>
          </cell>
          <cell r="E695">
            <v>1742.6</v>
          </cell>
        </row>
        <row r="696">
          <cell r="B696">
            <v>381</v>
          </cell>
          <cell r="D696">
            <v>54858532</v>
          </cell>
          <cell r="E696">
            <v>3853687.41</v>
          </cell>
        </row>
        <row r="697">
          <cell r="B697">
            <v>382</v>
          </cell>
          <cell r="D697">
            <v>3605060</v>
          </cell>
          <cell r="E697">
            <v>145164.23000000001</v>
          </cell>
        </row>
        <row r="698">
          <cell r="B698">
            <v>402</v>
          </cell>
          <cell r="D698">
            <v>1303217</v>
          </cell>
          <cell r="E698">
            <v>230697.77</v>
          </cell>
        </row>
        <row r="699">
          <cell r="B699">
            <v>409</v>
          </cell>
          <cell r="D699">
            <v>0</v>
          </cell>
          <cell r="E699">
            <v>0</v>
          </cell>
        </row>
        <row r="700">
          <cell r="B700">
            <v>412</v>
          </cell>
          <cell r="D700">
            <v>123775</v>
          </cell>
          <cell r="E700">
            <v>16853.7</v>
          </cell>
        </row>
        <row r="701">
          <cell r="B701">
            <v>416</v>
          </cell>
          <cell r="D701">
            <v>0</v>
          </cell>
          <cell r="E701">
            <v>0</v>
          </cell>
        </row>
        <row r="702">
          <cell r="B702">
            <v>472</v>
          </cell>
          <cell r="D702">
            <v>182135</v>
          </cell>
          <cell r="E702">
            <v>8200.34</v>
          </cell>
        </row>
        <row r="703">
          <cell r="B703">
            <v>482</v>
          </cell>
          <cell r="D703">
            <v>1625791</v>
          </cell>
          <cell r="E703">
            <v>118214.74</v>
          </cell>
        </row>
        <row r="704">
          <cell r="B704">
            <v>501</v>
          </cell>
          <cell r="D704">
            <v>1921702</v>
          </cell>
          <cell r="E704">
            <v>318402.3</v>
          </cell>
        </row>
        <row r="705">
          <cell r="B705">
            <v>503</v>
          </cell>
          <cell r="D705">
            <v>18915320</v>
          </cell>
          <cell r="E705">
            <v>2277664.98</v>
          </cell>
        </row>
        <row r="706">
          <cell r="B706">
            <v>512</v>
          </cell>
          <cell r="D706">
            <v>33132</v>
          </cell>
          <cell r="E706">
            <v>4419.3900000000003</v>
          </cell>
        </row>
        <row r="707">
          <cell r="B707">
            <v>516</v>
          </cell>
          <cell r="D707">
            <v>19025990</v>
          </cell>
          <cell r="E707">
            <v>2377290.9300000002</v>
          </cell>
        </row>
        <row r="708">
          <cell r="B708">
            <v>572</v>
          </cell>
          <cell r="D708">
            <v>9741</v>
          </cell>
          <cell r="E708">
            <v>454.78</v>
          </cell>
        </row>
        <row r="709">
          <cell r="B709">
            <v>581</v>
          </cell>
          <cell r="D709">
            <v>872320</v>
          </cell>
          <cell r="E709">
            <v>56777.81</v>
          </cell>
        </row>
        <row r="710">
          <cell r="B710">
            <v>583</v>
          </cell>
          <cell r="D710">
            <v>12299475</v>
          </cell>
          <cell r="E710">
            <v>352511.09</v>
          </cell>
        </row>
        <row r="711">
          <cell r="B711">
            <v>601</v>
          </cell>
          <cell r="D711">
            <v>1358068</v>
          </cell>
          <cell r="E711">
            <v>232548.67</v>
          </cell>
        </row>
        <row r="712">
          <cell r="B712">
            <v>602</v>
          </cell>
          <cell r="D712">
            <v>0</v>
          </cell>
          <cell r="E712">
            <v>0</v>
          </cell>
        </row>
        <row r="713">
          <cell r="B713">
            <v>681</v>
          </cell>
          <cell r="D713">
            <v>768228</v>
          </cell>
          <cell r="E713">
            <v>53066.22</v>
          </cell>
        </row>
        <row r="714">
          <cell r="B714">
            <v>682</v>
          </cell>
          <cell r="D714">
            <v>142500</v>
          </cell>
          <cell r="E714">
            <v>8920.61</v>
          </cell>
        </row>
        <row r="715">
          <cell r="B715">
            <v>701</v>
          </cell>
          <cell r="D715">
            <v>759315</v>
          </cell>
          <cell r="E715">
            <v>124006.63</v>
          </cell>
        </row>
        <row r="716">
          <cell r="B716">
            <v>703</v>
          </cell>
          <cell r="D716">
            <v>2339140</v>
          </cell>
          <cell r="E716">
            <v>292403.28999999998</v>
          </cell>
        </row>
        <row r="717">
          <cell r="B717">
            <v>781</v>
          </cell>
          <cell r="D717">
            <v>328900</v>
          </cell>
          <cell r="E717">
            <v>20902.29</v>
          </cell>
        </row>
        <row r="718">
          <cell r="B718">
            <v>783</v>
          </cell>
          <cell r="D718">
            <v>3175970</v>
          </cell>
          <cell r="E718">
            <v>108258.86</v>
          </cell>
        </row>
        <row r="719">
          <cell r="B719">
            <v>801</v>
          </cell>
          <cell r="D719">
            <v>2371618</v>
          </cell>
          <cell r="E719">
            <v>392276.84</v>
          </cell>
        </row>
        <row r="720">
          <cell r="B720">
            <v>802</v>
          </cell>
          <cell r="D720">
            <v>455620</v>
          </cell>
          <cell r="E720">
            <v>86566.83</v>
          </cell>
        </row>
        <row r="721">
          <cell r="B721">
            <v>881</v>
          </cell>
          <cell r="D721">
            <v>1118932</v>
          </cell>
          <cell r="E721">
            <v>71725.48</v>
          </cell>
        </row>
        <row r="722">
          <cell r="B722">
            <v>882</v>
          </cell>
          <cell r="D722">
            <v>411269</v>
          </cell>
          <cell r="E722">
            <v>36052.699999999997</v>
          </cell>
        </row>
        <row r="723">
          <cell r="B723">
            <v>902</v>
          </cell>
          <cell r="D723">
            <v>442056</v>
          </cell>
          <cell r="E723">
            <v>100594.88</v>
          </cell>
        </row>
        <row r="724">
          <cell r="B724">
            <v>919</v>
          </cell>
          <cell r="D724">
            <v>0</v>
          </cell>
          <cell r="E724">
            <v>0</v>
          </cell>
        </row>
        <row r="725">
          <cell r="B725">
            <v>917</v>
          </cell>
          <cell r="D725">
            <v>12530100</v>
          </cell>
          <cell r="E725">
            <v>363894.7</v>
          </cell>
        </row>
        <row r="726">
          <cell r="B726">
            <v>918</v>
          </cell>
          <cell r="D726">
            <v>0</v>
          </cell>
          <cell r="E726">
            <v>0</v>
          </cell>
        </row>
        <row r="727">
          <cell r="B727">
            <v>926</v>
          </cell>
          <cell r="D727">
            <v>12078424</v>
          </cell>
          <cell r="E727">
            <v>287022.18</v>
          </cell>
        </row>
        <row r="728">
          <cell r="B728">
            <v>927</v>
          </cell>
          <cell r="D728">
            <v>0</v>
          </cell>
          <cell r="E728">
            <v>0</v>
          </cell>
        </row>
        <row r="729">
          <cell r="B729">
            <v>929</v>
          </cell>
          <cell r="D729">
            <v>3661869</v>
          </cell>
          <cell r="E729">
            <v>375095.39</v>
          </cell>
        </row>
        <row r="730">
          <cell r="B730">
            <v>930</v>
          </cell>
          <cell r="D730">
            <v>3827593</v>
          </cell>
          <cell r="E730">
            <v>393969.22</v>
          </cell>
        </row>
        <row r="731">
          <cell r="B731">
            <v>937</v>
          </cell>
          <cell r="D731">
            <v>2075892</v>
          </cell>
          <cell r="E731">
            <v>44696.41</v>
          </cell>
        </row>
        <row r="732">
          <cell r="B732">
            <v>938</v>
          </cell>
          <cell r="D732">
            <v>0</v>
          </cell>
          <cell r="E732">
            <v>0</v>
          </cell>
        </row>
        <row r="733">
          <cell r="B733">
            <v>941</v>
          </cell>
          <cell r="D733">
            <v>2055900</v>
          </cell>
          <cell r="E733">
            <v>204809.09</v>
          </cell>
        </row>
        <row r="734">
          <cell r="B734">
            <v>949</v>
          </cell>
          <cell r="D734">
            <v>0</v>
          </cell>
          <cell r="E734">
            <v>0</v>
          </cell>
        </row>
        <row r="735">
          <cell r="B735">
            <v>946</v>
          </cell>
          <cell r="D735">
            <v>0</v>
          </cell>
          <cell r="E735">
            <v>0</v>
          </cell>
        </row>
        <row r="736">
          <cell r="B736">
            <v>950</v>
          </cell>
          <cell r="D736">
            <v>0</v>
          </cell>
          <cell r="E736">
            <v>0</v>
          </cell>
        </row>
        <row r="737">
          <cell r="B737">
            <v>957</v>
          </cell>
          <cell r="D737">
            <v>615300</v>
          </cell>
          <cell r="E737">
            <v>8041.37</v>
          </cell>
        </row>
        <row r="738">
          <cell r="B738">
            <v>958</v>
          </cell>
          <cell r="D738">
            <v>0</v>
          </cell>
          <cell r="E738">
            <v>0</v>
          </cell>
        </row>
        <row r="739">
          <cell r="B739">
            <v>961</v>
          </cell>
          <cell r="D739">
            <v>24227528</v>
          </cell>
          <cell r="E739">
            <v>2417214.67</v>
          </cell>
        </row>
        <row r="740">
          <cell r="B740">
            <v>129</v>
          </cell>
          <cell r="D740">
            <v>1083290</v>
          </cell>
          <cell r="E740">
            <v>34977.550000000003</v>
          </cell>
        </row>
        <row r="741">
          <cell r="B741">
            <v>966</v>
          </cell>
          <cell r="D741">
            <v>3630300</v>
          </cell>
          <cell r="E741">
            <v>41234.14</v>
          </cell>
        </row>
        <row r="742">
          <cell r="B742">
            <v>982</v>
          </cell>
          <cell r="D742">
            <v>218864</v>
          </cell>
          <cell r="E742">
            <v>22119.46</v>
          </cell>
        </row>
        <row r="743">
          <cell r="B743">
            <v>128</v>
          </cell>
          <cell r="D743">
            <v>1545045</v>
          </cell>
          <cell r="E743">
            <v>85942.7</v>
          </cell>
        </row>
        <row r="744">
          <cell r="B744">
            <v>229</v>
          </cell>
          <cell r="D744">
            <v>1103200</v>
          </cell>
          <cell r="E744">
            <v>24543</v>
          </cell>
        </row>
        <row r="745">
          <cell r="B745">
            <v>228</v>
          </cell>
          <cell r="D745">
            <v>0</v>
          </cell>
          <cell r="E745">
            <v>0</v>
          </cell>
        </row>
        <row r="746">
          <cell r="B746">
            <v>102</v>
          </cell>
          <cell r="D746">
            <v>40500735</v>
          </cell>
          <cell r="E746">
            <v>7452483.1799999997</v>
          </cell>
        </row>
        <row r="747">
          <cell r="B747">
            <v>104</v>
          </cell>
          <cell r="D747">
            <v>625588</v>
          </cell>
          <cell r="E747">
            <v>138063.49</v>
          </cell>
        </row>
        <row r="748">
          <cell r="B748">
            <v>105</v>
          </cell>
          <cell r="D748">
            <v>82595</v>
          </cell>
          <cell r="E748">
            <v>15688.82</v>
          </cell>
        </row>
        <row r="749">
          <cell r="B749">
            <v>109</v>
          </cell>
          <cell r="D749">
            <v>0</v>
          </cell>
          <cell r="E749">
            <v>0</v>
          </cell>
        </row>
        <row r="750">
          <cell r="B750">
            <v>110</v>
          </cell>
          <cell r="D750">
            <v>15365258</v>
          </cell>
          <cell r="E750">
            <v>2081558.31</v>
          </cell>
        </row>
        <row r="751">
          <cell r="B751">
            <v>111</v>
          </cell>
          <cell r="D751">
            <v>8942400</v>
          </cell>
          <cell r="E751">
            <v>1581831.94</v>
          </cell>
        </row>
        <row r="752">
          <cell r="B752">
            <v>116</v>
          </cell>
          <cell r="D752">
            <v>6123342</v>
          </cell>
          <cell r="E752">
            <v>695151.29</v>
          </cell>
        </row>
        <row r="753">
          <cell r="B753">
            <v>120</v>
          </cell>
          <cell r="D753">
            <v>1065213</v>
          </cell>
          <cell r="E753">
            <v>162400.71</v>
          </cell>
        </row>
        <row r="754">
          <cell r="B754">
            <v>121</v>
          </cell>
          <cell r="D754">
            <v>1365900</v>
          </cell>
          <cell r="E754">
            <v>172496.3</v>
          </cell>
        </row>
        <row r="755">
          <cell r="B755">
            <v>182</v>
          </cell>
          <cell r="D755">
            <v>27471382</v>
          </cell>
          <cell r="E755">
            <v>1596784.06</v>
          </cell>
        </row>
        <row r="756">
          <cell r="B756">
            <v>184</v>
          </cell>
          <cell r="D756">
            <v>1244056</v>
          </cell>
          <cell r="E756">
            <v>148491.4</v>
          </cell>
        </row>
        <row r="757">
          <cell r="B757">
            <v>185</v>
          </cell>
          <cell r="D757">
            <v>197511</v>
          </cell>
          <cell r="E757">
            <v>16619.98</v>
          </cell>
        </row>
        <row r="758">
          <cell r="B758">
            <v>201</v>
          </cell>
          <cell r="D758">
            <v>447954</v>
          </cell>
          <cell r="E758">
            <v>83269.37</v>
          </cell>
        </row>
        <row r="759">
          <cell r="B759">
            <v>202</v>
          </cell>
          <cell r="D759">
            <v>814892</v>
          </cell>
          <cell r="E759">
            <v>153120.15</v>
          </cell>
        </row>
        <row r="760">
          <cell r="B760">
            <v>203</v>
          </cell>
          <cell r="D760">
            <v>2742164</v>
          </cell>
          <cell r="E760">
            <v>372948.41</v>
          </cell>
        </row>
        <row r="761">
          <cell r="B761">
            <v>216</v>
          </cell>
          <cell r="D761">
            <v>0</v>
          </cell>
          <cell r="E761">
            <v>0</v>
          </cell>
        </row>
        <row r="762">
          <cell r="B762">
            <v>211</v>
          </cell>
          <cell r="D762">
            <v>11747897</v>
          </cell>
          <cell r="E762">
            <v>1456631.31</v>
          </cell>
        </row>
        <row r="763">
          <cell r="B763">
            <v>212</v>
          </cell>
          <cell r="D763">
            <v>634310</v>
          </cell>
          <cell r="E763">
            <v>136353.13</v>
          </cell>
        </row>
        <row r="764">
          <cell r="B764">
            <v>220</v>
          </cell>
          <cell r="D764">
            <v>0</v>
          </cell>
          <cell r="E764">
            <v>0</v>
          </cell>
        </row>
        <row r="765">
          <cell r="B765">
            <v>221</v>
          </cell>
          <cell r="D765">
            <v>747950</v>
          </cell>
          <cell r="E765">
            <v>100493.39</v>
          </cell>
        </row>
        <row r="766">
          <cell r="B766">
            <v>272</v>
          </cell>
          <cell r="D766">
            <v>175861</v>
          </cell>
          <cell r="E766">
            <v>18584.68</v>
          </cell>
        </row>
        <row r="767">
          <cell r="B767">
            <v>281</v>
          </cell>
          <cell r="D767">
            <v>239903</v>
          </cell>
          <cell r="E767">
            <v>14935.14</v>
          </cell>
        </row>
        <row r="768">
          <cell r="B768">
            <v>282</v>
          </cell>
          <cell r="D768">
            <v>1407192</v>
          </cell>
          <cell r="E768">
            <v>65172.99</v>
          </cell>
        </row>
        <row r="769">
          <cell r="B769">
            <v>283</v>
          </cell>
          <cell r="D769">
            <v>2514860</v>
          </cell>
          <cell r="E769">
            <v>85673.88</v>
          </cell>
        </row>
        <row r="770">
          <cell r="B770">
            <v>300</v>
          </cell>
          <cell r="D770">
            <v>0</v>
          </cell>
          <cell r="E770">
            <v>0</v>
          </cell>
        </row>
        <row r="771">
          <cell r="B771">
            <v>301</v>
          </cell>
          <cell r="D771">
            <v>72434581</v>
          </cell>
          <cell r="E771">
            <v>13855249.35</v>
          </cell>
        </row>
        <row r="772">
          <cell r="B772">
            <v>302</v>
          </cell>
          <cell r="D772">
            <v>2639114</v>
          </cell>
          <cell r="E772">
            <v>460409.05</v>
          </cell>
        </row>
        <row r="773">
          <cell r="B773">
            <v>310</v>
          </cell>
          <cell r="D773">
            <v>0</v>
          </cell>
          <cell r="E773">
            <v>0</v>
          </cell>
        </row>
        <row r="774">
          <cell r="B774">
            <v>312</v>
          </cell>
          <cell r="D774">
            <v>68992</v>
          </cell>
          <cell r="E774">
            <v>16267.74</v>
          </cell>
        </row>
        <row r="775">
          <cell r="B775">
            <v>318</v>
          </cell>
          <cell r="D775">
            <v>3913634</v>
          </cell>
          <cell r="E775">
            <v>248701.64</v>
          </cell>
        </row>
        <row r="776">
          <cell r="B776">
            <v>319</v>
          </cell>
          <cell r="D776">
            <v>4993374</v>
          </cell>
          <cell r="E776">
            <v>866486.43</v>
          </cell>
        </row>
        <row r="777">
          <cell r="B777">
            <v>372</v>
          </cell>
          <cell r="D777">
            <v>14642</v>
          </cell>
          <cell r="E777">
            <v>1708.33</v>
          </cell>
        </row>
        <row r="778">
          <cell r="B778">
            <v>381</v>
          </cell>
          <cell r="D778">
            <v>39071784</v>
          </cell>
          <cell r="E778">
            <v>2708903.08</v>
          </cell>
        </row>
        <row r="779">
          <cell r="B779">
            <v>382</v>
          </cell>
          <cell r="D779">
            <v>1846590</v>
          </cell>
          <cell r="E779">
            <v>82163.17</v>
          </cell>
        </row>
        <row r="780">
          <cell r="B780">
            <v>402</v>
          </cell>
          <cell r="D780">
            <v>892254</v>
          </cell>
          <cell r="E780">
            <v>158813.98000000001</v>
          </cell>
        </row>
        <row r="781">
          <cell r="B781">
            <v>409</v>
          </cell>
          <cell r="D781">
            <v>0</v>
          </cell>
          <cell r="E781">
            <v>0</v>
          </cell>
        </row>
        <row r="782">
          <cell r="B782">
            <v>412</v>
          </cell>
          <cell r="D782">
            <v>148793</v>
          </cell>
          <cell r="E782">
            <v>22481.54</v>
          </cell>
        </row>
        <row r="783">
          <cell r="B783">
            <v>416</v>
          </cell>
          <cell r="D783">
            <v>6737</v>
          </cell>
          <cell r="E783">
            <v>1438.4</v>
          </cell>
        </row>
        <row r="784">
          <cell r="B784">
            <v>472</v>
          </cell>
          <cell r="D784">
            <v>190549</v>
          </cell>
          <cell r="E784">
            <v>8529.2000000000007</v>
          </cell>
        </row>
        <row r="785">
          <cell r="B785">
            <v>482</v>
          </cell>
          <cell r="D785">
            <v>1258784</v>
          </cell>
          <cell r="E785">
            <v>72255.850000000006</v>
          </cell>
        </row>
        <row r="786">
          <cell r="B786">
            <v>501</v>
          </cell>
          <cell r="D786">
            <v>1664344</v>
          </cell>
          <cell r="E786">
            <v>299386.62</v>
          </cell>
        </row>
        <row r="787">
          <cell r="B787">
            <v>503</v>
          </cell>
          <cell r="D787">
            <v>16755327</v>
          </cell>
          <cell r="E787">
            <v>2303501.77</v>
          </cell>
        </row>
        <row r="788">
          <cell r="B788">
            <v>512</v>
          </cell>
          <cell r="D788">
            <v>33201</v>
          </cell>
          <cell r="E788">
            <v>4878.3500000000004</v>
          </cell>
        </row>
        <row r="789">
          <cell r="B789">
            <v>516</v>
          </cell>
          <cell r="D789">
            <v>17504689</v>
          </cell>
          <cell r="E789">
            <v>2195714.9700000002</v>
          </cell>
        </row>
        <row r="790">
          <cell r="B790">
            <v>572</v>
          </cell>
          <cell r="D790">
            <v>9741</v>
          </cell>
          <cell r="E790">
            <v>455.62</v>
          </cell>
        </row>
        <row r="791">
          <cell r="B791">
            <v>581</v>
          </cell>
          <cell r="D791">
            <v>763966</v>
          </cell>
          <cell r="E791">
            <v>45299.1</v>
          </cell>
        </row>
        <row r="792">
          <cell r="B792">
            <v>583</v>
          </cell>
          <cell r="D792">
            <v>12952180</v>
          </cell>
          <cell r="E792">
            <v>342016.33</v>
          </cell>
        </row>
        <row r="793">
          <cell r="B793">
            <v>601</v>
          </cell>
          <cell r="D793">
            <v>966037</v>
          </cell>
          <cell r="E793">
            <v>177949.98</v>
          </cell>
        </row>
        <row r="794">
          <cell r="B794">
            <v>602</v>
          </cell>
          <cell r="D794">
            <v>0</v>
          </cell>
          <cell r="E794">
            <v>0</v>
          </cell>
        </row>
        <row r="795">
          <cell r="B795">
            <v>681</v>
          </cell>
          <cell r="D795">
            <v>565913</v>
          </cell>
          <cell r="E795">
            <v>34218.19</v>
          </cell>
        </row>
        <row r="796">
          <cell r="B796">
            <v>682</v>
          </cell>
          <cell r="D796">
            <v>147900</v>
          </cell>
          <cell r="E796">
            <v>6937.54</v>
          </cell>
        </row>
        <row r="797">
          <cell r="B797">
            <v>701</v>
          </cell>
          <cell r="D797">
            <v>581070</v>
          </cell>
          <cell r="E797">
            <v>103726.69</v>
          </cell>
        </row>
        <row r="798">
          <cell r="B798">
            <v>703</v>
          </cell>
          <cell r="D798">
            <v>2360790</v>
          </cell>
          <cell r="E798">
            <v>332964.94</v>
          </cell>
        </row>
        <row r="799">
          <cell r="B799">
            <v>781</v>
          </cell>
          <cell r="D799">
            <v>249595</v>
          </cell>
          <cell r="E799">
            <v>14714.99</v>
          </cell>
        </row>
        <row r="800">
          <cell r="B800">
            <v>783</v>
          </cell>
          <cell r="D800">
            <v>2979850</v>
          </cell>
          <cell r="E800">
            <v>90959.22</v>
          </cell>
        </row>
        <row r="801">
          <cell r="B801">
            <v>801</v>
          </cell>
          <cell r="D801">
            <v>1937043</v>
          </cell>
          <cell r="E801">
            <v>349304.41</v>
          </cell>
        </row>
        <row r="802">
          <cell r="B802">
            <v>802</v>
          </cell>
          <cell r="D802">
            <v>450815</v>
          </cell>
          <cell r="E802">
            <v>92609.16</v>
          </cell>
        </row>
        <row r="803">
          <cell r="B803">
            <v>881</v>
          </cell>
          <cell r="D803">
            <v>898772</v>
          </cell>
          <cell r="E803">
            <v>55278.48</v>
          </cell>
        </row>
        <row r="804">
          <cell r="B804">
            <v>882</v>
          </cell>
          <cell r="D804">
            <v>410681</v>
          </cell>
          <cell r="E804">
            <v>34826.839999999997</v>
          </cell>
        </row>
        <row r="805">
          <cell r="B805">
            <v>902</v>
          </cell>
          <cell r="D805">
            <v>386342</v>
          </cell>
          <cell r="E805">
            <v>96434.8</v>
          </cell>
        </row>
        <row r="806">
          <cell r="B806">
            <v>919</v>
          </cell>
          <cell r="D806">
            <v>0</v>
          </cell>
          <cell r="E806">
            <v>0</v>
          </cell>
        </row>
        <row r="807">
          <cell r="B807">
            <v>917</v>
          </cell>
          <cell r="D807">
            <v>11430950</v>
          </cell>
          <cell r="E807">
            <v>276056.96999999997</v>
          </cell>
        </row>
        <row r="808">
          <cell r="B808">
            <v>918</v>
          </cell>
          <cell r="D808">
            <v>0</v>
          </cell>
          <cell r="E808">
            <v>0</v>
          </cell>
        </row>
        <row r="809">
          <cell r="B809">
            <v>926</v>
          </cell>
          <cell r="D809">
            <v>12977188</v>
          </cell>
          <cell r="E809">
            <v>222568.52</v>
          </cell>
        </row>
        <row r="810">
          <cell r="B810">
            <v>927</v>
          </cell>
          <cell r="D810">
            <v>0</v>
          </cell>
          <cell r="E810">
            <v>0</v>
          </cell>
        </row>
        <row r="811">
          <cell r="B811">
            <v>929</v>
          </cell>
          <cell r="D811">
            <v>4119961</v>
          </cell>
          <cell r="E811">
            <v>512138.11</v>
          </cell>
        </row>
        <row r="812">
          <cell r="B812">
            <v>930</v>
          </cell>
          <cell r="D812">
            <v>4282663</v>
          </cell>
          <cell r="E812">
            <v>532320.06999999995</v>
          </cell>
        </row>
        <row r="813">
          <cell r="B813">
            <v>937</v>
          </cell>
          <cell r="D813">
            <v>2181693</v>
          </cell>
          <cell r="E813">
            <v>33679.33</v>
          </cell>
        </row>
        <row r="814">
          <cell r="B814">
            <v>938</v>
          </cell>
          <cell r="D814">
            <v>0</v>
          </cell>
          <cell r="E814">
            <v>0</v>
          </cell>
        </row>
        <row r="815">
          <cell r="B815">
            <v>941</v>
          </cell>
          <cell r="D815">
            <v>2310000</v>
          </cell>
          <cell r="E815">
            <v>283655.34000000003</v>
          </cell>
        </row>
        <row r="816">
          <cell r="B816">
            <v>949</v>
          </cell>
          <cell r="D816">
            <v>0</v>
          </cell>
          <cell r="E816">
            <v>0</v>
          </cell>
        </row>
        <row r="817">
          <cell r="B817">
            <v>946</v>
          </cell>
          <cell r="D817">
            <v>0</v>
          </cell>
          <cell r="E817">
            <v>0</v>
          </cell>
        </row>
        <row r="818">
          <cell r="B818">
            <v>950</v>
          </cell>
          <cell r="D818">
            <v>0</v>
          </cell>
          <cell r="E818">
            <v>0</v>
          </cell>
        </row>
        <row r="819">
          <cell r="B819">
            <v>957</v>
          </cell>
          <cell r="D819">
            <v>694050</v>
          </cell>
          <cell r="E819">
            <v>7601.77</v>
          </cell>
        </row>
        <row r="820">
          <cell r="B820">
            <v>958</v>
          </cell>
          <cell r="D820">
            <v>0</v>
          </cell>
          <cell r="E820">
            <v>0</v>
          </cell>
        </row>
        <row r="821">
          <cell r="B821">
            <v>961</v>
          </cell>
          <cell r="D821">
            <v>21782432</v>
          </cell>
          <cell r="E821">
            <v>2759681.04</v>
          </cell>
        </row>
        <row r="822">
          <cell r="B822">
            <v>129</v>
          </cell>
          <cell r="D822">
            <v>1021070</v>
          </cell>
          <cell r="E822">
            <v>26296.91</v>
          </cell>
        </row>
        <row r="823">
          <cell r="B823">
            <v>966</v>
          </cell>
          <cell r="D823">
            <v>3873300</v>
          </cell>
          <cell r="E823">
            <v>40389.07</v>
          </cell>
        </row>
        <row r="824">
          <cell r="B824">
            <v>982</v>
          </cell>
          <cell r="D824">
            <v>196522</v>
          </cell>
          <cell r="E824">
            <v>19413.91</v>
          </cell>
        </row>
        <row r="825">
          <cell r="B825">
            <v>128</v>
          </cell>
          <cell r="D825">
            <v>1341788</v>
          </cell>
          <cell r="E825">
            <v>64214.31</v>
          </cell>
        </row>
        <row r="826">
          <cell r="B826">
            <v>229</v>
          </cell>
          <cell r="D826">
            <v>1074500</v>
          </cell>
          <cell r="E826">
            <v>29803.49</v>
          </cell>
        </row>
        <row r="827">
          <cell r="B827">
            <v>228</v>
          </cell>
          <cell r="D827">
            <v>0</v>
          </cell>
          <cell r="E827">
            <v>0</v>
          </cell>
        </row>
        <row r="828">
          <cell r="B828">
            <v>102</v>
          </cell>
          <cell r="D828">
            <v>33554293</v>
          </cell>
          <cell r="E828">
            <v>6008829.2599999998</v>
          </cell>
        </row>
        <row r="829">
          <cell r="B829">
            <v>104</v>
          </cell>
          <cell r="D829">
            <v>662178</v>
          </cell>
          <cell r="E829">
            <v>141543.79999999999</v>
          </cell>
        </row>
        <row r="830">
          <cell r="B830">
            <v>105</v>
          </cell>
          <cell r="D830">
            <v>82490</v>
          </cell>
          <cell r="E830">
            <v>15687.74</v>
          </cell>
        </row>
        <row r="831">
          <cell r="B831">
            <v>109</v>
          </cell>
          <cell r="D831">
            <v>0</v>
          </cell>
          <cell r="E831">
            <v>0</v>
          </cell>
        </row>
        <row r="832">
          <cell r="B832">
            <v>110</v>
          </cell>
          <cell r="D832">
            <v>13165065</v>
          </cell>
          <cell r="E832">
            <v>1754197.35</v>
          </cell>
        </row>
        <row r="833">
          <cell r="B833">
            <v>111</v>
          </cell>
          <cell r="D833">
            <v>7288800</v>
          </cell>
          <cell r="E833">
            <v>1268314.7</v>
          </cell>
        </row>
        <row r="834">
          <cell r="B834">
            <v>116</v>
          </cell>
          <cell r="D834">
            <v>6094322</v>
          </cell>
          <cell r="E834">
            <v>469209.54</v>
          </cell>
        </row>
        <row r="835">
          <cell r="B835">
            <v>120</v>
          </cell>
          <cell r="D835">
            <v>933432</v>
          </cell>
          <cell r="E835">
            <v>126744.44</v>
          </cell>
        </row>
        <row r="836">
          <cell r="B836">
            <v>121</v>
          </cell>
          <cell r="D836">
            <v>1204350</v>
          </cell>
          <cell r="E836">
            <v>141522.75</v>
          </cell>
        </row>
        <row r="837">
          <cell r="B837">
            <v>182</v>
          </cell>
          <cell r="D837">
            <v>24161058</v>
          </cell>
          <cell r="E837">
            <v>1219069.9099999999</v>
          </cell>
        </row>
        <row r="838">
          <cell r="B838">
            <v>184</v>
          </cell>
          <cell r="D838">
            <v>1322024</v>
          </cell>
          <cell r="E838">
            <v>148739.76</v>
          </cell>
        </row>
        <row r="839">
          <cell r="B839">
            <v>185</v>
          </cell>
          <cell r="D839">
            <v>198795</v>
          </cell>
          <cell r="E839">
            <v>16762.07</v>
          </cell>
        </row>
        <row r="840">
          <cell r="B840">
            <v>201</v>
          </cell>
          <cell r="D840">
            <v>591628</v>
          </cell>
          <cell r="E840">
            <v>99433.73</v>
          </cell>
        </row>
        <row r="841">
          <cell r="B841">
            <v>202</v>
          </cell>
          <cell r="D841">
            <v>777998</v>
          </cell>
          <cell r="E841">
            <v>140219.81</v>
          </cell>
        </row>
        <row r="842">
          <cell r="B842">
            <v>203</v>
          </cell>
          <cell r="D842">
            <v>2843511</v>
          </cell>
          <cell r="E842">
            <v>376746.32</v>
          </cell>
        </row>
        <row r="843">
          <cell r="B843">
            <v>216</v>
          </cell>
          <cell r="D843">
            <v>0</v>
          </cell>
          <cell r="E843">
            <v>0</v>
          </cell>
        </row>
        <row r="844">
          <cell r="B844">
            <v>211</v>
          </cell>
          <cell r="D844">
            <v>9930798</v>
          </cell>
          <cell r="E844">
            <v>1217764.1299999999</v>
          </cell>
        </row>
        <row r="845">
          <cell r="B845">
            <v>212</v>
          </cell>
          <cell r="D845">
            <v>700838</v>
          </cell>
          <cell r="E845">
            <v>143821.75</v>
          </cell>
        </row>
        <row r="846">
          <cell r="B846">
            <v>220</v>
          </cell>
          <cell r="D846">
            <v>0</v>
          </cell>
          <cell r="E846">
            <v>0</v>
          </cell>
        </row>
        <row r="847">
          <cell r="B847">
            <v>221</v>
          </cell>
          <cell r="D847">
            <v>579600</v>
          </cell>
          <cell r="E847">
            <v>70534.41</v>
          </cell>
        </row>
        <row r="848">
          <cell r="B848">
            <v>272</v>
          </cell>
          <cell r="D848">
            <v>192759</v>
          </cell>
          <cell r="E848">
            <v>18557.38</v>
          </cell>
        </row>
        <row r="849">
          <cell r="B849">
            <v>281</v>
          </cell>
          <cell r="D849">
            <v>267011</v>
          </cell>
          <cell r="E849">
            <v>11923.57</v>
          </cell>
        </row>
        <row r="850">
          <cell r="B850">
            <v>282</v>
          </cell>
          <cell r="D850">
            <v>1230853</v>
          </cell>
          <cell r="E850">
            <v>53493.05</v>
          </cell>
        </row>
        <row r="851">
          <cell r="B851">
            <v>283</v>
          </cell>
          <cell r="D851">
            <v>2126110</v>
          </cell>
          <cell r="E851">
            <v>61637.89</v>
          </cell>
        </row>
        <row r="852">
          <cell r="B852">
            <v>300</v>
          </cell>
          <cell r="D852">
            <v>0</v>
          </cell>
          <cell r="E852">
            <v>0</v>
          </cell>
        </row>
        <row r="853">
          <cell r="B853">
            <v>301</v>
          </cell>
          <cell r="D853">
            <v>62275544</v>
          </cell>
          <cell r="E853">
            <v>11806550.129999999</v>
          </cell>
        </row>
        <row r="854">
          <cell r="B854">
            <v>302</v>
          </cell>
          <cell r="D854">
            <v>2513741</v>
          </cell>
          <cell r="E854">
            <v>411819.95</v>
          </cell>
        </row>
        <row r="855">
          <cell r="B855">
            <v>310</v>
          </cell>
          <cell r="D855">
            <v>0</v>
          </cell>
          <cell r="E855">
            <v>0</v>
          </cell>
        </row>
        <row r="856">
          <cell r="B856">
            <v>312</v>
          </cell>
          <cell r="D856">
            <v>76665</v>
          </cell>
          <cell r="E856">
            <v>17125.21</v>
          </cell>
        </row>
        <row r="857">
          <cell r="B857">
            <v>318</v>
          </cell>
          <cell r="D857">
            <v>3107341</v>
          </cell>
          <cell r="E857">
            <v>142720.28</v>
          </cell>
        </row>
        <row r="858">
          <cell r="B858">
            <v>319</v>
          </cell>
          <cell r="D858">
            <v>3892674</v>
          </cell>
          <cell r="E858">
            <v>603679.4</v>
          </cell>
        </row>
        <row r="859">
          <cell r="B859">
            <v>372</v>
          </cell>
          <cell r="D859">
            <v>16294</v>
          </cell>
          <cell r="E859">
            <v>1732.64</v>
          </cell>
        </row>
        <row r="860">
          <cell r="B860">
            <v>381</v>
          </cell>
          <cell r="D860">
            <v>33225161</v>
          </cell>
          <cell r="E860">
            <v>2190392.9900000002</v>
          </cell>
        </row>
        <row r="861">
          <cell r="B861">
            <v>382</v>
          </cell>
          <cell r="D861">
            <v>1602240</v>
          </cell>
          <cell r="E861">
            <v>60413.35</v>
          </cell>
        </row>
        <row r="862">
          <cell r="B862">
            <v>402</v>
          </cell>
          <cell r="D862">
            <v>797064</v>
          </cell>
          <cell r="E862">
            <v>116420.37</v>
          </cell>
        </row>
        <row r="863">
          <cell r="B863">
            <v>409</v>
          </cell>
          <cell r="D863">
            <v>0</v>
          </cell>
          <cell r="E863">
            <v>0</v>
          </cell>
        </row>
        <row r="864">
          <cell r="B864">
            <v>412</v>
          </cell>
          <cell r="D864">
            <v>154227</v>
          </cell>
          <cell r="E864">
            <v>23431.78</v>
          </cell>
        </row>
        <row r="865">
          <cell r="B865">
            <v>416</v>
          </cell>
          <cell r="D865">
            <v>0</v>
          </cell>
          <cell r="E865">
            <v>0</v>
          </cell>
        </row>
        <row r="866">
          <cell r="B866">
            <v>472</v>
          </cell>
          <cell r="D866">
            <v>204244</v>
          </cell>
          <cell r="E866">
            <v>9026.51</v>
          </cell>
        </row>
        <row r="867">
          <cell r="B867">
            <v>482</v>
          </cell>
          <cell r="D867">
            <v>1267636</v>
          </cell>
          <cell r="E867">
            <v>26980.19</v>
          </cell>
        </row>
        <row r="868">
          <cell r="B868">
            <v>501</v>
          </cell>
          <cell r="D868">
            <v>2287206</v>
          </cell>
          <cell r="E868">
            <v>377010.61</v>
          </cell>
        </row>
        <row r="869">
          <cell r="B869">
            <v>503</v>
          </cell>
          <cell r="D869">
            <v>15466138</v>
          </cell>
          <cell r="E869">
            <v>2029891.55</v>
          </cell>
        </row>
        <row r="870">
          <cell r="B870">
            <v>512</v>
          </cell>
          <cell r="D870">
            <v>33273</v>
          </cell>
          <cell r="E870">
            <v>5004.24</v>
          </cell>
        </row>
        <row r="871">
          <cell r="B871">
            <v>516</v>
          </cell>
          <cell r="D871">
            <v>15407198</v>
          </cell>
          <cell r="E871">
            <v>2479566.9700000002</v>
          </cell>
        </row>
        <row r="872">
          <cell r="B872">
            <v>572</v>
          </cell>
          <cell r="D872">
            <v>9741</v>
          </cell>
          <cell r="E872">
            <v>456.86</v>
          </cell>
        </row>
        <row r="873">
          <cell r="B873">
            <v>581</v>
          </cell>
          <cell r="D873">
            <v>1026284</v>
          </cell>
          <cell r="E873">
            <v>45040.25</v>
          </cell>
        </row>
        <row r="874">
          <cell r="B874">
            <v>583</v>
          </cell>
          <cell r="D874">
            <v>11565520</v>
          </cell>
          <cell r="E874">
            <v>255844.45</v>
          </cell>
        </row>
        <row r="875">
          <cell r="B875">
            <v>601</v>
          </cell>
          <cell r="D875">
            <v>917212</v>
          </cell>
          <cell r="E875">
            <v>158946.67000000001</v>
          </cell>
        </row>
        <row r="876">
          <cell r="B876">
            <v>602</v>
          </cell>
          <cell r="D876">
            <v>0</v>
          </cell>
          <cell r="E876">
            <v>0</v>
          </cell>
        </row>
        <row r="877">
          <cell r="B877">
            <v>681</v>
          </cell>
          <cell r="D877">
            <v>514841</v>
          </cell>
          <cell r="E877">
            <v>23797.66</v>
          </cell>
        </row>
        <row r="878">
          <cell r="B878">
            <v>682</v>
          </cell>
          <cell r="D878">
            <v>149700</v>
          </cell>
          <cell r="E878">
            <v>6710.31</v>
          </cell>
        </row>
        <row r="879">
          <cell r="B879">
            <v>701</v>
          </cell>
          <cell r="D879">
            <v>676238</v>
          </cell>
          <cell r="E879">
            <v>110762.41</v>
          </cell>
        </row>
        <row r="880">
          <cell r="B880">
            <v>703</v>
          </cell>
          <cell r="D880">
            <v>2497435</v>
          </cell>
          <cell r="E880">
            <v>334734.81</v>
          </cell>
        </row>
        <row r="881">
          <cell r="B881">
            <v>781</v>
          </cell>
          <cell r="D881">
            <v>287363</v>
          </cell>
          <cell r="E881">
            <v>12035.19</v>
          </cell>
        </row>
        <row r="882">
          <cell r="B882">
            <v>783</v>
          </cell>
          <cell r="D882">
            <v>2599775</v>
          </cell>
          <cell r="E882">
            <v>67461.84</v>
          </cell>
        </row>
        <row r="883">
          <cell r="B883">
            <v>801</v>
          </cell>
          <cell r="D883">
            <v>1933447</v>
          </cell>
          <cell r="E883">
            <v>339537.71</v>
          </cell>
        </row>
        <row r="884">
          <cell r="B884">
            <v>802</v>
          </cell>
          <cell r="D884">
            <v>450068</v>
          </cell>
          <cell r="E884">
            <v>88320.14</v>
          </cell>
        </row>
        <row r="885">
          <cell r="B885">
            <v>881</v>
          </cell>
          <cell r="D885">
            <v>866601</v>
          </cell>
          <cell r="E885">
            <v>47822.559999999998</v>
          </cell>
        </row>
        <row r="886">
          <cell r="B886">
            <v>882</v>
          </cell>
          <cell r="D886">
            <v>410076</v>
          </cell>
          <cell r="E886">
            <v>29459.57</v>
          </cell>
        </row>
        <row r="887">
          <cell r="B887">
            <v>902</v>
          </cell>
          <cell r="D887">
            <v>424782</v>
          </cell>
          <cell r="E887">
            <v>98867.45</v>
          </cell>
        </row>
        <row r="888">
          <cell r="B888">
            <v>919</v>
          </cell>
          <cell r="D888">
            <v>0</v>
          </cell>
          <cell r="E888">
            <v>0</v>
          </cell>
        </row>
        <row r="889">
          <cell r="B889">
            <v>917</v>
          </cell>
          <cell r="D889">
            <v>9838400</v>
          </cell>
          <cell r="E889">
            <v>193498.17</v>
          </cell>
        </row>
        <row r="890">
          <cell r="B890">
            <v>918</v>
          </cell>
          <cell r="D890">
            <v>0</v>
          </cell>
          <cell r="E890">
            <v>0</v>
          </cell>
        </row>
        <row r="891">
          <cell r="B891">
            <v>926</v>
          </cell>
          <cell r="D891">
            <v>11476181</v>
          </cell>
          <cell r="E891">
            <v>193228.05</v>
          </cell>
        </row>
        <row r="892">
          <cell r="B892">
            <v>927</v>
          </cell>
          <cell r="D892">
            <v>0</v>
          </cell>
          <cell r="E892">
            <v>0</v>
          </cell>
        </row>
        <row r="893">
          <cell r="B893">
            <v>929</v>
          </cell>
          <cell r="D893">
            <v>3735943</v>
          </cell>
          <cell r="E893">
            <v>464201.06</v>
          </cell>
        </row>
        <row r="894">
          <cell r="B894">
            <v>930</v>
          </cell>
          <cell r="D894">
            <v>3734585</v>
          </cell>
          <cell r="E894">
            <v>463837.42</v>
          </cell>
        </row>
        <row r="895">
          <cell r="B895">
            <v>937</v>
          </cell>
          <cell r="D895">
            <v>1855563</v>
          </cell>
          <cell r="E895">
            <v>27081.84</v>
          </cell>
        </row>
        <row r="896">
          <cell r="B896">
            <v>938</v>
          </cell>
          <cell r="D896">
            <v>0</v>
          </cell>
          <cell r="E896">
            <v>0</v>
          </cell>
        </row>
        <row r="897">
          <cell r="B897">
            <v>941</v>
          </cell>
          <cell r="D897">
            <v>2190300</v>
          </cell>
          <cell r="E897">
            <v>269063.76</v>
          </cell>
        </row>
        <row r="898">
          <cell r="B898">
            <v>949</v>
          </cell>
          <cell r="D898">
            <v>0</v>
          </cell>
          <cell r="E898">
            <v>0</v>
          </cell>
        </row>
        <row r="899">
          <cell r="B899">
            <v>946</v>
          </cell>
          <cell r="D899">
            <v>0</v>
          </cell>
          <cell r="E899">
            <v>0</v>
          </cell>
        </row>
        <row r="900">
          <cell r="B900">
            <v>950</v>
          </cell>
          <cell r="D900">
            <v>0</v>
          </cell>
          <cell r="E900">
            <v>0</v>
          </cell>
        </row>
        <row r="901">
          <cell r="B901">
            <v>957</v>
          </cell>
          <cell r="D901">
            <v>694050</v>
          </cell>
          <cell r="E901">
            <v>7306.47</v>
          </cell>
        </row>
        <row r="902">
          <cell r="B902">
            <v>958</v>
          </cell>
          <cell r="D902">
            <v>0</v>
          </cell>
          <cell r="E902">
            <v>0</v>
          </cell>
        </row>
        <row r="903">
          <cell r="B903">
            <v>961</v>
          </cell>
          <cell r="D903">
            <v>20708013</v>
          </cell>
          <cell r="E903">
            <v>2812629.12</v>
          </cell>
        </row>
        <row r="904">
          <cell r="B904">
            <v>129</v>
          </cell>
          <cell r="D904">
            <v>914760</v>
          </cell>
          <cell r="E904">
            <v>16254.82</v>
          </cell>
        </row>
        <row r="905">
          <cell r="B905">
            <v>966</v>
          </cell>
          <cell r="D905">
            <v>3675300</v>
          </cell>
          <cell r="E905">
            <v>38631.67</v>
          </cell>
        </row>
        <row r="906">
          <cell r="B906">
            <v>982</v>
          </cell>
          <cell r="D906">
            <v>190838</v>
          </cell>
          <cell r="E906">
            <v>17483.64</v>
          </cell>
        </row>
        <row r="907">
          <cell r="B907">
            <v>128</v>
          </cell>
          <cell r="D907">
            <v>1228596</v>
          </cell>
          <cell r="E907">
            <v>33959.97</v>
          </cell>
        </row>
        <row r="908">
          <cell r="B908">
            <v>229</v>
          </cell>
          <cell r="D908">
            <v>498400</v>
          </cell>
          <cell r="E908">
            <v>8352.4699999999993</v>
          </cell>
        </row>
        <row r="909">
          <cell r="B909">
            <v>228</v>
          </cell>
          <cell r="D909">
            <v>0</v>
          </cell>
          <cell r="E909">
            <v>0</v>
          </cell>
        </row>
        <row r="910">
          <cell r="B910">
            <v>102</v>
          </cell>
          <cell r="D910">
            <v>37294572</v>
          </cell>
          <cell r="E910">
            <v>5391989.0999999996</v>
          </cell>
        </row>
        <row r="911">
          <cell r="B911">
            <v>104</v>
          </cell>
          <cell r="D911">
            <v>714710</v>
          </cell>
          <cell r="E911">
            <v>142248.69</v>
          </cell>
        </row>
        <row r="912">
          <cell r="B912">
            <v>105</v>
          </cell>
          <cell r="D912">
            <v>82510</v>
          </cell>
          <cell r="E912">
            <v>13467.64</v>
          </cell>
        </row>
        <row r="913">
          <cell r="B913">
            <v>109</v>
          </cell>
          <cell r="D913">
            <v>0</v>
          </cell>
          <cell r="E913">
            <v>0</v>
          </cell>
        </row>
        <row r="914">
          <cell r="B914">
            <v>110</v>
          </cell>
          <cell r="D914">
            <v>14196217</v>
          </cell>
          <cell r="E914">
            <v>1417921.68</v>
          </cell>
        </row>
        <row r="915">
          <cell r="B915">
            <v>111</v>
          </cell>
          <cell r="D915">
            <v>8395200</v>
          </cell>
          <cell r="E915">
            <v>1213431.48</v>
          </cell>
        </row>
        <row r="916">
          <cell r="B916">
            <v>116</v>
          </cell>
          <cell r="D916">
            <v>7284553</v>
          </cell>
          <cell r="E916">
            <v>622179.94999999995</v>
          </cell>
        </row>
        <row r="917">
          <cell r="B917">
            <v>120</v>
          </cell>
          <cell r="D917">
            <v>1144236</v>
          </cell>
          <cell r="E917">
            <v>123478.67</v>
          </cell>
        </row>
        <row r="918">
          <cell r="B918">
            <v>121</v>
          </cell>
          <cell r="D918">
            <v>1407950</v>
          </cell>
          <cell r="E918">
            <v>124930.26</v>
          </cell>
        </row>
        <row r="919">
          <cell r="B919">
            <v>182</v>
          </cell>
          <cell r="D919">
            <v>25884660</v>
          </cell>
          <cell r="E919">
            <v>1254604.28</v>
          </cell>
        </row>
        <row r="920">
          <cell r="B920">
            <v>184</v>
          </cell>
          <cell r="D920">
            <v>1430002</v>
          </cell>
          <cell r="E920">
            <v>149178.22</v>
          </cell>
        </row>
        <row r="921">
          <cell r="B921">
            <v>185</v>
          </cell>
          <cell r="D921">
            <v>198132</v>
          </cell>
          <cell r="E921">
            <v>16706.189999999999</v>
          </cell>
        </row>
        <row r="922">
          <cell r="B922">
            <v>201</v>
          </cell>
          <cell r="D922">
            <v>924755</v>
          </cell>
          <cell r="E922">
            <v>119597.34</v>
          </cell>
        </row>
        <row r="923">
          <cell r="B923">
            <v>202</v>
          </cell>
          <cell r="D923">
            <v>837162</v>
          </cell>
          <cell r="E923">
            <v>123129.42</v>
          </cell>
        </row>
        <row r="924">
          <cell r="B924">
            <v>203</v>
          </cell>
          <cell r="D924">
            <v>2853591</v>
          </cell>
          <cell r="E924">
            <v>305519.31</v>
          </cell>
        </row>
        <row r="925">
          <cell r="B925">
            <v>216</v>
          </cell>
          <cell r="D925">
            <v>4604</v>
          </cell>
          <cell r="E925">
            <v>92.09</v>
          </cell>
        </row>
        <row r="926">
          <cell r="B926">
            <v>211</v>
          </cell>
          <cell r="D926">
            <v>10878196</v>
          </cell>
          <cell r="E926">
            <v>968766.57</v>
          </cell>
        </row>
        <row r="927">
          <cell r="B927">
            <v>212</v>
          </cell>
          <cell r="D927">
            <v>781807</v>
          </cell>
          <cell r="E927">
            <v>131158.19</v>
          </cell>
        </row>
        <row r="928">
          <cell r="B928">
            <v>220</v>
          </cell>
          <cell r="D928">
            <v>0</v>
          </cell>
          <cell r="E928">
            <v>0</v>
          </cell>
        </row>
        <row r="929">
          <cell r="B929">
            <v>221</v>
          </cell>
          <cell r="D929">
            <v>300300</v>
          </cell>
          <cell r="E929">
            <v>27462.85</v>
          </cell>
        </row>
        <row r="930">
          <cell r="B930">
            <v>272</v>
          </cell>
          <cell r="D930">
            <v>200614</v>
          </cell>
          <cell r="E930">
            <v>17014.87</v>
          </cell>
        </row>
        <row r="931">
          <cell r="B931">
            <v>281</v>
          </cell>
          <cell r="D931">
            <v>536591</v>
          </cell>
          <cell r="E931">
            <v>17797.27</v>
          </cell>
        </row>
        <row r="932">
          <cell r="B932">
            <v>282</v>
          </cell>
          <cell r="D932">
            <v>1331543</v>
          </cell>
          <cell r="E932">
            <v>52938.5</v>
          </cell>
        </row>
        <row r="933">
          <cell r="B933">
            <v>283</v>
          </cell>
          <cell r="D933">
            <v>2149555</v>
          </cell>
          <cell r="E933">
            <v>60031.7</v>
          </cell>
        </row>
        <row r="934">
          <cell r="B934">
            <v>300</v>
          </cell>
          <cell r="D934">
            <v>0</v>
          </cell>
          <cell r="E934">
            <v>0</v>
          </cell>
        </row>
        <row r="935">
          <cell r="B935">
            <v>301</v>
          </cell>
          <cell r="D935">
            <v>70406732</v>
          </cell>
          <cell r="E935">
            <v>11057263.960000001</v>
          </cell>
        </row>
        <row r="936">
          <cell r="B936">
            <v>302</v>
          </cell>
          <cell r="D936">
            <v>2646235</v>
          </cell>
          <cell r="E936">
            <v>345609.67</v>
          </cell>
        </row>
        <row r="937">
          <cell r="B937">
            <v>310</v>
          </cell>
          <cell r="D937">
            <v>0</v>
          </cell>
          <cell r="E937">
            <v>0</v>
          </cell>
        </row>
        <row r="938">
          <cell r="B938">
            <v>312</v>
          </cell>
          <cell r="D938">
            <v>86854</v>
          </cell>
          <cell r="E938">
            <v>15896.38</v>
          </cell>
        </row>
        <row r="939">
          <cell r="B939">
            <v>318</v>
          </cell>
          <cell r="D939">
            <v>3335934</v>
          </cell>
          <cell r="E939">
            <v>144259.13</v>
          </cell>
        </row>
        <row r="940">
          <cell r="B940">
            <v>319</v>
          </cell>
          <cell r="D940">
            <v>4283478</v>
          </cell>
          <cell r="E940">
            <v>537385.06999999995</v>
          </cell>
        </row>
        <row r="941">
          <cell r="B941">
            <v>372</v>
          </cell>
          <cell r="D941">
            <v>18286</v>
          </cell>
          <cell r="E941">
            <v>1715.18</v>
          </cell>
        </row>
        <row r="942">
          <cell r="B942">
            <v>381</v>
          </cell>
          <cell r="D942">
            <v>36919189</v>
          </cell>
          <cell r="E942">
            <v>2366277.9900000002</v>
          </cell>
        </row>
        <row r="943">
          <cell r="B943">
            <v>382</v>
          </cell>
          <cell r="D943">
            <v>1609780</v>
          </cell>
          <cell r="E943">
            <v>56863.55</v>
          </cell>
        </row>
        <row r="944">
          <cell r="B944">
            <v>402</v>
          </cell>
          <cell r="D944">
            <v>1511047</v>
          </cell>
          <cell r="E944">
            <v>173534.81</v>
          </cell>
        </row>
        <row r="945">
          <cell r="B945">
            <v>409</v>
          </cell>
          <cell r="D945">
            <v>0</v>
          </cell>
          <cell r="E945">
            <v>0</v>
          </cell>
        </row>
        <row r="946">
          <cell r="B946">
            <v>412</v>
          </cell>
          <cell r="D946">
            <v>133985</v>
          </cell>
          <cell r="E946">
            <v>17171.45</v>
          </cell>
        </row>
        <row r="947">
          <cell r="B947">
            <v>416</v>
          </cell>
          <cell r="D947">
            <v>20828</v>
          </cell>
          <cell r="E947">
            <v>3864.96</v>
          </cell>
        </row>
        <row r="948">
          <cell r="B948">
            <v>472</v>
          </cell>
          <cell r="D948">
            <v>200256</v>
          </cell>
          <cell r="E948">
            <v>8943.68</v>
          </cell>
        </row>
        <row r="949">
          <cell r="B949">
            <v>482</v>
          </cell>
          <cell r="D949">
            <v>1886554</v>
          </cell>
          <cell r="E949">
            <v>39275.269999999997</v>
          </cell>
        </row>
        <row r="950">
          <cell r="B950">
            <v>501</v>
          </cell>
          <cell r="D950">
            <v>3568630</v>
          </cell>
          <cell r="E950">
            <v>450410.48</v>
          </cell>
        </row>
        <row r="951">
          <cell r="B951">
            <v>503</v>
          </cell>
          <cell r="D951">
            <v>16030595</v>
          </cell>
          <cell r="E951">
            <v>1625748.61</v>
          </cell>
        </row>
        <row r="952">
          <cell r="B952">
            <v>512</v>
          </cell>
          <cell r="D952">
            <v>33592</v>
          </cell>
          <cell r="E952">
            <v>4281.1400000000003</v>
          </cell>
        </row>
        <row r="953">
          <cell r="B953">
            <v>516</v>
          </cell>
          <cell r="D953">
            <v>21003219</v>
          </cell>
          <cell r="E953">
            <v>1220571.55</v>
          </cell>
        </row>
        <row r="954">
          <cell r="B954">
            <v>572</v>
          </cell>
          <cell r="D954">
            <v>9898</v>
          </cell>
          <cell r="E954">
            <v>468.86</v>
          </cell>
        </row>
        <row r="955">
          <cell r="B955">
            <v>581</v>
          </cell>
          <cell r="D955">
            <v>1566106</v>
          </cell>
          <cell r="E955">
            <v>55960.69</v>
          </cell>
        </row>
        <row r="956">
          <cell r="B956">
            <v>583</v>
          </cell>
          <cell r="D956">
            <v>11825350</v>
          </cell>
          <cell r="E956">
            <v>251264.93</v>
          </cell>
        </row>
        <row r="957">
          <cell r="B957">
            <v>601</v>
          </cell>
          <cell r="D957">
            <v>1214883</v>
          </cell>
          <cell r="E957">
            <v>163663.74</v>
          </cell>
        </row>
        <row r="958">
          <cell r="B958">
            <v>602</v>
          </cell>
          <cell r="D958">
            <v>0</v>
          </cell>
          <cell r="E958">
            <v>0</v>
          </cell>
        </row>
        <row r="959">
          <cell r="B959">
            <v>681</v>
          </cell>
          <cell r="D959">
            <v>653711</v>
          </cell>
          <cell r="E959">
            <v>25883.06</v>
          </cell>
        </row>
        <row r="960">
          <cell r="B960">
            <v>682</v>
          </cell>
          <cell r="D960">
            <v>154500</v>
          </cell>
          <cell r="E960">
            <v>6829.7</v>
          </cell>
        </row>
        <row r="961">
          <cell r="B961">
            <v>701</v>
          </cell>
          <cell r="D961">
            <v>1164430</v>
          </cell>
          <cell r="E961">
            <v>141886.18</v>
          </cell>
        </row>
        <row r="962">
          <cell r="B962">
            <v>703</v>
          </cell>
          <cell r="D962">
            <v>2422520</v>
          </cell>
          <cell r="E962">
            <v>253259.81</v>
          </cell>
        </row>
        <row r="963">
          <cell r="B963">
            <v>781</v>
          </cell>
          <cell r="D963">
            <v>486103</v>
          </cell>
          <cell r="E963">
            <v>14698.94</v>
          </cell>
        </row>
        <row r="964">
          <cell r="B964">
            <v>783</v>
          </cell>
          <cell r="D964">
            <v>2732380</v>
          </cell>
          <cell r="E964">
            <v>70157.039999999994</v>
          </cell>
        </row>
        <row r="965">
          <cell r="B965">
            <v>801</v>
          </cell>
          <cell r="D965">
            <v>2239744</v>
          </cell>
          <cell r="E965">
            <v>325224.87</v>
          </cell>
        </row>
        <row r="966">
          <cell r="B966">
            <v>802</v>
          </cell>
          <cell r="D966">
            <v>459464</v>
          </cell>
          <cell r="E966">
            <v>76253.69</v>
          </cell>
        </row>
        <row r="967">
          <cell r="B967">
            <v>881</v>
          </cell>
          <cell r="D967">
            <v>1022095</v>
          </cell>
          <cell r="E967">
            <v>53394.98</v>
          </cell>
        </row>
        <row r="968">
          <cell r="B968">
            <v>882</v>
          </cell>
          <cell r="D968">
            <v>410101</v>
          </cell>
          <cell r="E968">
            <v>29457.119999999999</v>
          </cell>
        </row>
        <row r="969">
          <cell r="B969">
            <v>902</v>
          </cell>
          <cell r="D969">
            <v>470513</v>
          </cell>
          <cell r="E969">
            <v>92024.88</v>
          </cell>
        </row>
        <row r="970">
          <cell r="B970">
            <v>919</v>
          </cell>
          <cell r="D970">
            <v>0</v>
          </cell>
          <cell r="E970">
            <v>0</v>
          </cell>
        </row>
        <row r="971">
          <cell r="B971">
            <v>917</v>
          </cell>
          <cell r="D971">
            <v>11871850</v>
          </cell>
          <cell r="E971">
            <v>221422.54</v>
          </cell>
        </row>
        <row r="972">
          <cell r="B972">
            <v>918</v>
          </cell>
          <cell r="D972">
            <v>0</v>
          </cell>
          <cell r="E972">
            <v>0</v>
          </cell>
        </row>
        <row r="973">
          <cell r="B973">
            <v>926</v>
          </cell>
          <cell r="D973">
            <v>15431275</v>
          </cell>
          <cell r="E973">
            <v>247989.19</v>
          </cell>
        </row>
        <row r="974">
          <cell r="B974">
            <v>927</v>
          </cell>
          <cell r="D974">
            <v>0</v>
          </cell>
          <cell r="E974">
            <v>0</v>
          </cell>
        </row>
        <row r="975">
          <cell r="B975">
            <v>929</v>
          </cell>
          <cell r="D975">
            <v>4218166</v>
          </cell>
          <cell r="E975">
            <v>384354.64</v>
          </cell>
        </row>
        <row r="976">
          <cell r="B976">
            <v>930</v>
          </cell>
          <cell r="D976">
            <v>4390452</v>
          </cell>
          <cell r="E976">
            <v>400484.16</v>
          </cell>
        </row>
        <row r="977">
          <cell r="B977">
            <v>937</v>
          </cell>
          <cell r="D977">
            <v>2043508</v>
          </cell>
          <cell r="E977">
            <v>27608.77</v>
          </cell>
        </row>
        <row r="978">
          <cell r="B978">
            <v>938</v>
          </cell>
          <cell r="D978">
            <v>0</v>
          </cell>
          <cell r="E978">
            <v>0</v>
          </cell>
        </row>
        <row r="979">
          <cell r="B979">
            <v>941</v>
          </cell>
          <cell r="D979">
            <v>2339400</v>
          </cell>
          <cell r="E979">
            <v>210345.32</v>
          </cell>
        </row>
        <row r="980">
          <cell r="B980">
            <v>949</v>
          </cell>
          <cell r="D980">
            <v>0</v>
          </cell>
          <cell r="E980">
            <v>0</v>
          </cell>
        </row>
        <row r="981">
          <cell r="B981">
            <v>946</v>
          </cell>
          <cell r="D981">
            <v>0</v>
          </cell>
          <cell r="E981">
            <v>0</v>
          </cell>
        </row>
        <row r="982">
          <cell r="B982">
            <v>950</v>
          </cell>
          <cell r="D982">
            <v>0</v>
          </cell>
          <cell r="E982">
            <v>0</v>
          </cell>
        </row>
        <row r="983">
          <cell r="B983">
            <v>957</v>
          </cell>
          <cell r="D983">
            <v>892500</v>
          </cell>
          <cell r="E983">
            <v>9139.41</v>
          </cell>
        </row>
        <row r="984">
          <cell r="B984">
            <v>958</v>
          </cell>
          <cell r="D984">
            <v>0</v>
          </cell>
          <cell r="E984">
            <v>0</v>
          </cell>
        </row>
        <row r="985">
          <cell r="B985">
            <v>961</v>
          </cell>
          <cell r="D985">
            <v>20472169</v>
          </cell>
          <cell r="E985">
            <v>1788846.25</v>
          </cell>
        </row>
        <row r="986">
          <cell r="B986">
            <v>129</v>
          </cell>
          <cell r="D986">
            <v>992580</v>
          </cell>
          <cell r="E986">
            <v>16925.330000000002</v>
          </cell>
        </row>
        <row r="987">
          <cell r="B987">
            <v>966</v>
          </cell>
          <cell r="D987">
            <v>3915600</v>
          </cell>
          <cell r="E987">
            <v>39468.43</v>
          </cell>
        </row>
        <row r="988">
          <cell r="B988">
            <v>982</v>
          </cell>
          <cell r="D988">
            <v>225191</v>
          </cell>
          <cell r="E988">
            <v>19049.169999999998</v>
          </cell>
        </row>
        <row r="989">
          <cell r="B989">
            <v>128</v>
          </cell>
          <cell r="D989">
            <v>1443865</v>
          </cell>
          <cell r="E989">
            <v>39199.22</v>
          </cell>
        </row>
        <row r="990">
          <cell r="B990">
            <v>229</v>
          </cell>
          <cell r="D990">
            <v>0</v>
          </cell>
          <cell r="E990">
            <v>0</v>
          </cell>
        </row>
        <row r="991">
          <cell r="B991">
            <v>228</v>
          </cell>
          <cell r="D991">
            <v>0</v>
          </cell>
          <cell r="E991">
            <v>0</v>
          </cell>
        </row>
      </sheetData>
      <sheetData sheetId="41"/>
      <sheetData sheetId="42"/>
      <sheetData sheetId="4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 SCREEN"/>
      <sheetName val="CONTROLS"/>
      <sheetName val="SUMMARY"/>
      <sheetName val="DETAIL REPORT"/>
      <sheetName val="POST DATA"/>
      <sheetName val="DATA"/>
      <sheetName val="TABLE"/>
      <sheetName val="IN"/>
      <sheetName val="Sheet1"/>
    </sheetNames>
    <sheetDataSet>
      <sheetData sheetId="0" refreshError="1"/>
      <sheetData sheetId="1" refreshError="1">
        <row r="11">
          <cell r="B11" t="str">
            <v>SYSTEM &amp; TRANSMISSION OPERATIONS</v>
          </cell>
        </row>
        <row r="20">
          <cell r="B20" t="str">
            <v>-</v>
          </cell>
        </row>
        <row r="21">
          <cell r="B21" t="str">
            <v>-</v>
          </cell>
        </row>
        <row r="27">
          <cell r="A27" t="str">
            <v>-</v>
          </cell>
          <cell r="B27" t="str">
            <v>-</v>
          </cell>
        </row>
        <row r="28">
          <cell r="A28" t="str">
            <v>A. CHIN</v>
          </cell>
          <cell r="B28" t="str">
            <v>R. BOYLE</v>
          </cell>
        </row>
        <row r="29">
          <cell r="A29" t="str">
            <v xml:space="preserve">P. SIMPSON </v>
          </cell>
          <cell r="B29" t="str">
            <v>A. ADINOLFI</v>
          </cell>
        </row>
        <row r="30">
          <cell r="A30" t="str">
            <v>S. BECCALORI</v>
          </cell>
          <cell r="B30" t="str">
            <v>R. BOYLE</v>
          </cell>
        </row>
        <row r="31">
          <cell r="A31" t="str">
            <v>T. CELENTANO</v>
          </cell>
          <cell r="B31" t="str">
            <v>R. BOYLE</v>
          </cell>
        </row>
        <row r="32">
          <cell r="A32" t="str">
            <v>T. STEWART</v>
          </cell>
          <cell r="B32" t="str">
            <v>R. BOYLE</v>
          </cell>
        </row>
        <row r="33">
          <cell r="A33" t="str">
            <v>W. OLANSEN</v>
          </cell>
          <cell r="B33" t="str">
            <v>A. ADINOLFI</v>
          </cell>
        </row>
        <row r="34">
          <cell r="A34" t="str">
            <v>-</v>
          </cell>
          <cell r="B34" t="str">
            <v>-</v>
          </cell>
        </row>
        <row r="37">
          <cell r="A37" t="str">
            <v>-</v>
          </cell>
          <cell r="B37" t="str">
            <v>-</v>
          </cell>
        </row>
        <row r="38">
          <cell r="A38" t="str">
            <v>CONSTR</v>
          </cell>
          <cell r="B38" t="str">
            <v>R. BOYLE</v>
          </cell>
        </row>
        <row r="39">
          <cell r="A39" t="str">
            <v>SO</v>
          </cell>
          <cell r="B39" t="str">
            <v>J. MCAVOY</v>
          </cell>
        </row>
        <row r="40">
          <cell r="A40" t="str">
            <v>TO</v>
          </cell>
          <cell r="B40" t="str">
            <v>T. CAWLEY</v>
          </cell>
        </row>
        <row r="41">
          <cell r="A41" t="str">
            <v>-</v>
          </cell>
          <cell r="B41" t="str">
            <v>-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F1" t="str">
            <v/>
          </cell>
        </row>
        <row r="4">
          <cell r="D4">
            <v>0</v>
          </cell>
        </row>
        <row r="6">
          <cell r="C6" t="str">
            <v>BUDGET REFERENCE NUMBER</v>
          </cell>
          <cell r="E6" t="str">
            <v>ACTUAL DOLLARS</v>
          </cell>
          <cell r="F6" t="str">
            <v>BUDGET REF W / EOE</v>
          </cell>
        </row>
        <row r="7">
          <cell r="C7" t="str">
            <v>0ET9804</v>
          </cell>
          <cell r="E7">
            <v>-20.99</v>
          </cell>
          <cell r="F7" t="str">
            <v>0ET9804210</v>
          </cell>
        </row>
        <row r="8">
          <cell r="C8" t="str">
            <v>1ET9705</v>
          </cell>
          <cell r="E8">
            <v>7759.3</v>
          </cell>
          <cell r="F8" t="str">
            <v>1ET9705130</v>
          </cell>
        </row>
        <row r="9">
          <cell r="C9" t="str">
            <v>1ET9705</v>
          </cell>
          <cell r="E9">
            <v>-7786</v>
          </cell>
          <cell r="F9" t="str">
            <v>1ET9705140</v>
          </cell>
        </row>
        <row r="10">
          <cell r="C10" t="str">
            <v>1ET9705</v>
          </cell>
          <cell r="E10">
            <v>562.96</v>
          </cell>
          <cell r="F10" t="str">
            <v>1ET9705210</v>
          </cell>
        </row>
        <row r="11">
          <cell r="C11" t="str">
            <v>1ET9808</v>
          </cell>
          <cell r="E11">
            <v>1456.62</v>
          </cell>
          <cell r="F11" t="str">
            <v>1ET9808210</v>
          </cell>
        </row>
        <row r="12">
          <cell r="C12" t="str">
            <v>2ET9801</v>
          </cell>
          <cell r="E12">
            <v>18.940000000000001</v>
          </cell>
          <cell r="F12" t="str">
            <v>2ET9801140</v>
          </cell>
        </row>
        <row r="13">
          <cell r="C13" t="str">
            <v>2ET9801</v>
          </cell>
          <cell r="E13">
            <v>58.12</v>
          </cell>
          <cell r="F13" t="str">
            <v>2ET9801210</v>
          </cell>
        </row>
        <row r="14">
          <cell r="C14" t="str">
            <v>3ET9805</v>
          </cell>
          <cell r="E14">
            <v>69.75</v>
          </cell>
          <cell r="F14" t="str">
            <v>3ET9805110</v>
          </cell>
        </row>
        <row r="15">
          <cell r="C15" t="str">
            <v>3ET9805</v>
          </cell>
          <cell r="E15">
            <v>76540</v>
          </cell>
          <cell r="F15" t="str">
            <v>3ET9805140</v>
          </cell>
        </row>
        <row r="16">
          <cell r="C16" t="str">
            <v>3ET9805</v>
          </cell>
          <cell r="E16">
            <v>3411.03</v>
          </cell>
          <cell r="F16" t="str">
            <v>3ET9805210</v>
          </cell>
        </row>
        <row r="17">
          <cell r="C17" t="str">
            <v>4ET9702</v>
          </cell>
          <cell r="E17">
            <v>432.89</v>
          </cell>
          <cell r="F17" t="str">
            <v>4ET9702210</v>
          </cell>
        </row>
        <row r="18">
          <cell r="C18" t="str">
            <v>4ET9703</v>
          </cell>
          <cell r="E18">
            <v>130.97999999999999</v>
          </cell>
          <cell r="F18" t="str">
            <v>4ET9703110</v>
          </cell>
        </row>
        <row r="19">
          <cell r="C19" t="str">
            <v>4ET9703</v>
          </cell>
          <cell r="E19">
            <v>398.07</v>
          </cell>
          <cell r="F19" t="str">
            <v>4ET9703210</v>
          </cell>
        </row>
        <row r="20">
          <cell r="C20" t="str">
            <v>4ET9709</v>
          </cell>
          <cell r="E20">
            <v>525.80999999999995</v>
          </cell>
          <cell r="F20" t="str">
            <v>4ET9709210</v>
          </cell>
        </row>
        <row r="21">
          <cell r="C21" t="str">
            <v>5ET0401</v>
          </cell>
          <cell r="E21">
            <v>13418.35</v>
          </cell>
          <cell r="F21" t="str">
            <v>5ET0401110</v>
          </cell>
        </row>
        <row r="22">
          <cell r="C22" t="str">
            <v>5ET0401</v>
          </cell>
          <cell r="E22">
            <v>30973.5</v>
          </cell>
          <cell r="F22" t="str">
            <v>5ET0401110</v>
          </cell>
        </row>
        <row r="23">
          <cell r="C23" t="str">
            <v>5ET0401</v>
          </cell>
          <cell r="E23">
            <v>1589.4</v>
          </cell>
          <cell r="F23" t="str">
            <v>5ET0401130</v>
          </cell>
        </row>
        <row r="24">
          <cell r="C24" t="str">
            <v>5ET0401</v>
          </cell>
          <cell r="E24">
            <v>1639</v>
          </cell>
          <cell r="F24" t="str">
            <v>5ET0401130</v>
          </cell>
        </row>
        <row r="25">
          <cell r="C25" t="str">
            <v>5ET0401</v>
          </cell>
          <cell r="E25">
            <v>89102</v>
          </cell>
          <cell r="F25" t="str">
            <v>5ET0401140</v>
          </cell>
        </row>
        <row r="26">
          <cell r="C26" t="str">
            <v>5ET0401</v>
          </cell>
          <cell r="E26">
            <v>492157.73</v>
          </cell>
          <cell r="F26" t="str">
            <v>5ET0401140</v>
          </cell>
        </row>
        <row r="27">
          <cell r="C27" t="str">
            <v>5ET0401</v>
          </cell>
          <cell r="E27">
            <v>23403.22</v>
          </cell>
          <cell r="F27" t="str">
            <v>5ET0401210</v>
          </cell>
        </row>
        <row r="28">
          <cell r="C28" t="str">
            <v>5ET0401</v>
          </cell>
          <cell r="E28">
            <v>26753.54</v>
          </cell>
          <cell r="F28" t="str">
            <v>5ET0401210</v>
          </cell>
        </row>
        <row r="29">
          <cell r="C29" t="str">
            <v>5ET0403</v>
          </cell>
          <cell r="E29">
            <v>26044.76</v>
          </cell>
          <cell r="F29" t="str">
            <v>5ET0403110</v>
          </cell>
        </row>
        <row r="30">
          <cell r="C30" t="str">
            <v>5ET0403</v>
          </cell>
          <cell r="E30">
            <v>438.58</v>
          </cell>
          <cell r="F30" t="str">
            <v>5ET0403130</v>
          </cell>
        </row>
        <row r="31">
          <cell r="C31" t="str">
            <v>5ET0403</v>
          </cell>
          <cell r="E31">
            <v>9312.01</v>
          </cell>
          <cell r="F31" t="str">
            <v>5ET0403210</v>
          </cell>
        </row>
        <row r="32">
          <cell r="C32" t="str">
            <v>5ET0406</v>
          </cell>
          <cell r="E32">
            <v>2700.39</v>
          </cell>
          <cell r="F32" t="str">
            <v>5ET0406110</v>
          </cell>
        </row>
        <row r="33">
          <cell r="C33" t="str">
            <v>5ET0406</v>
          </cell>
          <cell r="E33">
            <v>14221.75</v>
          </cell>
          <cell r="F33" t="str">
            <v>5ET0406130</v>
          </cell>
        </row>
        <row r="34">
          <cell r="C34" t="str">
            <v>5ET0406</v>
          </cell>
          <cell r="E34">
            <v>354943</v>
          </cell>
          <cell r="F34" t="str">
            <v>5ET0406140</v>
          </cell>
        </row>
        <row r="35">
          <cell r="C35" t="str">
            <v>5ET0406</v>
          </cell>
          <cell r="E35">
            <v>28323.55</v>
          </cell>
          <cell r="F35" t="str">
            <v>5ET0406210</v>
          </cell>
        </row>
        <row r="36">
          <cell r="C36" t="str">
            <v>6ES2000</v>
          </cell>
          <cell r="E36">
            <v>4060.85</v>
          </cell>
          <cell r="F36" t="str">
            <v>6ES2000120</v>
          </cell>
        </row>
        <row r="37">
          <cell r="C37" t="str">
            <v>6ES2000</v>
          </cell>
          <cell r="E37">
            <v>604.04</v>
          </cell>
          <cell r="F37" t="str">
            <v>6ES2000210</v>
          </cell>
        </row>
        <row r="38">
          <cell r="C38" t="str">
            <v>6ET9801</v>
          </cell>
          <cell r="E38">
            <v>42091.06</v>
          </cell>
          <cell r="F38" t="str">
            <v>6ET9801110</v>
          </cell>
        </row>
        <row r="39">
          <cell r="C39" t="str">
            <v>6ET9801</v>
          </cell>
          <cell r="E39">
            <v>5102.8999999999996</v>
          </cell>
          <cell r="F39" t="str">
            <v>6ET9801120</v>
          </cell>
        </row>
        <row r="40">
          <cell r="C40" t="str">
            <v>6ET9801</v>
          </cell>
          <cell r="E40">
            <v>1139604.4099999999</v>
          </cell>
          <cell r="F40" t="str">
            <v>6ET9801130</v>
          </cell>
        </row>
        <row r="41">
          <cell r="C41" t="str">
            <v>6ET9801</v>
          </cell>
          <cell r="E41">
            <v>823341.6</v>
          </cell>
          <cell r="F41" t="str">
            <v>6ET9801140</v>
          </cell>
        </row>
        <row r="42">
          <cell r="C42" t="str">
            <v>6ET9801</v>
          </cell>
          <cell r="E42">
            <v>172450.87</v>
          </cell>
          <cell r="F42" t="str">
            <v>6ET9801210</v>
          </cell>
        </row>
        <row r="43">
          <cell r="C43" t="str">
            <v>9ET9708</v>
          </cell>
          <cell r="E43">
            <v>437.54</v>
          </cell>
          <cell r="F43" t="str">
            <v>9ET9708210</v>
          </cell>
        </row>
        <row r="44">
          <cell r="C44" t="str">
            <v>9ET9723</v>
          </cell>
          <cell r="E44">
            <v>-28.06</v>
          </cell>
          <cell r="F44" t="str">
            <v>9ET9723210</v>
          </cell>
        </row>
        <row r="45">
          <cell r="C45" t="str">
            <v>9ET9802</v>
          </cell>
          <cell r="E45">
            <v>477.6</v>
          </cell>
          <cell r="F45" t="str">
            <v>9ET9802210</v>
          </cell>
        </row>
        <row r="46">
          <cell r="C46" t="str">
            <v>0ET9803</v>
          </cell>
          <cell r="E46">
            <v>-359.27</v>
          </cell>
          <cell r="F46" t="str">
            <v>0ET9803210</v>
          </cell>
        </row>
        <row r="47">
          <cell r="C47" t="str">
            <v>1ET0601</v>
          </cell>
          <cell r="E47">
            <v>465.54</v>
          </cell>
          <cell r="F47" t="str">
            <v>1ET0601140</v>
          </cell>
        </row>
        <row r="48">
          <cell r="C48" t="str">
            <v>1ET0601</v>
          </cell>
          <cell r="E48">
            <v>505.5</v>
          </cell>
          <cell r="F48" t="str">
            <v>1ET0601210</v>
          </cell>
        </row>
        <row r="49">
          <cell r="C49" t="str">
            <v>1ET0602</v>
          </cell>
          <cell r="E49">
            <v>-685.19</v>
          </cell>
          <cell r="F49" t="str">
            <v>1ET0602110</v>
          </cell>
        </row>
        <row r="50">
          <cell r="C50" t="str">
            <v>1ET0602</v>
          </cell>
          <cell r="E50">
            <v>-476.84</v>
          </cell>
          <cell r="F50" t="str">
            <v>1ET0602110</v>
          </cell>
        </row>
        <row r="51">
          <cell r="C51" t="str">
            <v>1ET0602</v>
          </cell>
          <cell r="E51">
            <v>-160.44999999999999</v>
          </cell>
          <cell r="F51" t="str">
            <v>1ET0602110</v>
          </cell>
        </row>
        <row r="52">
          <cell r="C52" t="str">
            <v>1ET0602</v>
          </cell>
          <cell r="E52">
            <v>-88.29</v>
          </cell>
          <cell r="F52" t="str">
            <v>1ET0602110</v>
          </cell>
        </row>
        <row r="53">
          <cell r="C53" t="str">
            <v>1ET0602</v>
          </cell>
          <cell r="E53">
            <v>33.590000000000003</v>
          </cell>
          <cell r="F53" t="str">
            <v>1ET0602140</v>
          </cell>
        </row>
        <row r="54">
          <cell r="C54" t="str">
            <v>1ET0602</v>
          </cell>
          <cell r="E54">
            <v>-16131.61</v>
          </cell>
          <cell r="F54" t="str">
            <v>1ET0602210</v>
          </cell>
        </row>
        <row r="55">
          <cell r="C55" t="str">
            <v>1ET0602</v>
          </cell>
          <cell r="E55">
            <v>7773.37</v>
          </cell>
          <cell r="F55" t="str">
            <v>1ET0602210</v>
          </cell>
        </row>
        <row r="56">
          <cell r="C56" t="str">
            <v>1ET0602</v>
          </cell>
          <cell r="E56">
            <v>8519.7900000000009</v>
          </cell>
          <cell r="F56" t="str">
            <v>1ET0602210</v>
          </cell>
        </row>
        <row r="57">
          <cell r="C57" t="str">
            <v>1ET0602</v>
          </cell>
          <cell r="E57">
            <v>13509.69</v>
          </cell>
          <cell r="F57" t="str">
            <v>1ET0602210</v>
          </cell>
        </row>
        <row r="58">
          <cell r="C58" t="str">
            <v>2ET0400</v>
          </cell>
          <cell r="E58">
            <v>-4502.78</v>
          </cell>
          <cell r="F58" t="str">
            <v>2ET0400210</v>
          </cell>
        </row>
        <row r="59">
          <cell r="C59" t="str">
            <v>2ET0400</v>
          </cell>
          <cell r="E59">
            <v>-94.05</v>
          </cell>
          <cell r="F59" t="str">
            <v>2ET0400210</v>
          </cell>
        </row>
        <row r="60">
          <cell r="C60" t="str">
            <v>2ET0703</v>
          </cell>
          <cell r="E60">
            <v>-644.54</v>
          </cell>
          <cell r="F60" t="str">
            <v>2ET0703210</v>
          </cell>
        </row>
        <row r="61">
          <cell r="C61" t="str">
            <v>2ET0704</v>
          </cell>
          <cell r="E61">
            <v>-1746.86</v>
          </cell>
          <cell r="F61" t="str">
            <v>2ET0704210</v>
          </cell>
        </row>
        <row r="62">
          <cell r="C62" t="str">
            <v>2ET0801</v>
          </cell>
          <cell r="E62">
            <v>-10197.44</v>
          </cell>
          <cell r="F62" t="str">
            <v>2ET0801210</v>
          </cell>
        </row>
        <row r="63">
          <cell r="C63" t="str">
            <v>2ET0801</v>
          </cell>
          <cell r="E63">
            <v>-7166.83</v>
          </cell>
          <cell r="F63" t="str">
            <v>2ET0801210</v>
          </cell>
        </row>
        <row r="64">
          <cell r="C64" t="str">
            <v>2ET0801</v>
          </cell>
          <cell r="E64">
            <v>-1841.01</v>
          </cell>
          <cell r="F64" t="str">
            <v>2ET0801210</v>
          </cell>
        </row>
        <row r="65">
          <cell r="C65" t="str">
            <v>2ET9808</v>
          </cell>
          <cell r="E65">
            <v>-212.8</v>
          </cell>
          <cell r="F65" t="str">
            <v>2ET9808110</v>
          </cell>
        </row>
        <row r="66">
          <cell r="C66" t="str">
            <v>2ET9808</v>
          </cell>
          <cell r="E66">
            <v>25624.66</v>
          </cell>
          <cell r="F66" t="str">
            <v>2ET9808130</v>
          </cell>
        </row>
        <row r="67">
          <cell r="C67" t="str">
            <v>2ET9808</v>
          </cell>
          <cell r="E67">
            <v>38437.29</v>
          </cell>
          <cell r="F67" t="str">
            <v>2ET9808140</v>
          </cell>
        </row>
        <row r="68">
          <cell r="C68" t="str">
            <v>2ET9808</v>
          </cell>
          <cell r="E68">
            <v>30671.31</v>
          </cell>
          <cell r="F68" t="str">
            <v>2ET9808210</v>
          </cell>
        </row>
        <row r="69">
          <cell r="C69" t="str">
            <v>3ES2901</v>
          </cell>
          <cell r="E69">
            <v>-6343.65</v>
          </cell>
          <cell r="F69" t="str">
            <v>3ES2901110</v>
          </cell>
        </row>
        <row r="70">
          <cell r="C70" t="str">
            <v>3ES2901</v>
          </cell>
          <cell r="E70">
            <v>604.89</v>
          </cell>
          <cell r="F70" t="str">
            <v>3ES2901120</v>
          </cell>
        </row>
        <row r="71">
          <cell r="C71" t="str">
            <v>3ES2901</v>
          </cell>
          <cell r="E71">
            <v>53950.37</v>
          </cell>
          <cell r="F71" t="str">
            <v>3ES2901130</v>
          </cell>
        </row>
        <row r="72">
          <cell r="C72" t="str">
            <v>3ES2901</v>
          </cell>
          <cell r="E72">
            <v>26440.73</v>
          </cell>
          <cell r="F72" t="str">
            <v>3ES2901140</v>
          </cell>
        </row>
        <row r="73">
          <cell r="C73" t="str">
            <v>3ES2901</v>
          </cell>
          <cell r="E73">
            <v>338873.59</v>
          </cell>
          <cell r="F73" t="str">
            <v>3ES2901210</v>
          </cell>
        </row>
        <row r="74">
          <cell r="C74" t="str">
            <v>3ES3506</v>
          </cell>
          <cell r="E74">
            <v>330.33</v>
          </cell>
          <cell r="F74" t="str">
            <v>3ES3506210</v>
          </cell>
        </row>
        <row r="75">
          <cell r="C75" t="str">
            <v>3ES5910</v>
          </cell>
          <cell r="E75">
            <v>-1747</v>
          </cell>
          <cell r="F75" t="str">
            <v>3ES5910210</v>
          </cell>
        </row>
        <row r="76">
          <cell r="C76" t="str">
            <v>3ET1501</v>
          </cell>
          <cell r="E76">
            <v>-11358.14</v>
          </cell>
          <cell r="F76" t="str">
            <v>3ET1501110</v>
          </cell>
        </row>
        <row r="77">
          <cell r="C77" t="str">
            <v>3ET1501</v>
          </cell>
          <cell r="E77">
            <v>8607.7999999999993</v>
          </cell>
          <cell r="F77" t="str">
            <v>3ET1501130</v>
          </cell>
        </row>
        <row r="78">
          <cell r="C78" t="str">
            <v>3ET1501</v>
          </cell>
          <cell r="E78">
            <v>260327.9</v>
          </cell>
          <cell r="F78" t="str">
            <v>3ET1501140</v>
          </cell>
        </row>
        <row r="79">
          <cell r="C79" t="str">
            <v>3ET1501</v>
          </cell>
          <cell r="E79">
            <v>283474.96999999997</v>
          </cell>
          <cell r="F79" t="str">
            <v>3ET1501210</v>
          </cell>
        </row>
        <row r="80">
          <cell r="C80" t="str">
            <v>3ET9714</v>
          </cell>
          <cell r="E80">
            <v>27451.11</v>
          </cell>
          <cell r="F80" t="str">
            <v>3ET9714110</v>
          </cell>
        </row>
        <row r="81">
          <cell r="C81" t="str">
            <v>3ET9714</v>
          </cell>
          <cell r="E81">
            <v>5869.8</v>
          </cell>
          <cell r="F81" t="str">
            <v>3ET9714120</v>
          </cell>
        </row>
        <row r="82">
          <cell r="C82" t="str">
            <v>3ET9714</v>
          </cell>
          <cell r="E82">
            <v>472319</v>
          </cell>
          <cell r="F82" t="str">
            <v>3ET9714130</v>
          </cell>
        </row>
        <row r="83">
          <cell r="C83" t="str">
            <v>3ET9714</v>
          </cell>
          <cell r="E83">
            <v>-323166</v>
          </cell>
          <cell r="F83" t="str">
            <v>3ET9714140</v>
          </cell>
        </row>
        <row r="84">
          <cell r="C84" t="str">
            <v>3ET9714</v>
          </cell>
          <cell r="E84">
            <v>189031.31</v>
          </cell>
          <cell r="F84" t="str">
            <v>3ET9714210</v>
          </cell>
        </row>
        <row r="85">
          <cell r="C85" t="str">
            <v>3ET9801</v>
          </cell>
          <cell r="E85">
            <v>-614.59</v>
          </cell>
          <cell r="F85" t="str">
            <v>3ET9801110</v>
          </cell>
        </row>
        <row r="86">
          <cell r="C86" t="str">
            <v>3ET9801</v>
          </cell>
          <cell r="E86">
            <v>87830.79</v>
          </cell>
          <cell r="F86" t="str">
            <v>3ET9801130</v>
          </cell>
        </row>
        <row r="87">
          <cell r="C87" t="str">
            <v>3ET9801</v>
          </cell>
          <cell r="E87">
            <v>-105702</v>
          </cell>
          <cell r="F87" t="str">
            <v>3ET9801140</v>
          </cell>
        </row>
        <row r="88">
          <cell r="C88" t="str">
            <v>3ET9801</v>
          </cell>
          <cell r="E88">
            <v>-11760.91</v>
          </cell>
          <cell r="F88" t="str">
            <v>3ET9801210</v>
          </cell>
        </row>
        <row r="89">
          <cell r="C89" t="str">
            <v>4ET0201</v>
          </cell>
          <cell r="E89">
            <v>-352.97</v>
          </cell>
          <cell r="F89" t="str">
            <v>4ET0201110</v>
          </cell>
        </row>
        <row r="90">
          <cell r="C90" t="str">
            <v>4ET0201</v>
          </cell>
          <cell r="E90">
            <v>-312.08999999999997</v>
          </cell>
          <cell r="F90" t="str">
            <v>4ET0201110</v>
          </cell>
        </row>
        <row r="91">
          <cell r="C91" t="str">
            <v>4ET0201</v>
          </cell>
          <cell r="E91">
            <v>-255.69</v>
          </cell>
          <cell r="F91" t="str">
            <v>4ET0201110</v>
          </cell>
        </row>
        <row r="92">
          <cell r="C92" t="str">
            <v>4ET0201</v>
          </cell>
          <cell r="E92">
            <v>-222.7</v>
          </cell>
          <cell r="F92" t="str">
            <v>4ET0201110</v>
          </cell>
        </row>
        <row r="93">
          <cell r="C93" t="str">
            <v>4ET0201</v>
          </cell>
          <cell r="E93">
            <v>-181.46</v>
          </cell>
          <cell r="F93" t="str">
            <v>4ET0201110</v>
          </cell>
        </row>
        <row r="94">
          <cell r="C94" t="str">
            <v>4ET0201</v>
          </cell>
          <cell r="E94">
            <v>-181.46</v>
          </cell>
          <cell r="F94" t="str">
            <v>4ET0201110</v>
          </cell>
        </row>
        <row r="95">
          <cell r="C95" t="str">
            <v>4ET0201</v>
          </cell>
          <cell r="E95">
            <v>-177.34</v>
          </cell>
          <cell r="F95" t="str">
            <v>4ET0201110</v>
          </cell>
        </row>
        <row r="96">
          <cell r="C96" t="str">
            <v>4ET0201</v>
          </cell>
          <cell r="E96">
            <v>-169.09</v>
          </cell>
          <cell r="F96" t="str">
            <v>4ET0201110</v>
          </cell>
        </row>
        <row r="97">
          <cell r="C97" t="str">
            <v>4ET0201</v>
          </cell>
          <cell r="E97">
            <v>-166.05</v>
          </cell>
          <cell r="F97" t="str">
            <v>4ET0201110</v>
          </cell>
        </row>
        <row r="98">
          <cell r="C98" t="str">
            <v>4ET0201</v>
          </cell>
          <cell r="E98">
            <v>-156.72</v>
          </cell>
          <cell r="F98" t="str">
            <v>4ET0201110</v>
          </cell>
        </row>
        <row r="99">
          <cell r="C99" t="str">
            <v>4ET0201</v>
          </cell>
          <cell r="E99">
            <v>-155.68</v>
          </cell>
          <cell r="F99" t="str">
            <v>4ET0201110</v>
          </cell>
        </row>
        <row r="100">
          <cell r="C100" t="str">
            <v>4ET0201</v>
          </cell>
          <cell r="E100">
            <v>-131.97</v>
          </cell>
          <cell r="F100" t="str">
            <v>4ET0201110</v>
          </cell>
        </row>
        <row r="101">
          <cell r="C101" t="str">
            <v>4ET0201</v>
          </cell>
          <cell r="E101">
            <v>-123.73</v>
          </cell>
          <cell r="F101" t="str">
            <v>4ET0201110</v>
          </cell>
        </row>
        <row r="102">
          <cell r="C102" t="str">
            <v>4ET0201</v>
          </cell>
          <cell r="E102">
            <v>-111.64</v>
          </cell>
          <cell r="F102" t="str">
            <v>4ET0201110</v>
          </cell>
        </row>
        <row r="103">
          <cell r="C103" t="str">
            <v>4ET0201</v>
          </cell>
          <cell r="E103">
            <v>-107.23</v>
          </cell>
          <cell r="F103" t="str">
            <v>4ET0201110</v>
          </cell>
        </row>
        <row r="104">
          <cell r="C104" t="str">
            <v>4ET0201</v>
          </cell>
          <cell r="E104">
            <v>-107.23</v>
          </cell>
          <cell r="F104" t="str">
            <v>4ET0201110</v>
          </cell>
        </row>
        <row r="105">
          <cell r="C105" t="str">
            <v>4ET0201</v>
          </cell>
          <cell r="E105">
            <v>-97.95</v>
          </cell>
          <cell r="F105" t="str">
            <v>4ET0201110</v>
          </cell>
        </row>
        <row r="106">
          <cell r="C106" t="str">
            <v>4ET0201</v>
          </cell>
          <cell r="E106">
            <v>-81.45</v>
          </cell>
          <cell r="F106" t="str">
            <v>4ET0201110</v>
          </cell>
        </row>
        <row r="107">
          <cell r="C107" t="str">
            <v>4ET0201</v>
          </cell>
          <cell r="E107">
            <v>-81.040000000000006</v>
          </cell>
          <cell r="F107" t="str">
            <v>4ET0201110</v>
          </cell>
        </row>
        <row r="108">
          <cell r="C108" t="str">
            <v>4ET0201</v>
          </cell>
          <cell r="E108">
            <v>-57.74</v>
          </cell>
          <cell r="F108" t="str">
            <v>4ET0201110</v>
          </cell>
        </row>
        <row r="109">
          <cell r="C109" t="str">
            <v>4ET0201</v>
          </cell>
          <cell r="E109">
            <v>-41.25</v>
          </cell>
          <cell r="F109" t="str">
            <v>4ET0201110</v>
          </cell>
        </row>
        <row r="110">
          <cell r="C110" t="str">
            <v>4ET0201</v>
          </cell>
          <cell r="E110">
            <v>-41.25</v>
          </cell>
          <cell r="F110" t="str">
            <v>4ET0201110</v>
          </cell>
        </row>
        <row r="111">
          <cell r="C111" t="str">
            <v>4ET0201</v>
          </cell>
          <cell r="E111">
            <v>598.04999999999995</v>
          </cell>
          <cell r="F111" t="str">
            <v>4ET0201110</v>
          </cell>
        </row>
        <row r="112">
          <cell r="C112" t="str">
            <v>4ET0201</v>
          </cell>
          <cell r="E112">
            <v>11548.73</v>
          </cell>
          <cell r="F112" t="str">
            <v>4ET0201110</v>
          </cell>
        </row>
        <row r="113">
          <cell r="C113" t="str">
            <v>4ET0201</v>
          </cell>
          <cell r="E113">
            <v>-8.6999999999999993</v>
          </cell>
          <cell r="F113" t="str">
            <v>4ET0201140</v>
          </cell>
        </row>
        <row r="114">
          <cell r="C114" t="str">
            <v>4ET0201</v>
          </cell>
          <cell r="E114">
            <v>247.82</v>
          </cell>
          <cell r="F114" t="str">
            <v>4ET0201210</v>
          </cell>
        </row>
        <row r="115">
          <cell r="C115" t="str">
            <v>4ET0201</v>
          </cell>
          <cell r="E115">
            <v>296.37</v>
          </cell>
          <cell r="F115" t="str">
            <v>4ET0201210</v>
          </cell>
        </row>
        <row r="116">
          <cell r="C116" t="str">
            <v>4ET0201</v>
          </cell>
          <cell r="E116">
            <v>303.39</v>
          </cell>
          <cell r="F116" t="str">
            <v>4ET0201210</v>
          </cell>
        </row>
        <row r="117">
          <cell r="C117" t="str">
            <v>4ET0201</v>
          </cell>
          <cell r="E117">
            <v>366.18</v>
          </cell>
          <cell r="F117" t="str">
            <v>4ET0201210</v>
          </cell>
        </row>
        <row r="118">
          <cell r="C118" t="str">
            <v>4ET0201</v>
          </cell>
          <cell r="E118">
            <v>442.03</v>
          </cell>
          <cell r="F118" t="str">
            <v>4ET0201210</v>
          </cell>
        </row>
        <row r="119">
          <cell r="C119" t="str">
            <v>4ET0201</v>
          </cell>
          <cell r="E119">
            <v>490.56</v>
          </cell>
          <cell r="F119" t="str">
            <v>4ET0201210</v>
          </cell>
        </row>
        <row r="120">
          <cell r="C120" t="str">
            <v>4ET0201</v>
          </cell>
          <cell r="E120">
            <v>660.52</v>
          </cell>
          <cell r="F120" t="str">
            <v>4ET0201210</v>
          </cell>
        </row>
        <row r="121">
          <cell r="C121" t="str">
            <v>4ET0201</v>
          </cell>
          <cell r="E121">
            <v>670.56</v>
          </cell>
          <cell r="F121" t="str">
            <v>4ET0201210</v>
          </cell>
        </row>
        <row r="122">
          <cell r="C122" t="str">
            <v>4ET0201</v>
          </cell>
          <cell r="E122">
            <v>697.86</v>
          </cell>
          <cell r="F122" t="str">
            <v>4ET0201210</v>
          </cell>
        </row>
        <row r="123">
          <cell r="C123" t="str">
            <v>4ET0201</v>
          </cell>
          <cell r="E123">
            <v>770.69</v>
          </cell>
          <cell r="F123" t="str">
            <v>4ET0201210</v>
          </cell>
        </row>
        <row r="124">
          <cell r="C124" t="str">
            <v>4ET0201</v>
          </cell>
          <cell r="E124">
            <v>815.05</v>
          </cell>
          <cell r="F124" t="str">
            <v>4ET0201210</v>
          </cell>
        </row>
        <row r="125">
          <cell r="C125" t="str">
            <v>4ET0201</v>
          </cell>
          <cell r="E125">
            <v>841.29</v>
          </cell>
          <cell r="F125" t="str">
            <v>4ET0201210</v>
          </cell>
        </row>
        <row r="126">
          <cell r="C126" t="str">
            <v>4ET0201</v>
          </cell>
          <cell r="E126">
            <v>843.53</v>
          </cell>
          <cell r="F126" t="str">
            <v>4ET0201210</v>
          </cell>
        </row>
        <row r="127">
          <cell r="C127" t="str">
            <v>4ET0201</v>
          </cell>
          <cell r="E127">
            <v>848.75</v>
          </cell>
          <cell r="F127" t="str">
            <v>4ET0201210</v>
          </cell>
        </row>
        <row r="128">
          <cell r="C128" t="str">
            <v>4ET0201</v>
          </cell>
          <cell r="E128">
            <v>879.95</v>
          </cell>
          <cell r="F128" t="str">
            <v>4ET0201210</v>
          </cell>
        </row>
        <row r="129">
          <cell r="C129" t="str">
            <v>4ET0201</v>
          </cell>
          <cell r="E129">
            <v>916.37</v>
          </cell>
          <cell r="F129" t="str">
            <v>4ET0201210</v>
          </cell>
        </row>
        <row r="130">
          <cell r="C130" t="str">
            <v>4ET0201</v>
          </cell>
          <cell r="E130">
            <v>1037.74</v>
          </cell>
          <cell r="F130" t="str">
            <v>4ET0201210</v>
          </cell>
        </row>
        <row r="131">
          <cell r="C131" t="str">
            <v>4ET0201</v>
          </cell>
          <cell r="E131">
            <v>1058.72</v>
          </cell>
          <cell r="F131" t="str">
            <v>4ET0201210</v>
          </cell>
        </row>
        <row r="132">
          <cell r="C132" t="str">
            <v>4ET0201</v>
          </cell>
          <cell r="E132">
            <v>2396.5500000000002</v>
          </cell>
          <cell r="F132" t="str">
            <v>4ET0201210</v>
          </cell>
        </row>
        <row r="133">
          <cell r="C133" t="str">
            <v>4ET0201</v>
          </cell>
          <cell r="E133">
            <v>3180.08</v>
          </cell>
          <cell r="F133" t="str">
            <v>4ET0201210</v>
          </cell>
        </row>
        <row r="134">
          <cell r="C134" t="str">
            <v>4ET0201</v>
          </cell>
          <cell r="E134">
            <v>3279.57</v>
          </cell>
          <cell r="F134" t="str">
            <v>4ET0201210</v>
          </cell>
        </row>
        <row r="135">
          <cell r="C135" t="str">
            <v>4ET0201</v>
          </cell>
          <cell r="E135">
            <v>3350.17</v>
          </cell>
          <cell r="F135" t="str">
            <v>4ET0201210</v>
          </cell>
        </row>
        <row r="136">
          <cell r="C136" t="str">
            <v>4ET0201</v>
          </cell>
          <cell r="E136">
            <v>3778.17</v>
          </cell>
          <cell r="F136" t="str">
            <v>4ET0201210</v>
          </cell>
        </row>
        <row r="137">
          <cell r="C137" t="str">
            <v>4ET0201</v>
          </cell>
          <cell r="E137">
            <v>9980.75</v>
          </cell>
          <cell r="F137" t="str">
            <v>4ET0201210</v>
          </cell>
        </row>
        <row r="138">
          <cell r="C138" t="str">
            <v>4ET0500</v>
          </cell>
          <cell r="E138">
            <v>180</v>
          </cell>
          <cell r="F138" t="str">
            <v>4ET0500130</v>
          </cell>
        </row>
        <row r="139">
          <cell r="C139" t="str">
            <v>4ET0500</v>
          </cell>
          <cell r="E139">
            <v>-4.83</v>
          </cell>
          <cell r="F139" t="str">
            <v>4ET0500140</v>
          </cell>
        </row>
        <row r="140">
          <cell r="C140" t="str">
            <v>4ET0500</v>
          </cell>
          <cell r="E140">
            <v>91.58</v>
          </cell>
          <cell r="F140" t="str">
            <v>4ET0500210</v>
          </cell>
        </row>
        <row r="141">
          <cell r="C141" t="str">
            <v>4ET0600</v>
          </cell>
          <cell r="E141">
            <v>625</v>
          </cell>
          <cell r="F141" t="str">
            <v>4ET0600130</v>
          </cell>
        </row>
        <row r="142">
          <cell r="C142" t="str">
            <v>4ET0600</v>
          </cell>
          <cell r="E142">
            <v>-10600</v>
          </cell>
          <cell r="F142" t="str">
            <v>4ET0600140</v>
          </cell>
        </row>
        <row r="143">
          <cell r="C143" t="str">
            <v>4ET0600</v>
          </cell>
          <cell r="E143">
            <v>892.36</v>
          </cell>
          <cell r="F143" t="str">
            <v>4ET0600210</v>
          </cell>
        </row>
        <row r="144">
          <cell r="C144" t="str">
            <v>4ET9802</v>
          </cell>
          <cell r="E144">
            <v>-65.05</v>
          </cell>
          <cell r="F144" t="str">
            <v>4ET9802110</v>
          </cell>
        </row>
        <row r="145">
          <cell r="C145" t="str">
            <v>4ET9802</v>
          </cell>
          <cell r="E145">
            <v>162737.63</v>
          </cell>
          <cell r="F145" t="str">
            <v>4ET9802130</v>
          </cell>
        </row>
        <row r="146">
          <cell r="C146" t="str">
            <v>4ET9802</v>
          </cell>
          <cell r="E146">
            <v>3.2</v>
          </cell>
          <cell r="F146" t="str">
            <v>4ET9802140</v>
          </cell>
        </row>
        <row r="147">
          <cell r="C147" t="str">
            <v>4ET9802</v>
          </cell>
          <cell r="E147">
            <v>60006.29</v>
          </cell>
          <cell r="F147" t="str">
            <v>4ET9802210</v>
          </cell>
        </row>
        <row r="148">
          <cell r="C148" t="str">
            <v>5ET0701</v>
          </cell>
          <cell r="E148">
            <v>-35.83</v>
          </cell>
          <cell r="F148" t="str">
            <v>5ET0701110</v>
          </cell>
        </row>
        <row r="149">
          <cell r="C149" t="str">
            <v>5ET0701</v>
          </cell>
          <cell r="E149">
            <v>119.44</v>
          </cell>
          <cell r="F149" t="str">
            <v>5ET0701210</v>
          </cell>
        </row>
        <row r="150">
          <cell r="C150" t="str">
            <v>5ET0702</v>
          </cell>
          <cell r="E150">
            <v>-1147.8599999999999</v>
          </cell>
          <cell r="F150" t="str">
            <v>5ET0702110</v>
          </cell>
        </row>
        <row r="151">
          <cell r="C151" t="str">
            <v>5ET0702</v>
          </cell>
          <cell r="E151">
            <v>30908.51</v>
          </cell>
          <cell r="F151" t="str">
            <v>5ET0702210</v>
          </cell>
        </row>
        <row r="152">
          <cell r="C152" t="str">
            <v>5ET0801</v>
          </cell>
          <cell r="E152">
            <v>-3147.24</v>
          </cell>
          <cell r="F152" t="str">
            <v>5ET0801110</v>
          </cell>
        </row>
        <row r="153">
          <cell r="C153" t="str">
            <v>5ET0801</v>
          </cell>
          <cell r="E153">
            <v>-2726.04</v>
          </cell>
          <cell r="F153" t="str">
            <v>5ET0801110</v>
          </cell>
        </row>
        <row r="154">
          <cell r="C154" t="str">
            <v>5ET0801</v>
          </cell>
          <cell r="E154">
            <v>-9600.5</v>
          </cell>
          <cell r="F154" t="str">
            <v>5ET0801140</v>
          </cell>
        </row>
        <row r="155">
          <cell r="C155" t="str">
            <v>5ET0801</v>
          </cell>
          <cell r="E155">
            <v>-6399.5</v>
          </cell>
          <cell r="F155" t="str">
            <v>5ET0801140</v>
          </cell>
        </row>
        <row r="156">
          <cell r="C156" t="str">
            <v>5ET0801</v>
          </cell>
          <cell r="E156">
            <v>-1400</v>
          </cell>
          <cell r="F156" t="str">
            <v>5ET0801140</v>
          </cell>
        </row>
        <row r="157">
          <cell r="C157" t="str">
            <v>5ET0801</v>
          </cell>
          <cell r="E157">
            <v>-1399.7</v>
          </cell>
          <cell r="F157" t="str">
            <v>5ET0801140</v>
          </cell>
        </row>
        <row r="158">
          <cell r="C158" t="str">
            <v>5ET0801</v>
          </cell>
          <cell r="E158">
            <v>-3029.88</v>
          </cell>
          <cell r="F158" t="str">
            <v>5ET0801210</v>
          </cell>
        </row>
        <row r="159">
          <cell r="C159" t="str">
            <v>5ET0801</v>
          </cell>
          <cell r="E159">
            <v>1066.21</v>
          </cell>
          <cell r="F159" t="str">
            <v>5ET0801210</v>
          </cell>
        </row>
        <row r="160">
          <cell r="C160" t="str">
            <v>5ET0801</v>
          </cell>
          <cell r="E160">
            <v>18037.419999999998</v>
          </cell>
          <cell r="F160" t="str">
            <v>5ET0801210</v>
          </cell>
        </row>
        <row r="161">
          <cell r="C161" t="str">
            <v>5ET0801</v>
          </cell>
          <cell r="E161">
            <v>19206.259999999998</v>
          </cell>
          <cell r="F161" t="str">
            <v>5ET0801210</v>
          </cell>
        </row>
        <row r="162">
          <cell r="C162" t="str">
            <v>5ET0802</v>
          </cell>
          <cell r="E162">
            <v>34.17</v>
          </cell>
          <cell r="F162" t="str">
            <v>5ET0802140</v>
          </cell>
        </row>
        <row r="163">
          <cell r="C163" t="str">
            <v>5ET0802</v>
          </cell>
          <cell r="E163">
            <v>1470.89</v>
          </cell>
          <cell r="F163" t="str">
            <v>5ET0802210</v>
          </cell>
        </row>
        <row r="164">
          <cell r="C164" t="str">
            <v>5ET0802</v>
          </cell>
          <cell r="E164">
            <v>2540.89</v>
          </cell>
          <cell r="F164" t="str">
            <v>5ET0802210</v>
          </cell>
        </row>
        <row r="165">
          <cell r="C165" t="str">
            <v>5ET0900</v>
          </cell>
          <cell r="E165">
            <v>-1263.05</v>
          </cell>
          <cell r="F165" t="str">
            <v>5ET0900110</v>
          </cell>
        </row>
        <row r="166">
          <cell r="C166" t="str">
            <v>5ET0900</v>
          </cell>
          <cell r="E166">
            <v>-87.81</v>
          </cell>
          <cell r="F166" t="str">
            <v>5ET0900110</v>
          </cell>
        </row>
        <row r="167">
          <cell r="C167" t="str">
            <v>5ET0900</v>
          </cell>
          <cell r="E167">
            <v>231.33</v>
          </cell>
          <cell r="F167" t="str">
            <v>5ET0900110</v>
          </cell>
        </row>
        <row r="168">
          <cell r="C168" t="str">
            <v>5ET0900</v>
          </cell>
          <cell r="E168">
            <v>2480.33</v>
          </cell>
          <cell r="F168" t="str">
            <v>5ET0900110</v>
          </cell>
        </row>
        <row r="169">
          <cell r="C169" t="str">
            <v>5ET0900</v>
          </cell>
          <cell r="E169">
            <v>7435.89</v>
          </cell>
          <cell r="F169" t="str">
            <v>5ET0900110</v>
          </cell>
        </row>
        <row r="170">
          <cell r="C170" t="str">
            <v>5ET0900</v>
          </cell>
          <cell r="E170">
            <v>14729.71</v>
          </cell>
          <cell r="F170" t="str">
            <v>5ET0900110</v>
          </cell>
        </row>
        <row r="171">
          <cell r="C171" t="str">
            <v>5ET0900</v>
          </cell>
          <cell r="E171">
            <v>42140.99</v>
          </cell>
          <cell r="F171" t="str">
            <v>5ET0900110</v>
          </cell>
        </row>
        <row r="172">
          <cell r="C172" t="str">
            <v>5ET0900</v>
          </cell>
          <cell r="E172">
            <v>289.18</v>
          </cell>
          <cell r="F172" t="str">
            <v>5ET0900120</v>
          </cell>
        </row>
        <row r="173">
          <cell r="C173" t="str">
            <v>5ET0900</v>
          </cell>
          <cell r="E173">
            <v>3855.56</v>
          </cell>
          <cell r="F173" t="str">
            <v>5ET0900120</v>
          </cell>
        </row>
        <row r="174">
          <cell r="C174" t="str">
            <v>5ET0900</v>
          </cell>
          <cell r="E174">
            <v>500</v>
          </cell>
          <cell r="F174" t="str">
            <v>5ET0900130</v>
          </cell>
        </row>
        <row r="175">
          <cell r="C175" t="str">
            <v>5ET0900</v>
          </cell>
          <cell r="E175">
            <v>716</v>
          </cell>
          <cell r="F175" t="str">
            <v>5ET0900130</v>
          </cell>
        </row>
        <row r="176">
          <cell r="C176" t="str">
            <v>5ET0900</v>
          </cell>
          <cell r="E176">
            <v>98074.240000000005</v>
          </cell>
          <cell r="F176" t="str">
            <v>5ET0900130</v>
          </cell>
        </row>
        <row r="177">
          <cell r="C177" t="str">
            <v>5ET0900</v>
          </cell>
          <cell r="E177">
            <v>132565.57999999999</v>
          </cell>
          <cell r="F177" t="str">
            <v>5ET0900140</v>
          </cell>
        </row>
        <row r="178">
          <cell r="C178" t="str">
            <v>5ET0900</v>
          </cell>
          <cell r="E178">
            <v>1119.82</v>
          </cell>
          <cell r="F178" t="str">
            <v>5ET0900210</v>
          </cell>
        </row>
        <row r="179">
          <cell r="C179" t="str">
            <v>5ET0900</v>
          </cell>
          <cell r="E179">
            <v>1733.7</v>
          </cell>
          <cell r="F179" t="str">
            <v>5ET0900210</v>
          </cell>
        </row>
        <row r="180">
          <cell r="C180" t="str">
            <v>5ET0900</v>
          </cell>
          <cell r="E180">
            <v>4005.63</v>
          </cell>
          <cell r="F180" t="str">
            <v>5ET0900210</v>
          </cell>
        </row>
        <row r="181">
          <cell r="C181" t="str">
            <v>5ET0900</v>
          </cell>
          <cell r="E181">
            <v>6778.27</v>
          </cell>
          <cell r="F181" t="str">
            <v>5ET0900210</v>
          </cell>
        </row>
        <row r="182">
          <cell r="C182" t="str">
            <v>5ET0900</v>
          </cell>
          <cell r="E182">
            <v>33227.64</v>
          </cell>
          <cell r="F182" t="str">
            <v>5ET0900210</v>
          </cell>
        </row>
        <row r="183">
          <cell r="C183" t="str">
            <v>5ET0900</v>
          </cell>
          <cell r="E183">
            <v>36184.089999999997</v>
          </cell>
          <cell r="F183" t="str">
            <v>5ET0900210</v>
          </cell>
        </row>
        <row r="184">
          <cell r="C184" t="str">
            <v>5ET0900</v>
          </cell>
          <cell r="E184">
            <v>119821.55</v>
          </cell>
          <cell r="F184" t="str">
            <v>5ET0900210</v>
          </cell>
        </row>
        <row r="185">
          <cell r="C185" t="str">
            <v>5ET1101</v>
          </cell>
          <cell r="E185">
            <v>-7.8</v>
          </cell>
          <cell r="F185" t="str">
            <v>5ET1101110</v>
          </cell>
        </row>
        <row r="186">
          <cell r="C186" t="str">
            <v>5ET1101</v>
          </cell>
          <cell r="E186">
            <v>281.25</v>
          </cell>
          <cell r="F186" t="str">
            <v>5ET1101110</v>
          </cell>
        </row>
        <row r="187">
          <cell r="C187" t="str">
            <v>5ET1101</v>
          </cell>
          <cell r="E187">
            <v>40000</v>
          </cell>
          <cell r="F187" t="str">
            <v>5ET1101130</v>
          </cell>
        </row>
        <row r="188">
          <cell r="C188" t="str">
            <v>5ET1101</v>
          </cell>
          <cell r="E188">
            <v>-40000</v>
          </cell>
          <cell r="F188" t="str">
            <v>5ET1101140</v>
          </cell>
        </row>
        <row r="189">
          <cell r="C189" t="str">
            <v>5ET1101</v>
          </cell>
          <cell r="E189">
            <v>513.09</v>
          </cell>
          <cell r="F189" t="str">
            <v>5ET1101140</v>
          </cell>
        </row>
        <row r="190">
          <cell r="C190" t="str">
            <v>5ET1101</v>
          </cell>
          <cell r="E190">
            <v>543.53</v>
          </cell>
          <cell r="F190" t="str">
            <v>5ET1101210</v>
          </cell>
        </row>
        <row r="191">
          <cell r="C191" t="str">
            <v>5ET1101</v>
          </cell>
          <cell r="E191">
            <v>614.6</v>
          </cell>
          <cell r="F191" t="str">
            <v>5ET1101210</v>
          </cell>
        </row>
        <row r="192">
          <cell r="C192" t="str">
            <v>5ET1201</v>
          </cell>
          <cell r="E192">
            <v>-16.45</v>
          </cell>
          <cell r="F192" t="str">
            <v>5ET1201110</v>
          </cell>
        </row>
        <row r="193">
          <cell r="C193" t="str">
            <v>5ET1201</v>
          </cell>
          <cell r="E193">
            <v>2937.2</v>
          </cell>
          <cell r="F193" t="str">
            <v>5ET1201110</v>
          </cell>
        </row>
        <row r="194">
          <cell r="C194" t="str">
            <v>5ET1201</v>
          </cell>
          <cell r="E194">
            <v>30179.67</v>
          </cell>
          <cell r="F194" t="str">
            <v>5ET1201110</v>
          </cell>
        </row>
        <row r="195">
          <cell r="C195" t="str">
            <v>5ET1201</v>
          </cell>
          <cell r="E195">
            <v>121373.44</v>
          </cell>
          <cell r="F195" t="str">
            <v>5ET1201130</v>
          </cell>
        </row>
        <row r="196">
          <cell r="C196" t="str">
            <v>5ET1201</v>
          </cell>
          <cell r="E196">
            <v>433831.06</v>
          </cell>
          <cell r="F196" t="str">
            <v>5ET1201140</v>
          </cell>
        </row>
        <row r="197">
          <cell r="C197" t="str">
            <v>5ET1201</v>
          </cell>
          <cell r="E197">
            <v>302.62</v>
          </cell>
          <cell r="F197" t="str">
            <v>5ET1201210</v>
          </cell>
        </row>
        <row r="198">
          <cell r="C198" t="str">
            <v>5ET1201</v>
          </cell>
          <cell r="E198">
            <v>6937.4</v>
          </cell>
          <cell r="F198" t="str">
            <v>5ET1201210</v>
          </cell>
        </row>
        <row r="199">
          <cell r="C199" t="str">
            <v>5ET1201</v>
          </cell>
          <cell r="E199">
            <v>517790.95</v>
          </cell>
          <cell r="F199" t="str">
            <v>5ET1201210</v>
          </cell>
        </row>
        <row r="200">
          <cell r="C200" t="str">
            <v>5ET9802</v>
          </cell>
          <cell r="E200">
            <v>-7685.38</v>
          </cell>
          <cell r="F200" t="str">
            <v>5ET9802110</v>
          </cell>
        </row>
        <row r="201">
          <cell r="C201" t="str">
            <v>5ET9802</v>
          </cell>
          <cell r="E201">
            <v>3.68</v>
          </cell>
          <cell r="F201" t="str">
            <v>5ET9802110</v>
          </cell>
        </row>
        <row r="202">
          <cell r="C202" t="str">
            <v>5ET9802</v>
          </cell>
          <cell r="E202">
            <v>111329.41</v>
          </cell>
          <cell r="F202" t="str">
            <v>5ET9802130</v>
          </cell>
        </row>
        <row r="203">
          <cell r="C203" t="str">
            <v>5ET9802</v>
          </cell>
          <cell r="E203">
            <v>-52806</v>
          </cell>
          <cell r="F203" t="str">
            <v>5ET9802140</v>
          </cell>
        </row>
        <row r="204">
          <cell r="C204" t="str">
            <v>5ET9802</v>
          </cell>
          <cell r="E204">
            <v>16713.830000000002</v>
          </cell>
          <cell r="F204" t="str">
            <v>5ET9802210</v>
          </cell>
        </row>
        <row r="205">
          <cell r="C205" t="str">
            <v>5ET9802</v>
          </cell>
          <cell r="E205">
            <v>152978.79999999999</v>
          </cell>
          <cell r="F205" t="str">
            <v>5ET9802210</v>
          </cell>
        </row>
        <row r="206">
          <cell r="C206" t="str">
            <v>6ET0701</v>
          </cell>
          <cell r="E206">
            <v>19436.82</v>
          </cell>
          <cell r="F206" t="str">
            <v>6ET0701110</v>
          </cell>
        </row>
        <row r="207">
          <cell r="C207" t="str">
            <v>6ET0701</v>
          </cell>
          <cell r="E207">
            <v>43085.06</v>
          </cell>
          <cell r="F207" t="str">
            <v>6ET0701130</v>
          </cell>
        </row>
        <row r="208">
          <cell r="C208" t="str">
            <v>6ET0701</v>
          </cell>
          <cell r="E208">
            <v>76543.28</v>
          </cell>
          <cell r="F208" t="str">
            <v>6ET0701140</v>
          </cell>
        </row>
        <row r="209">
          <cell r="C209" t="str">
            <v>6ET0701</v>
          </cell>
          <cell r="E209">
            <v>228197.77</v>
          </cell>
          <cell r="F209" t="str">
            <v>6ET0701210</v>
          </cell>
        </row>
        <row r="210">
          <cell r="C210" t="str">
            <v>9ET0303</v>
          </cell>
          <cell r="E210">
            <v>119</v>
          </cell>
          <cell r="F210" t="str">
            <v>9ET0303210</v>
          </cell>
        </row>
        <row r="211">
          <cell r="C211" t="str">
            <v>9ET0303</v>
          </cell>
          <cell r="E211">
            <v>136.71</v>
          </cell>
          <cell r="F211" t="str">
            <v>9ET0303210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NY Income Statement"/>
      <sheetName val="Sheet1"/>
      <sheetName val="Sheet2"/>
      <sheetName val="Sheet3"/>
    </sheetNames>
    <sheetDataSet>
      <sheetData sheetId="0" refreshError="1">
        <row r="1">
          <cell r="A1" t="str">
            <v xml:space="preserve">Consolidated Income Statement   Consolidated Edison Company of New York, Inc. </v>
          </cell>
        </row>
        <row r="3">
          <cell r="A3" t="str">
            <v>Year Ended December 31 (Thousands of Dollars)</v>
          </cell>
          <cell r="B3">
            <v>1999</v>
          </cell>
          <cell r="C3">
            <v>1998</v>
          </cell>
          <cell r="D3">
            <v>1997</v>
          </cell>
        </row>
        <row r="4">
          <cell r="A4" t="str">
            <v>Operating revenues (Note A)</v>
          </cell>
        </row>
        <row r="5">
          <cell r="A5" t="str">
            <v>Electric</v>
          </cell>
          <cell r="B5">
            <v>5672348</v>
          </cell>
          <cell r="C5">
            <v>5717119</v>
          </cell>
          <cell r="D5">
            <v>5635575</v>
          </cell>
        </row>
        <row r="6">
          <cell r="A6" t="str">
            <v>Gas</v>
          </cell>
          <cell r="B6">
            <v>943641</v>
          </cell>
          <cell r="C6">
            <v>959609</v>
          </cell>
          <cell r="D6">
            <v>1093880</v>
          </cell>
        </row>
        <row r="7">
          <cell r="A7" t="str">
            <v>Steam</v>
          </cell>
          <cell r="B7">
            <v>340026</v>
          </cell>
          <cell r="C7">
            <v>321932</v>
          </cell>
          <cell r="D7">
            <v>391799</v>
          </cell>
        </row>
        <row r="8">
          <cell r="A8" t="str">
            <v>Non-utility</v>
          </cell>
          <cell r="B8">
            <v>0</v>
          </cell>
          <cell r="C8">
            <v>0</v>
          </cell>
          <cell r="D8">
            <v>74898</v>
          </cell>
        </row>
        <row r="9">
          <cell r="A9" t="str">
            <v>Total operating revenues</v>
          </cell>
          <cell r="B9">
            <v>6956015</v>
          </cell>
          <cell r="C9">
            <v>6998660</v>
          </cell>
          <cell r="D9">
            <v>7196152</v>
          </cell>
        </row>
        <row r="10">
          <cell r="A10" t="str">
            <v>Operating expenses</v>
          </cell>
        </row>
        <row r="11">
          <cell r="A11" t="str">
            <v>Purchased power</v>
          </cell>
          <cell r="B11">
            <v>1669226.77</v>
          </cell>
          <cell r="C11">
            <v>1252035</v>
          </cell>
          <cell r="D11">
            <v>1349587</v>
          </cell>
        </row>
        <row r="12">
          <cell r="A12" t="str">
            <v>Fuel</v>
          </cell>
          <cell r="B12">
            <v>430174.04</v>
          </cell>
          <cell r="C12">
            <v>579006</v>
          </cell>
          <cell r="D12">
            <v>596824</v>
          </cell>
        </row>
        <row r="13">
          <cell r="A13" t="str">
            <v>Gas purchased for resale</v>
          </cell>
          <cell r="B13">
            <v>351785.07</v>
          </cell>
          <cell r="C13">
            <v>370103</v>
          </cell>
          <cell r="D13">
            <v>552597</v>
          </cell>
        </row>
        <row r="14">
          <cell r="A14" t="str">
            <v>Other operations</v>
          </cell>
          <cell r="B14">
            <v>1047747.61</v>
          </cell>
          <cell r="C14">
            <v>1117785</v>
          </cell>
          <cell r="D14">
            <v>1124703</v>
          </cell>
        </row>
        <row r="15">
          <cell r="A15" t="str">
            <v xml:space="preserve">Maintenance </v>
          </cell>
          <cell r="B15">
            <v>423322</v>
          </cell>
          <cell r="C15">
            <v>477413</v>
          </cell>
          <cell r="D15">
            <v>474788</v>
          </cell>
        </row>
        <row r="16">
          <cell r="A16" t="str">
            <v>Depreciation and amortization (Note A)</v>
          </cell>
          <cell r="B16">
            <v>504017.96</v>
          </cell>
          <cell r="C16">
            <v>517826</v>
          </cell>
          <cell r="D16">
            <v>503455</v>
          </cell>
        </row>
        <row r="17">
          <cell r="A17" t="str">
            <v>Taxes, other than federal income tax</v>
          </cell>
          <cell r="B17">
            <v>1134079.3400000001</v>
          </cell>
          <cell r="C17">
            <v>1202610</v>
          </cell>
          <cell r="D17">
            <v>1181156</v>
          </cell>
        </row>
        <row r="18">
          <cell r="A18" t="str">
            <v>Federal income tax (Notes A and I)</v>
          </cell>
          <cell r="B18">
            <v>394147</v>
          </cell>
          <cell r="C18">
            <v>414810</v>
          </cell>
          <cell r="D18">
            <v>377722</v>
          </cell>
        </row>
        <row r="19">
          <cell r="A19" t="str">
            <v>Total operating expenses</v>
          </cell>
          <cell r="B19">
            <v>5954499.79</v>
          </cell>
          <cell r="C19">
            <v>5931588</v>
          </cell>
          <cell r="D19">
            <v>6160832</v>
          </cell>
        </row>
        <row r="20">
          <cell r="A20" t="str">
            <v>Operating income</v>
          </cell>
          <cell r="B20">
            <v>1001515.21</v>
          </cell>
          <cell r="C20">
            <v>1067072</v>
          </cell>
          <cell r="D20">
            <v>1035320</v>
          </cell>
        </row>
        <row r="21">
          <cell r="A21" t="str">
            <v>Other income (deductions)</v>
          </cell>
        </row>
        <row r="22">
          <cell r="A22" t="str">
            <v>Investment income (Note A)</v>
          </cell>
          <cell r="B22">
            <v>8646.9699999999993</v>
          </cell>
          <cell r="C22">
            <v>6162</v>
          </cell>
          <cell r="D22">
            <v>12214</v>
          </cell>
        </row>
        <row r="23">
          <cell r="A23" t="str">
            <v>Allowance for equity funds used during construction (Note A)</v>
          </cell>
          <cell r="B23">
            <v>3805.45</v>
          </cell>
          <cell r="C23">
            <v>2431</v>
          </cell>
          <cell r="D23">
            <v>4448</v>
          </cell>
        </row>
        <row r="24">
          <cell r="A24" t="str">
            <v>Other income less miscellaneous deductions</v>
          </cell>
          <cell r="B24">
            <v>-9344.41</v>
          </cell>
          <cell r="C24">
            <v>-5275</v>
          </cell>
          <cell r="D24">
            <v>-4100</v>
          </cell>
        </row>
        <row r="25">
          <cell r="A25" t="str">
            <v>Federal income tax (Notes A and I)</v>
          </cell>
          <cell r="B25">
            <v>28066</v>
          </cell>
          <cell r="C25">
            <v>575</v>
          </cell>
          <cell r="D25">
            <v>-1998</v>
          </cell>
        </row>
        <row r="26">
          <cell r="A26" t="str">
            <v>Total other income</v>
          </cell>
          <cell r="B26">
            <v>31174.01</v>
          </cell>
          <cell r="C26">
            <v>3893</v>
          </cell>
          <cell r="D26">
            <v>10564</v>
          </cell>
        </row>
        <row r="27">
          <cell r="A27" t="str">
            <v>Income before interest charges</v>
          </cell>
          <cell r="B27">
            <v>1032689.22</v>
          </cell>
          <cell r="C27">
            <v>1070965</v>
          </cell>
          <cell r="D27">
            <v>1045884</v>
          </cell>
        </row>
        <row r="28">
          <cell r="A28" t="str">
            <v>Interest on long-term debt</v>
          </cell>
          <cell r="B28">
            <v>305260.64</v>
          </cell>
          <cell r="C28">
            <v>308671</v>
          </cell>
          <cell r="D28">
            <v>318158</v>
          </cell>
        </row>
        <row r="29">
          <cell r="A29" t="str">
            <v>Other interest</v>
          </cell>
          <cell r="B29">
            <v>17363.150000000001</v>
          </cell>
          <cell r="C29">
            <v>18400</v>
          </cell>
          <cell r="D29">
            <v>17083</v>
          </cell>
        </row>
        <row r="30">
          <cell r="A30" t="str">
            <v>Allowance for borrowed funds used during construction (Note A)</v>
          </cell>
          <cell r="B30">
            <v>-1777.67</v>
          </cell>
          <cell r="C30">
            <v>-1246</v>
          </cell>
          <cell r="D30">
            <v>-2180</v>
          </cell>
        </row>
        <row r="31">
          <cell r="A31" t="str">
            <v>Net interest charges</v>
          </cell>
          <cell r="B31">
            <v>320846.12000000005</v>
          </cell>
          <cell r="C31">
            <v>325825</v>
          </cell>
          <cell r="D31">
            <v>333061</v>
          </cell>
        </row>
        <row r="32">
          <cell r="A32" t="str">
            <v>Net income</v>
          </cell>
          <cell r="B32">
            <v>711843.09999999986</v>
          </cell>
          <cell r="C32">
            <v>745140</v>
          </cell>
          <cell r="D32">
            <v>712823</v>
          </cell>
        </row>
        <row r="33">
          <cell r="A33" t="str">
            <v>Preferred stock dividend requirements</v>
          </cell>
          <cell r="B33">
            <v>13592.57</v>
          </cell>
          <cell r="C33">
            <v>17007</v>
          </cell>
          <cell r="D33">
            <v>18344</v>
          </cell>
        </row>
        <row r="34">
          <cell r="A34" t="str">
            <v>Net income for common stock</v>
          </cell>
          <cell r="B34">
            <v>698250</v>
          </cell>
          <cell r="C34">
            <v>728133</v>
          </cell>
          <cell r="D34">
            <v>694479</v>
          </cell>
        </row>
        <row r="35">
          <cell r="A35" t="str">
            <v xml:space="preserve">The accompanying notes are an integral part of these financial statements.  </v>
          </cell>
        </row>
        <row r="43">
          <cell r="A43" t="str">
            <v>Con Edison Sales</v>
          </cell>
        </row>
        <row r="44">
          <cell r="A44" t="str">
            <v xml:space="preserve">    Electric (Thousands of kilowatthours)</v>
          </cell>
        </row>
        <row r="45">
          <cell r="A45" t="str">
            <v xml:space="preserve">      Con Edison customers</v>
          </cell>
          <cell r="B45">
            <v>33613545</v>
          </cell>
          <cell r="C45">
            <v>37340504</v>
          </cell>
        </row>
        <row r="46">
          <cell r="A46" t="str">
            <v xml:space="preserve">      Delivery service for Retail Choice</v>
          </cell>
          <cell r="B46">
            <v>6700909</v>
          </cell>
          <cell r="C46">
            <v>1326182</v>
          </cell>
        </row>
        <row r="47">
          <cell r="A47" t="str">
            <v xml:space="preserve">      Delivery service to NYPA and others</v>
          </cell>
          <cell r="B47">
            <v>9915961</v>
          </cell>
          <cell r="C47">
            <v>9856299</v>
          </cell>
        </row>
        <row r="48">
          <cell r="A48" t="str">
            <v xml:space="preserve">          Total sales in service territory</v>
          </cell>
          <cell r="B48">
            <v>50230415</v>
          </cell>
          <cell r="C48">
            <v>48522985</v>
          </cell>
        </row>
        <row r="49">
          <cell r="A49" t="str">
            <v xml:space="preserve">      Off-system and ESCO sales </v>
          </cell>
          <cell r="B49">
            <v>8685189</v>
          </cell>
          <cell r="C49">
            <v>3067676</v>
          </cell>
        </row>
        <row r="50">
          <cell r="A50" t="str">
            <v xml:space="preserve">    Gas (dekatherms)</v>
          </cell>
        </row>
        <row r="51">
          <cell r="A51" t="str">
            <v xml:space="preserve">       Firm sales and transportation</v>
          </cell>
          <cell r="B51">
            <v>88434335</v>
          </cell>
          <cell r="C51">
            <v>88462270</v>
          </cell>
        </row>
        <row r="52">
          <cell r="A52" t="str">
            <v xml:space="preserve">       Off-peak firm/interruptible</v>
          </cell>
          <cell r="B52">
            <v>14316439</v>
          </cell>
          <cell r="C52">
            <v>20347677</v>
          </cell>
        </row>
        <row r="53">
          <cell r="A53" t="str">
            <v xml:space="preserve">           Total sales to Con Edison customers</v>
          </cell>
          <cell r="B53">
            <v>102750774</v>
          </cell>
          <cell r="C53">
            <v>108809947</v>
          </cell>
        </row>
        <row r="54">
          <cell r="A54" t="str">
            <v xml:space="preserve">       Transportation of customer-owned gas</v>
          </cell>
        </row>
        <row r="55">
          <cell r="A55" t="str">
            <v xml:space="preserve">           NYPA</v>
          </cell>
          <cell r="B55">
            <v>8347472</v>
          </cell>
          <cell r="C55">
            <v>6346278</v>
          </cell>
        </row>
        <row r="56">
          <cell r="A56" t="str">
            <v xml:space="preserve">           Other</v>
          </cell>
          <cell r="B56">
            <v>20153229</v>
          </cell>
          <cell r="C56">
            <v>12910949</v>
          </cell>
        </row>
        <row r="57">
          <cell r="A57" t="str">
            <v xml:space="preserve">       Off-system sales</v>
          </cell>
          <cell r="B57">
            <v>34516215</v>
          </cell>
          <cell r="C57">
            <v>21628561</v>
          </cell>
        </row>
        <row r="58">
          <cell r="A58" t="str">
            <v xml:space="preserve">           Total sales and transportation</v>
          </cell>
          <cell r="B58">
            <v>165767690</v>
          </cell>
          <cell r="C58">
            <v>149695735</v>
          </cell>
        </row>
        <row r="59">
          <cell r="A59" t="str">
            <v xml:space="preserve">     Steam (Thousands of pounds)</v>
          </cell>
          <cell r="B59">
            <v>26233105</v>
          </cell>
          <cell r="C59">
            <v>26360100</v>
          </cell>
        </row>
        <row r="61">
          <cell r="A61" t="str">
            <v>The accompanying notes are an integral part of these financial statements.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I - INC."/>
      <sheetName val="CECONY - INC. "/>
      <sheetName val="CECONY CAP "/>
      <sheetName val="CEI RE"/>
      <sheetName val="CECONY RE"/>
      <sheetName val="CONDENSED CEI - INC."/>
      <sheetName val="CONDENSED CEI - Assets"/>
      <sheetName val="CONDENSED CEI - Liab. "/>
      <sheetName val="CEI - Assets"/>
      <sheetName val="CEI - Liab."/>
      <sheetName val="CECONY - Assets "/>
      <sheetName val="CECONY - Liab. "/>
      <sheetName val="CEI CA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NY - Liab.  BU"/>
      <sheetName val="CECONY - Assets BU"/>
      <sheetName val="CEI - INC. BU"/>
      <sheetName val="CEI - Assets BU"/>
      <sheetName val="CEI - Liab. BU"/>
      <sheetName val="CECONY - INC. BU"/>
    </sheetNames>
    <sheetDataSet>
      <sheetData sheetId="0" refreshError="1">
        <row r="1">
          <cell r="A1" t="str">
            <v>Consolidated Balance Sheet Consolidated Edison Company of New York, Inc</v>
          </cell>
        </row>
        <row r="3">
          <cell r="A3" t="str">
            <v>Capitalization and Liabilities</v>
          </cell>
        </row>
        <row r="5">
          <cell r="A5" t="str">
            <v>At December 31 (Thousands of Dollars)</v>
          </cell>
          <cell r="B5" t="str">
            <v>Back Up Information-Sources/Ref Note</v>
          </cell>
          <cell r="D5">
            <v>1999</v>
          </cell>
          <cell r="E5" t="str">
            <v>1998*</v>
          </cell>
        </row>
        <row r="6">
          <cell r="A6" t="str">
            <v>Capitalization (see Statement of Capitalization)</v>
          </cell>
        </row>
        <row r="7">
          <cell r="A7" t="str">
            <v>Common shareholders' equity</v>
          </cell>
          <cell r="B7" t="str">
            <v>Balance sheet work sheet</v>
          </cell>
          <cell r="C7" t="str">
            <v>Q</v>
          </cell>
          <cell r="D7">
            <v>4393771</v>
          </cell>
          <cell r="E7">
            <v>5842724</v>
          </cell>
        </row>
        <row r="8">
          <cell r="A8" t="str">
            <v>Preferred stock subject to mandatory redemption (Note B)</v>
          </cell>
          <cell r="B8" t="str">
            <v>O&amp;F balance sheet</v>
          </cell>
          <cell r="C8" t="str">
            <v>R</v>
          </cell>
          <cell r="D8">
            <v>37050</v>
          </cell>
          <cell r="E8">
            <v>37050</v>
          </cell>
        </row>
        <row r="9">
          <cell r="A9" t="str">
            <v>Other preferred stock (Note B)</v>
          </cell>
          <cell r="B9" t="str">
            <v>O&amp;F balance sheet</v>
          </cell>
          <cell r="C9" t="str">
            <v>S</v>
          </cell>
          <cell r="D9">
            <v>212563</v>
          </cell>
          <cell r="E9">
            <v>212563</v>
          </cell>
        </row>
        <row r="10">
          <cell r="A10" t="str">
            <v>Long-term debt</v>
          </cell>
          <cell r="B10" t="str">
            <v>Balance sheet work sheet</v>
          </cell>
          <cell r="C10" t="str">
            <v>T</v>
          </cell>
          <cell r="D10">
            <v>4243080</v>
          </cell>
          <cell r="E10">
            <v>4050108</v>
          </cell>
        </row>
        <row r="11">
          <cell r="A11" t="str">
            <v>Total capitalization</v>
          </cell>
          <cell r="D11">
            <v>8886464</v>
          </cell>
          <cell r="E11">
            <v>10142445</v>
          </cell>
        </row>
        <row r="13">
          <cell r="A13" t="str">
            <v>Noncurrent liabilities</v>
          </cell>
        </row>
        <row r="14">
          <cell r="A14" t="str">
            <v>Obligations under capital leases</v>
          </cell>
          <cell r="B14" t="str">
            <v>Balance sheet work sheet</v>
          </cell>
          <cell r="C14" t="str">
            <v>U</v>
          </cell>
          <cell r="D14">
            <v>34406</v>
          </cell>
          <cell r="E14">
            <v>37295</v>
          </cell>
        </row>
        <row r="15">
          <cell r="A15" t="str">
            <v>Other noncurrent liabilities</v>
          </cell>
          <cell r="B15" t="str">
            <v>Schedule to B/S back up</v>
          </cell>
          <cell r="C15" t="str">
            <v>V</v>
          </cell>
          <cell r="D15">
            <v>204148</v>
          </cell>
          <cell r="E15">
            <v>203543</v>
          </cell>
        </row>
        <row r="16">
          <cell r="A16" t="str">
            <v>Total noncurrent liabilities</v>
          </cell>
          <cell r="D16">
            <v>238554</v>
          </cell>
          <cell r="E16">
            <v>240838</v>
          </cell>
        </row>
        <row r="18">
          <cell r="A18" t="str">
            <v>Current liabilities</v>
          </cell>
        </row>
        <row r="19">
          <cell r="A19" t="str">
            <v>Long - term debt due within one year (Note B)</v>
          </cell>
          <cell r="B19" t="str">
            <v>Balance sheet work sheet</v>
          </cell>
          <cell r="C19" t="str">
            <v>W</v>
          </cell>
          <cell r="D19">
            <v>275000</v>
          </cell>
          <cell r="E19">
            <v>225000</v>
          </cell>
        </row>
        <row r="20">
          <cell r="A20" t="str">
            <v>Accounts payable</v>
          </cell>
          <cell r="B20" t="str">
            <v>Schedule to B/S back up</v>
          </cell>
          <cell r="C20" t="str">
            <v>X</v>
          </cell>
          <cell r="D20">
            <v>505357</v>
          </cell>
          <cell r="E20">
            <v>357315</v>
          </cell>
        </row>
        <row r="21">
          <cell r="A21" t="str">
            <v>Notes payable</v>
          </cell>
          <cell r="B21" t="str">
            <v>Balance sheet work sheet</v>
          </cell>
          <cell r="C21" t="str">
            <v>Y</v>
          </cell>
          <cell r="D21">
            <v>495371</v>
          </cell>
          <cell r="E21">
            <v>0</v>
          </cell>
        </row>
        <row r="22">
          <cell r="A22" t="str">
            <v>Customer deposits</v>
          </cell>
          <cell r="B22" t="str">
            <v>Schedule to B/S back up</v>
          </cell>
          <cell r="C22" t="str">
            <v>Z</v>
          </cell>
          <cell r="D22">
            <v>208865</v>
          </cell>
          <cell r="E22">
            <v>181236</v>
          </cell>
        </row>
        <row r="23">
          <cell r="A23" t="str">
            <v>Accrued taxes</v>
          </cell>
          <cell r="B23" t="str">
            <v>Schedule to B/S back up</v>
          </cell>
          <cell r="C23" t="str">
            <v>AA</v>
          </cell>
          <cell r="D23">
            <v>23272</v>
          </cell>
          <cell r="E23">
            <v>17621</v>
          </cell>
        </row>
        <row r="24">
          <cell r="A24" t="str">
            <v>Accrued interest</v>
          </cell>
          <cell r="B24" t="str">
            <v>Schedule to B/S back up</v>
          </cell>
          <cell r="C24" t="str">
            <v>AB</v>
          </cell>
          <cell r="D24">
            <v>51581</v>
          </cell>
          <cell r="E24">
            <v>76507</v>
          </cell>
        </row>
        <row r="25">
          <cell r="A25" t="str">
            <v>Accrued wages</v>
          </cell>
          <cell r="B25" t="str">
            <v>Balance sheet work sheet</v>
          </cell>
          <cell r="C25" t="str">
            <v>AC</v>
          </cell>
          <cell r="D25">
            <v>79408</v>
          </cell>
          <cell r="E25">
            <v>83555</v>
          </cell>
        </row>
        <row r="26">
          <cell r="A26" t="str">
            <v>Other current liabilities</v>
          </cell>
          <cell r="B26" t="str">
            <v>Schedule to B/S back up</v>
          </cell>
          <cell r="C26" t="str">
            <v>AD</v>
          </cell>
          <cell r="D26">
            <v>202657</v>
          </cell>
          <cell r="E26">
            <v>184989</v>
          </cell>
        </row>
        <row r="27">
          <cell r="A27" t="str">
            <v>Total current liabilities</v>
          </cell>
          <cell r="D27">
            <v>1841511</v>
          </cell>
          <cell r="E27">
            <v>1126223</v>
          </cell>
        </row>
        <row r="29">
          <cell r="A29" t="str">
            <v>Deferred credits (Notes A and I)</v>
          </cell>
        </row>
        <row r="30">
          <cell r="A30" t="str">
            <v>Accumulated deferred federal income tax</v>
          </cell>
          <cell r="B30" t="str">
            <v>Balance sheet work sheet</v>
          </cell>
          <cell r="C30" t="str">
            <v>AE</v>
          </cell>
          <cell r="D30">
            <v>2121054</v>
          </cell>
          <cell r="E30">
            <v>2382273</v>
          </cell>
        </row>
        <row r="31">
          <cell r="A31" t="str">
            <v>Accumulated deferred investment tax credits</v>
          </cell>
          <cell r="B31" t="str">
            <v>Balance sheet work sheet</v>
          </cell>
          <cell r="C31" t="str">
            <v>AF</v>
          </cell>
          <cell r="D31">
            <v>132487</v>
          </cell>
          <cell r="E31">
            <v>154970</v>
          </cell>
        </row>
        <row r="32">
          <cell r="A32" t="str">
            <v>Other deferred credits</v>
          </cell>
          <cell r="B32" t="str">
            <v>Balance sheet work sheet</v>
          </cell>
          <cell r="C32" t="str">
            <v>AG</v>
          </cell>
          <cell r="D32">
            <v>462082</v>
          </cell>
          <cell r="E32">
            <v>126048</v>
          </cell>
        </row>
        <row r="33">
          <cell r="A33" t="str">
            <v>Total deferred credits</v>
          </cell>
          <cell r="D33">
            <v>2715623</v>
          </cell>
          <cell r="E33">
            <v>2663291</v>
          </cell>
        </row>
        <row r="34">
          <cell r="A34" t="str">
            <v>Contingencies (Note F)</v>
          </cell>
          <cell r="B34" t="str">
            <v>Annual Report Note F</v>
          </cell>
        </row>
        <row r="35">
          <cell r="A35" t="str">
            <v>Total</v>
          </cell>
          <cell r="D35">
            <v>13682152</v>
          </cell>
          <cell r="E35">
            <v>14172797</v>
          </cell>
        </row>
        <row r="36">
          <cell r="A36" t="str">
            <v>The accompanying notes are an integral part of these financial statements.</v>
          </cell>
        </row>
        <row r="39">
          <cell r="A39" t="str">
            <v xml:space="preserve">*1998 balances were obtained from 1998 Annual Report.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I - INC."/>
      <sheetName val="CEI - Liab."/>
      <sheetName val="CEI - Assets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U-CONS-BS-ASSETS"/>
      <sheetName val="ORU-CONS-BS-LIAB"/>
      <sheetName val="ORU-CONS-IS-MONTH"/>
      <sheetName val="ORU-CONS-IS-QTR"/>
      <sheetName val="CSXLStore"/>
    </sheetNames>
    <sheetDataSet>
      <sheetData sheetId="0"/>
      <sheetData sheetId="1"/>
      <sheetData sheetId="2"/>
      <sheetData sheetId="3">
        <row r="5">
          <cell r="B5" t="str">
            <v>Consolidated Orange and Rockland Utilities, Inc.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NY 2006 GUIDELINE"/>
      <sheetName val="Incremen 2006 (2)"/>
      <sheetName val="InterScenario (2)"/>
      <sheetName val="O&amp;M Functional"/>
      <sheetName val="CECONY Agreement Program Ch (2)"/>
      <sheetName val="O&amp;M Final "/>
      <sheetName val="Incremen 06 Final"/>
      <sheetName val="Human Resources"/>
      <sheetName val="PAYBUD compare"/>
      <sheetName val="Incremen 2006"/>
      <sheetName val="Central SerO&amp;M"/>
      <sheetName val="2005 Reconciliation"/>
      <sheetName val="2006 Reconciliation "/>
      <sheetName val="GAS OPS PRIORITY"/>
      <sheetName val="CustomerOpsPriority"/>
      <sheetName val="PurchasingPriority"/>
      <sheetName val="H.RPrioirty."/>
      <sheetName val="Steam Local Law 11 "/>
      <sheetName val="Interference"/>
      <sheetName val="CECONY Agreement Program Change"/>
      <sheetName val="Elec Rate Case Prgm"/>
      <sheetName val="Details Prgms"/>
      <sheetName val="Executive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-ingBSAssets"/>
      <sheetName val="Con-ingBSLiab"/>
      <sheetName val="Con-ingIS"/>
      <sheetName val="Con-ingISQtr"/>
      <sheetName val="Con-ingISYTD"/>
      <sheetName val="Con-ingISRoll"/>
      <sheetName val="Con-edBSAssets"/>
      <sheetName val="Con-edBSLiab"/>
      <sheetName val="Con-edIS"/>
      <sheetName val="Con-edISQtr"/>
      <sheetName val="Sheet1"/>
      <sheetName val="ingAsset-View"/>
      <sheetName val="ingLiab-View"/>
      <sheetName val="ingIS-View"/>
      <sheetName val="Roll-IS-View"/>
      <sheetName val="Asset-View"/>
      <sheetName val="Liab-View"/>
      <sheetName val="IS-View"/>
      <sheetName val="CSXLStore"/>
      <sheetName val="csxlDE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April 30, 2004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aterside"/>
      <sheetName val="WatersideDock"/>
      <sheetName val="EastRiverStation"/>
      <sheetName val="HudsonAvenue"/>
      <sheetName val="74thStreet"/>
      <sheetName val="59thStreet"/>
      <sheetName val="RavenswoodSteam"/>
      <sheetName val="EastRiverSouthSteam"/>
      <sheetName val="KipsBay"/>
      <sheetName val="East60thStreetSteam"/>
      <sheetName val="LuysterCreek-AstoriaPit"/>
      <sheetName val="Balance"/>
      <sheetName val="Other Prod"/>
      <sheetName val="Steam Prod"/>
      <sheetName val="Steam Plant - Prod"/>
      <sheetName val="Sheet20"/>
      <sheetName val="Net Income and EPS"/>
      <sheetName val="Fcst Template"/>
      <sheetName val="FTSpend"/>
      <sheetName val="2019 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t882"/>
      <sheetName val="#Cust"/>
      <sheetName val="SC_MoQtr"/>
    </sheetNames>
    <sheetDataSet>
      <sheetData sheetId="0" refreshError="1">
        <row r="1">
          <cell r="C1">
            <v>7306932</v>
          </cell>
        </row>
        <row r="3">
          <cell r="C3" t="str">
            <v>#Cust</v>
          </cell>
          <cell r="D3" t="str">
            <v>Key</v>
          </cell>
        </row>
        <row r="4">
          <cell r="C4">
            <v>5055</v>
          </cell>
          <cell r="D4" t="str">
            <v>200101102</v>
          </cell>
        </row>
        <row r="5">
          <cell r="C5">
            <v>28</v>
          </cell>
          <cell r="D5" t="str">
            <v>200101104</v>
          </cell>
        </row>
        <row r="6">
          <cell r="C6">
            <v>28</v>
          </cell>
          <cell r="D6" t="str">
            <v>200101107</v>
          </cell>
        </row>
        <row r="7">
          <cell r="D7" t="str">
            <v>200101108</v>
          </cell>
        </row>
        <row r="8">
          <cell r="C8">
            <v>9</v>
          </cell>
          <cell r="D8" t="str">
            <v>200101182</v>
          </cell>
        </row>
        <row r="9">
          <cell r="C9">
            <v>17</v>
          </cell>
          <cell r="D9" t="str">
            <v>200101202</v>
          </cell>
        </row>
        <row r="10">
          <cell r="C10">
            <v>17</v>
          </cell>
          <cell r="D10" t="str">
            <v>200101203</v>
          </cell>
        </row>
        <row r="11">
          <cell r="C11">
            <v>570</v>
          </cell>
          <cell r="D11" t="str">
            <v>200101206</v>
          </cell>
        </row>
        <row r="12">
          <cell r="C12">
            <v>4</v>
          </cell>
          <cell r="D12" t="str">
            <v>200101207</v>
          </cell>
        </row>
        <row r="13">
          <cell r="C13">
            <v>0</v>
          </cell>
          <cell r="D13" t="str">
            <v>200101287</v>
          </cell>
        </row>
        <row r="14">
          <cell r="C14">
            <v>55510</v>
          </cell>
          <cell r="D14" t="str">
            <v>200101301</v>
          </cell>
        </row>
        <row r="15">
          <cell r="C15">
            <v>119</v>
          </cell>
          <cell r="D15" t="str">
            <v>200101302</v>
          </cell>
        </row>
        <row r="16">
          <cell r="C16">
            <v>1024</v>
          </cell>
          <cell r="D16" t="str">
            <v>200101305</v>
          </cell>
        </row>
        <row r="17">
          <cell r="C17">
            <v>114</v>
          </cell>
          <cell r="D17" t="str">
            <v>200101306</v>
          </cell>
        </row>
        <row r="18">
          <cell r="C18">
            <v>1</v>
          </cell>
          <cell r="D18" t="str">
            <v>200101381</v>
          </cell>
        </row>
        <row r="19">
          <cell r="C19">
            <v>1</v>
          </cell>
          <cell r="D19" t="str">
            <v>200101382</v>
          </cell>
        </row>
        <row r="20">
          <cell r="C20">
            <v>227</v>
          </cell>
          <cell r="D20" t="str">
            <v>200101402</v>
          </cell>
        </row>
        <row r="21">
          <cell r="C21">
            <v>57</v>
          </cell>
          <cell r="D21" t="str">
            <v>200101406</v>
          </cell>
        </row>
        <row r="22">
          <cell r="C22">
            <v>2</v>
          </cell>
          <cell r="D22" t="str">
            <v>200101482</v>
          </cell>
        </row>
        <row r="23">
          <cell r="C23">
            <v>65</v>
          </cell>
          <cell r="D23" t="str">
            <v>200101502</v>
          </cell>
        </row>
        <row r="24">
          <cell r="C24">
            <v>1012</v>
          </cell>
          <cell r="D24" t="str">
            <v>200101505</v>
          </cell>
        </row>
        <row r="25">
          <cell r="C25">
            <v>10</v>
          </cell>
          <cell r="D25" t="str">
            <v>200101506</v>
          </cell>
        </row>
        <row r="26">
          <cell r="C26">
            <v>59</v>
          </cell>
          <cell r="D26" t="str">
            <v>200101601</v>
          </cell>
        </row>
        <row r="27">
          <cell r="C27">
            <v>10</v>
          </cell>
          <cell r="D27" t="str">
            <v>200101602</v>
          </cell>
        </row>
        <row r="28">
          <cell r="C28">
            <v>475</v>
          </cell>
          <cell r="D28" t="str">
            <v>200101701</v>
          </cell>
        </row>
        <row r="29">
          <cell r="C29">
            <v>16</v>
          </cell>
          <cell r="D29" t="str">
            <v>200101702</v>
          </cell>
        </row>
        <row r="30">
          <cell r="C30">
            <v>2761</v>
          </cell>
          <cell r="D30" t="str">
            <v>200101801</v>
          </cell>
        </row>
        <row r="31">
          <cell r="C31">
            <v>711</v>
          </cell>
          <cell r="D31" t="str">
            <v>200101802</v>
          </cell>
        </row>
        <row r="32">
          <cell r="C32">
            <v>1527</v>
          </cell>
          <cell r="D32" t="str">
            <v>200101902</v>
          </cell>
        </row>
        <row r="33">
          <cell r="C33">
            <v>5066</v>
          </cell>
          <cell r="D33" t="str">
            <v>200102102</v>
          </cell>
        </row>
        <row r="34">
          <cell r="C34">
            <v>28</v>
          </cell>
          <cell r="D34" t="str">
            <v>200102104</v>
          </cell>
        </row>
        <row r="35">
          <cell r="C35">
            <v>28</v>
          </cell>
          <cell r="D35" t="str">
            <v>200102107</v>
          </cell>
        </row>
        <row r="36">
          <cell r="D36" t="str">
            <v>200102108</v>
          </cell>
        </row>
        <row r="37">
          <cell r="C37">
            <v>9</v>
          </cell>
          <cell r="D37" t="str">
            <v>200102182</v>
          </cell>
        </row>
        <row r="38">
          <cell r="C38">
            <v>17</v>
          </cell>
          <cell r="D38" t="str">
            <v>200102202</v>
          </cell>
        </row>
        <row r="39">
          <cell r="C39">
            <v>17</v>
          </cell>
          <cell r="D39" t="str">
            <v>200102203</v>
          </cell>
        </row>
        <row r="40">
          <cell r="C40">
            <v>576</v>
          </cell>
          <cell r="D40" t="str">
            <v>200102206</v>
          </cell>
        </row>
        <row r="41">
          <cell r="C41">
            <v>3</v>
          </cell>
          <cell r="D41" t="str">
            <v>200102207</v>
          </cell>
        </row>
        <row r="42">
          <cell r="C42">
            <v>0</v>
          </cell>
          <cell r="D42" t="str">
            <v>200102287</v>
          </cell>
        </row>
        <row r="43">
          <cell r="C43">
            <v>55556</v>
          </cell>
          <cell r="D43" t="str">
            <v>200102301</v>
          </cell>
        </row>
        <row r="44">
          <cell r="C44">
            <v>119</v>
          </cell>
          <cell r="D44" t="str">
            <v>200102302</v>
          </cell>
        </row>
        <row r="45">
          <cell r="C45">
            <v>1017</v>
          </cell>
          <cell r="D45" t="str">
            <v>200102305</v>
          </cell>
        </row>
        <row r="46">
          <cell r="C46">
            <v>118</v>
          </cell>
          <cell r="D46" t="str">
            <v>200102306</v>
          </cell>
        </row>
        <row r="47">
          <cell r="C47">
            <v>1</v>
          </cell>
          <cell r="D47" t="str">
            <v>200102381</v>
          </cell>
        </row>
        <row r="48">
          <cell r="C48">
            <v>1</v>
          </cell>
          <cell r="D48" t="str">
            <v>200102382</v>
          </cell>
        </row>
        <row r="49">
          <cell r="C49">
            <v>226</v>
          </cell>
          <cell r="D49" t="str">
            <v>200102402</v>
          </cell>
        </row>
        <row r="50">
          <cell r="C50">
            <v>57</v>
          </cell>
          <cell r="D50" t="str">
            <v>200102406</v>
          </cell>
        </row>
        <row r="51">
          <cell r="C51">
            <v>2</v>
          </cell>
          <cell r="D51" t="str">
            <v>200102482</v>
          </cell>
        </row>
        <row r="52">
          <cell r="C52">
            <v>64</v>
          </cell>
          <cell r="D52" t="str">
            <v>200102502</v>
          </cell>
        </row>
        <row r="53">
          <cell r="C53">
            <v>1017</v>
          </cell>
          <cell r="D53" t="str">
            <v>200102505</v>
          </cell>
        </row>
        <row r="54">
          <cell r="C54">
            <v>10</v>
          </cell>
          <cell r="D54" t="str">
            <v>200102506</v>
          </cell>
        </row>
        <row r="55">
          <cell r="C55">
            <v>59</v>
          </cell>
          <cell r="D55" t="str">
            <v>200102601</v>
          </cell>
        </row>
        <row r="56">
          <cell r="C56">
            <v>10</v>
          </cell>
          <cell r="D56" t="str">
            <v>200102602</v>
          </cell>
        </row>
        <row r="57">
          <cell r="C57">
            <v>473</v>
          </cell>
          <cell r="D57" t="str">
            <v>200102701</v>
          </cell>
        </row>
        <row r="58">
          <cell r="C58">
            <v>16</v>
          </cell>
          <cell r="D58" t="str">
            <v>200102702</v>
          </cell>
        </row>
        <row r="59">
          <cell r="C59">
            <v>2758</v>
          </cell>
          <cell r="D59" t="str">
            <v>200102801</v>
          </cell>
        </row>
        <row r="60">
          <cell r="C60">
            <v>717</v>
          </cell>
          <cell r="D60" t="str">
            <v>200102802</v>
          </cell>
        </row>
        <row r="61">
          <cell r="C61">
            <v>1515</v>
          </cell>
          <cell r="D61" t="str">
            <v>200102902</v>
          </cell>
        </row>
        <row r="62">
          <cell r="C62">
            <v>5065</v>
          </cell>
          <cell r="D62" t="str">
            <v>200103102</v>
          </cell>
        </row>
        <row r="63">
          <cell r="C63">
            <v>28</v>
          </cell>
          <cell r="D63" t="str">
            <v>200103104</v>
          </cell>
        </row>
        <row r="64">
          <cell r="C64">
            <v>28</v>
          </cell>
          <cell r="D64" t="str">
            <v>200103107</v>
          </cell>
        </row>
        <row r="65">
          <cell r="D65" t="str">
            <v>200103108</v>
          </cell>
        </row>
        <row r="66">
          <cell r="C66">
            <v>9</v>
          </cell>
          <cell r="D66" t="str">
            <v>200103182</v>
          </cell>
        </row>
        <row r="67">
          <cell r="C67">
            <v>17</v>
          </cell>
          <cell r="D67" t="str">
            <v>200103202</v>
          </cell>
        </row>
        <row r="68">
          <cell r="C68">
            <v>17</v>
          </cell>
          <cell r="D68" t="str">
            <v>200103203</v>
          </cell>
        </row>
        <row r="69">
          <cell r="C69">
            <v>576</v>
          </cell>
          <cell r="D69" t="str">
            <v>200103206</v>
          </cell>
        </row>
        <row r="70">
          <cell r="C70">
            <v>3</v>
          </cell>
          <cell r="D70" t="str">
            <v>200103207</v>
          </cell>
        </row>
        <row r="71">
          <cell r="C71">
            <v>0</v>
          </cell>
          <cell r="D71" t="str">
            <v>200103287</v>
          </cell>
        </row>
        <row r="72">
          <cell r="C72">
            <v>55540</v>
          </cell>
          <cell r="D72" t="str">
            <v>200103301</v>
          </cell>
        </row>
        <row r="73">
          <cell r="C73">
            <v>118</v>
          </cell>
          <cell r="D73" t="str">
            <v>200103302</v>
          </cell>
        </row>
        <row r="74">
          <cell r="C74">
            <v>1004</v>
          </cell>
          <cell r="D74" t="str">
            <v>200103305</v>
          </cell>
        </row>
        <row r="75">
          <cell r="C75">
            <v>118</v>
          </cell>
          <cell r="D75" t="str">
            <v>200103306</v>
          </cell>
        </row>
        <row r="76">
          <cell r="C76">
            <v>2</v>
          </cell>
          <cell r="D76" t="str">
            <v>200103381</v>
          </cell>
        </row>
        <row r="77">
          <cell r="C77">
            <v>0</v>
          </cell>
          <cell r="D77" t="str">
            <v>200103382</v>
          </cell>
        </row>
        <row r="78">
          <cell r="C78">
            <v>226</v>
          </cell>
          <cell r="D78" t="str">
            <v>200103402</v>
          </cell>
        </row>
        <row r="79">
          <cell r="C79">
            <v>58</v>
          </cell>
          <cell r="D79" t="str">
            <v>200103406</v>
          </cell>
        </row>
        <row r="80">
          <cell r="C80">
            <v>2</v>
          </cell>
          <cell r="D80" t="str">
            <v>200103482</v>
          </cell>
        </row>
        <row r="81">
          <cell r="C81">
            <v>65</v>
          </cell>
          <cell r="D81" t="str">
            <v>200103502</v>
          </cell>
        </row>
        <row r="82">
          <cell r="C82">
            <v>1030</v>
          </cell>
          <cell r="D82" t="str">
            <v>200103505</v>
          </cell>
        </row>
        <row r="83">
          <cell r="C83">
            <v>11</v>
          </cell>
          <cell r="D83" t="str">
            <v>200103506</v>
          </cell>
        </row>
        <row r="84">
          <cell r="C84">
            <v>58</v>
          </cell>
          <cell r="D84" t="str">
            <v>200103601</v>
          </cell>
        </row>
        <row r="85">
          <cell r="C85">
            <v>11</v>
          </cell>
          <cell r="D85" t="str">
            <v>200103602</v>
          </cell>
        </row>
        <row r="86">
          <cell r="C86">
            <v>471</v>
          </cell>
          <cell r="D86" t="str">
            <v>200103701</v>
          </cell>
        </row>
        <row r="87">
          <cell r="C87">
            <v>16</v>
          </cell>
          <cell r="D87" t="str">
            <v>200103702</v>
          </cell>
        </row>
        <row r="88">
          <cell r="C88">
            <v>2757</v>
          </cell>
          <cell r="D88" t="str">
            <v>200103801</v>
          </cell>
        </row>
        <row r="89">
          <cell r="C89">
            <v>717</v>
          </cell>
          <cell r="D89" t="str">
            <v>200103802</v>
          </cell>
        </row>
        <row r="90">
          <cell r="C90">
            <v>1510</v>
          </cell>
          <cell r="D90" t="str">
            <v>200103902</v>
          </cell>
        </row>
        <row r="91">
          <cell r="C91">
            <v>5061</v>
          </cell>
          <cell r="D91" t="str">
            <v>200104102</v>
          </cell>
        </row>
        <row r="92">
          <cell r="C92">
            <v>28</v>
          </cell>
          <cell r="D92" t="str">
            <v>200104104</v>
          </cell>
        </row>
        <row r="93">
          <cell r="C93">
            <v>28</v>
          </cell>
          <cell r="D93" t="str">
            <v>200104107</v>
          </cell>
        </row>
        <row r="94">
          <cell r="D94" t="str">
            <v>200104108</v>
          </cell>
        </row>
        <row r="95">
          <cell r="C95">
            <v>9</v>
          </cell>
          <cell r="D95" t="str">
            <v>200104182</v>
          </cell>
        </row>
        <row r="96">
          <cell r="C96">
            <v>16</v>
          </cell>
          <cell r="D96" t="str">
            <v>200104202</v>
          </cell>
        </row>
        <row r="97">
          <cell r="C97">
            <v>17</v>
          </cell>
          <cell r="D97" t="str">
            <v>200104203</v>
          </cell>
        </row>
        <row r="98">
          <cell r="C98">
            <v>580</v>
          </cell>
          <cell r="D98" t="str">
            <v>200104206</v>
          </cell>
        </row>
        <row r="99">
          <cell r="C99">
            <v>3</v>
          </cell>
          <cell r="D99" t="str">
            <v>200104207</v>
          </cell>
        </row>
        <row r="100">
          <cell r="C100">
            <v>0</v>
          </cell>
          <cell r="D100" t="str">
            <v>200104287</v>
          </cell>
        </row>
        <row r="101">
          <cell r="C101">
            <v>55613</v>
          </cell>
          <cell r="D101" t="str">
            <v>200104301</v>
          </cell>
        </row>
        <row r="102">
          <cell r="C102">
            <v>118</v>
          </cell>
          <cell r="D102" t="str">
            <v>200104302</v>
          </cell>
        </row>
        <row r="103">
          <cell r="C103">
            <v>1000</v>
          </cell>
          <cell r="D103" t="str">
            <v>200104305</v>
          </cell>
        </row>
        <row r="104">
          <cell r="C104">
            <v>119</v>
          </cell>
          <cell r="D104" t="str">
            <v>200104306</v>
          </cell>
        </row>
        <row r="105">
          <cell r="C105">
            <v>2</v>
          </cell>
          <cell r="D105" t="str">
            <v>200104381</v>
          </cell>
        </row>
        <row r="106">
          <cell r="C106">
            <v>1</v>
          </cell>
          <cell r="D106" t="str">
            <v>200104382</v>
          </cell>
        </row>
        <row r="107">
          <cell r="C107">
            <v>226</v>
          </cell>
          <cell r="D107" t="str">
            <v>200104402</v>
          </cell>
        </row>
        <row r="108">
          <cell r="C108">
            <v>58</v>
          </cell>
          <cell r="D108" t="str">
            <v>200104406</v>
          </cell>
        </row>
        <row r="109">
          <cell r="C109">
            <v>2</v>
          </cell>
          <cell r="D109" t="str">
            <v>200104482</v>
          </cell>
        </row>
        <row r="110">
          <cell r="C110">
            <v>65</v>
          </cell>
          <cell r="D110" t="str">
            <v>200104502</v>
          </cell>
        </row>
        <row r="111">
          <cell r="C111">
            <v>1036</v>
          </cell>
          <cell r="D111" t="str">
            <v>200104505</v>
          </cell>
        </row>
        <row r="112">
          <cell r="C112">
            <v>11</v>
          </cell>
          <cell r="D112" t="str">
            <v>200104506</v>
          </cell>
        </row>
        <row r="113">
          <cell r="C113">
            <v>58</v>
          </cell>
          <cell r="D113" t="str">
            <v>200104601</v>
          </cell>
        </row>
        <row r="114">
          <cell r="C114">
            <v>11</v>
          </cell>
          <cell r="D114" t="str">
            <v>200104602</v>
          </cell>
        </row>
        <row r="115">
          <cell r="C115">
            <v>466</v>
          </cell>
          <cell r="D115" t="str">
            <v>200104701</v>
          </cell>
        </row>
        <row r="116">
          <cell r="C116">
            <v>16</v>
          </cell>
          <cell r="D116" t="str">
            <v>200104702</v>
          </cell>
        </row>
        <row r="117">
          <cell r="C117">
            <v>2757</v>
          </cell>
          <cell r="D117" t="str">
            <v>200104801</v>
          </cell>
        </row>
        <row r="118">
          <cell r="C118">
            <v>722</v>
          </cell>
          <cell r="D118" t="str">
            <v>200104802</v>
          </cell>
        </row>
        <row r="119">
          <cell r="C119">
            <v>1511</v>
          </cell>
          <cell r="D119" t="str">
            <v>200104902</v>
          </cell>
        </row>
        <row r="120">
          <cell r="C120">
            <v>5082</v>
          </cell>
          <cell r="D120" t="str">
            <v>200105102</v>
          </cell>
        </row>
        <row r="121">
          <cell r="C121">
            <v>28</v>
          </cell>
          <cell r="D121" t="str">
            <v>200105104</v>
          </cell>
        </row>
        <row r="122">
          <cell r="C122">
            <v>29</v>
          </cell>
          <cell r="D122" t="str">
            <v>200105107</v>
          </cell>
        </row>
        <row r="123">
          <cell r="D123" t="str">
            <v>200105108</v>
          </cell>
        </row>
        <row r="124">
          <cell r="C124">
            <v>1</v>
          </cell>
          <cell r="D124" t="str">
            <v>200105182</v>
          </cell>
        </row>
        <row r="125">
          <cell r="C125">
            <v>16</v>
          </cell>
          <cell r="D125" t="str">
            <v>200105202</v>
          </cell>
        </row>
        <row r="126">
          <cell r="C126">
            <v>17</v>
          </cell>
          <cell r="D126" t="str">
            <v>200105203</v>
          </cell>
        </row>
        <row r="127">
          <cell r="C127">
            <v>579</v>
          </cell>
          <cell r="D127" t="str">
            <v>200105206</v>
          </cell>
        </row>
        <row r="128">
          <cell r="C128">
            <v>3</v>
          </cell>
          <cell r="D128" t="str">
            <v>200105207</v>
          </cell>
        </row>
        <row r="129">
          <cell r="C129">
            <v>0</v>
          </cell>
          <cell r="D129" t="str">
            <v>200105287</v>
          </cell>
        </row>
        <row r="130">
          <cell r="C130">
            <v>55623</v>
          </cell>
          <cell r="D130" t="str">
            <v>200105301</v>
          </cell>
        </row>
        <row r="131">
          <cell r="C131">
            <v>119</v>
          </cell>
          <cell r="D131" t="str">
            <v>200105302</v>
          </cell>
        </row>
        <row r="132">
          <cell r="C132">
            <v>988</v>
          </cell>
          <cell r="D132" t="str">
            <v>200105305</v>
          </cell>
        </row>
        <row r="133">
          <cell r="C133">
            <v>119</v>
          </cell>
          <cell r="D133" t="str">
            <v>200105306</v>
          </cell>
        </row>
        <row r="134">
          <cell r="C134">
            <v>4</v>
          </cell>
          <cell r="D134" t="str">
            <v>200105381</v>
          </cell>
        </row>
        <row r="135">
          <cell r="C135">
            <v>0</v>
          </cell>
          <cell r="D135" t="str">
            <v>200105382</v>
          </cell>
        </row>
        <row r="136">
          <cell r="C136">
            <v>227</v>
          </cell>
          <cell r="D136" t="str">
            <v>200105402</v>
          </cell>
        </row>
        <row r="137">
          <cell r="C137">
            <v>58</v>
          </cell>
          <cell r="D137" t="str">
            <v>200105406</v>
          </cell>
        </row>
        <row r="138">
          <cell r="C138">
            <v>1</v>
          </cell>
          <cell r="D138" t="str">
            <v>200105482</v>
          </cell>
        </row>
        <row r="139">
          <cell r="C139">
            <v>65</v>
          </cell>
          <cell r="D139" t="str">
            <v>200105502</v>
          </cell>
        </row>
        <row r="140">
          <cell r="C140">
            <v>1043</v>
          </cell>
          <cell r="D140" t="str">
            <v>200105505</v>
          </cell>
        </row>
        <row r="141">
          <cell r="C141">
            <v>12</v>
          </cell>
          <cell r="D141" t="str">
            <v>200105506</v>
          </cell>
        </row>
        <row r="142">
          <cell r="C142">
            <v>58</v>
          </cell>
          <cell r="D142" t="str">
            <v>200105601</v>
          </cell>
        </row>
        <row r="143">
          <cell r="C143">
            <v>11</v>
          </cell>
          <cell r="D143" t="str">
            <v>200105602</v>
          </cell>
        </row>
        <row r="144">
          <cell r="C144">
            <v>463</v>
          </cell>
          <cell r="D144" t="str">
            <v>200105701</v>
          </cell>
        </row>
        <row r="145">
          <cell r="C145">
            <v>16</v>
          </cell>
          <cell r="D145" t="str">
            <v>200105702</v>
          </cell>
        </row>
        <row r="146">
          <cell r="C146">
            <v>2753</v>
          </cell>
          <cell r="D146" t="str">
            <v>200105801</v>
          </cell>
        </row>
        <row r="147">
          <cell r="C147">
            <v>726</v>
          </cell>
          <cell r="D147" t="str">
            <v>200105802</v>
          </cell>
        </row>
        <row r="148">
          <cell r="C148">
            <v>1510</v>
          </cell>
          <cell r="D148" t="str">
            <v>200105902</v>
          </cell>
        </row>
        <row r="149">
          <cell r="C149">
            <v>5090</v>
          </cell>
          <cell r="D149" t="str">
            <v>200106102</v>
          </cell>
        </row>
        <row r="150">
          <cell r="C150">
            <v>28</v>
          </cell>
          <cell r="D150" t="str">
            <v>200106104</v>
          </cell>
        </row>
        <row r="151">
          <cell r="C151">
            <v>29</v>
          </cell>
          <cell r="D151" t="str">
            <v>200106107</v>
          </cell>
        </row>
        <row r="152">
          <cell r="D152" t="str">
            <v>200106108</v>
          </cell>
        </row>
        <row r="153">
          <cell r="C153">
            <v>0</v>
          </cell>
          <cell r="D153" t="str">
            <v>200106182</v>
          </cell>
        </row>
        <row r="154">
          <cell r="C154">
            <v>16</v>
          </cell>
          <cell r="D154" t="str">
            <v>200106202</v>
          </cell>
        </row>
        <row r="155">
          <cell r="C155">
            <v>17</v>
          </cell>
          <cell r="D155" t="str">
            <v>200106203</v>
          </cell>
        </row>
        <row r="156">
          <cell r="C156">
            <v>578</v>
          </cell>
          <cell r="D156" t="str">
            <v>200106206</v>
          </cell>
        </row>
        <row r="157">
          <cell r="C157">
            <v>3</v>
          </cell>
          <cell r="D157" t="str">
            <v>200106207</v>
          </cell>
        </row>
        <row r="158">
          <cell r="C158">
            <v>55672</v>
          </cell>
          <cell r="D158" t="str">
            <v>200106301</v>
          </cell>
        </row>
        <row r="159">
          <cell r="C159">
            <v>119</v>
          </cell>
          <cell r="D159" t="str">
            <v>200106302</v>
          </cell>
        </row>
        <row r="160">
          <cell r="C160">
            <v>982</v>
          </cell>
          <cell r="D160" t="str">
            <v>200106305</v>
          </cell>
        </row>
        <row r="161">
          <cell r="C161">
            <v>119</v>
          </cell>
          <cell r="D161" t="str">
            <v>200106306</v>
          </cell>
        </row>
        <row r="162">
          <cell r="C162">
            <v>2</v>
          </cell>
          <cell r="D162" t="str">
            <v>200106381</v>
          </cell>
        </row>
        <row r="163">
          <cell r="C163">
            <v>0</v>
          </cell>
          <cell r="D163" t="str">
            <v>200106382</v>
          </cell>
        </row>
        <row r="164">
          <cell r="C164">
            <v>228</v>
          </cell>
          <cell r="D164" t="str">
            <v>200106402</v>
          </cell>
        </row>
        <row r="165">
          <cell r="C165">
            <v>58</v>
          </cell>
          <cell r="D165" t="str">
            <v>200106406</v>
          </cell>
        </row>
        <row r="166">
          <cell r="C166">
            <v>0</v>
          </cell>
          <cell r="D166" t="str">
            <v>200106482</v>
          </cell>
        </row>
        <row r="167">
          <cell r="C167">
            <v>65</v>
          </cell>
          <cell r="D167" t="str">
            <v>200106502</v>
          </cell>
        </row>
        <row r="168">
          <cell r="C168">
            <v>1052</v>
          </cell>
          <cell r="D168" t="str">
            <v>200106505</v>
          </cell>
        </row>
        <row r="169">
          <cell r="C169">
            <v>12</v>
          </cell>
          <cell r="D169" t="str">
            <v>200106506</v>
          </cell>
        </row>
        <row r="170">
          <cell r="C170">
            <v>58</v>
          </cell>
          <cell r="D170" t="str">
            <v>200106601</v>
          </cell>
        </row>
        <row r="171">
          <cell r="C171">
            <v>11</v>
          </cell>
          <cell r="D171" t="str">
            <v>200106602</v>
          </cell>
        </row>
        <row r="172">
          <cell r="C172">
            <v>460</v>
          </cell>
          <cell r="D172" t="str">
            <v>200106701</v>
          </cell>
        </row>
        <row r="173">
          <cell r="C173">
            <v>16</v>
          </cell>
          <cell r="D173" t="str">
            <v>200106702</v>
          </cell>
        </row>
        <row r="174">
          <cell r="C174">
            <v>2752</v>
          </cell>
          <cell r="D174" t="str">
            <v>200106801</v>
          </cell>
        </row>
        <row r="175">
          <cell r="C175">
            <v>726</v>
          </cell>
          <cell r="D175" t="str">
            <v>200106802</v>
          </cell>
        </row>
        <row r="176">
          <cell r="C176">
            <v>1515</v>
          </cell>
          <cell r="D176" t="str">
            <v>200106902</v>
          </cell>
        </row>
        <row r="177">
          <cell r="C177">
            <v>5093</v>
          </cell>
          <cell r="D177" t="str">
            <v>200107102</v>
          </cell>
        </row>
        <row r="178">
          <cell r="C178">
            <v>28</v>
          </cell>
          <cell r="D178" t="str">
            <v>200107104</v>
          </cell>
        </row>
        <row r="179">
          <cell r="C179">
            <v>29</v>
          </cell>
          <cell r="D179" t="str">
            <v>200107107</v>
          </cell>
        </row>
        <row r="180">
          <cell r="D180" t="str">
            <v>200107108</v>
          </cell>
        </row>
        <row r="181">
          <cell r="C181">
            <v>16</v>
          </cell>
          <cell r="D181" t="str">
            <v>200107202</v>
          </cell>
        </row>
        <row r="182">
          <cell r="C182">
            <v>17</v>
          </cell>
          <cell r="D182" t="str">
            <v>200107203</v>
          </cell>
        </row>
        <row r="183">
          <cell r="C183">
            <v>578</v>
          </cell>
          <cell r="D183" t="str">
            <v>200107206</v>
          </cell>
        </row>
        <row r="184">
          <cell r="C184">
            <v>3</v>
          </cell>
          <cell r="D184" t="str">
            <v>200107207</v>
          </cell>
        </row>
        <row r="185">
          <cell r="C185">
            <v>0</v>
          </cell>
          <cell r="D185" t="str">
            <v>200107287</v>
          </cell>
        </row>
        <row r="186">
          <cell r="C186">
            <v>55670</v>
          </cell>
          <cell r="D186" t="str">
            <v>200107301</v>
          </cell>
        </row>
        <row r="187">
          <cell r="C187">
            <v>119</v>
          </cell>
          <cell r="D187" t="str">
            <v>200107302</v>
          </cell>
        </row>
        <row r="188">
          <cell r="C188">
            <v>974</v>
          </cell>
          <cell r="D188" t="str">
            <v>200107305</v>
          </cell>
        </row>
        <row r="189">
          <cell r="C189">
            <v>119</v>
          </cell>
          <cell r="D189" t="str">
            <v>200107306</v>
          </cell>
        </row>
        <row r="190">
          <cell r="C190">
            <v>3</v>
          </cell>
          <cell r="D190" t="str">
            <v>200107381</v>
          </cell>
        </row>
        <row r="191">
          <cell r="C191">
            <v>0</v>
          </cell>
          <cell r="D191" t="str">
            <v>200107382</v>
          </cell>
        </row>
        <row r="192">
          <cell r="C192">
            <v>228</v>
          </cell>
          <cell r="D192" t="str">
            <v>200107402</v>
          </cell>
        </row>
        <row r="193">
          <cell r="C193">
            <v>58</v>
          </cell>
          <cell r="D193" t="str">
            <v>200107406</v>
          </cell>
        </row>
        <row r="194">
          <cell r="C194">
            <v>0</v>
          </cell>
          <cell r="D194" t="str">
            <v>200107482</v>
          </cell>
        </row>
        <row r="195">
          <cell r="C195">
            <v>64</v>
          </cell>
          <cell r="D195" t="str">
            <v>200107502</v>
          </cell>
        </row>
        <row r="196">
          <cell r="C196">
            <v>1059</v>
          </cell>
          <cell r="D196" t="str">
            <v>200107505</v>
          </cell>
        </row>
        <row r="197">
          <cell r="C197">
            <v>12</v>
          </cell>
          <cell r="D197" t="str">
            <v>200107506</v>
          </cell>
        </row>
        <row r="198">
          <cell r="C198">
            <v>57</v>
          </cell>
          <cell r="D198" t="str">
            <v>200107601</v>
          </cell>
        </row>
        <row r="199">
          <cell r="C199">
            <v>11</v>
          </cell>
          <cell r="D199" t="str">
            <v>200107602</v>
          </cell>
        </row>
        <row r="200">
          <cell r="C200">
            <v>455</v>
          </cell>
          <cell r="D200" t="str">
            <v>200107701</v>
          </cell>
        </row>
        <row r="201">
          <cell r="C201">
            <v>16</v>
          </cell>
          <cell r="D201" t="str">
            <v>200107702</v>
          </cell>
        </row>
        <row r="202">
          <cell r="C202">
            <v>2747</v>
          </cell>
          <cell r="D202" t="str">
            <v>200107801</v>
          </cell>
        </row>
        <row r="203">
          <cell r="C203">
            <v>726</v>
          </cell>
          <cell r="D203" t="str">
            <v>200107802</v>
          </cell>
        </row>
        <row r="204">
          <cell r="C204">
            <v>1528</v>
          </cell>
          <cell r="D204" t="str">
            <v>200107902</v>
          </cell>
        </row>
        <row r="205">
          <cell r="C205">
            <v>5098</v>
          </cell>
          <cell r="D205" t="str">
            <v>200108102</v>
          </cell>
        </row>
        <row r="206">
          <cell r="C206">
            <v>28</v>
          </cell>
          <cell r="D206" t="str">
            <v>200108104</v>
          </cell>
        </row>
        <row r="207">
          <cell r="C207">
            <v>31</v>
          </cell>
          <cell r="D207" t="str">
            <v>200108107</v>
          </cell>
        </row>
        <row r="208">
          <cell r="C208">
            <v>16</v>
          </cell>
          <cell r="D208" t="str">
            <v>200108202</v>
          </cell>
        </row>
        <row r="209">
          <cell r="C209">
            <v>17</v>
          </cell>
          <cell r="D209" t="str">
            <v>200108203</v>
          </cell>
        </row>
        <row r="210">
          <cell r="C210">
            <v>576</v>
          </cell>
          <cell r="D210" t="str">
            <v>200108206</v>
          </cell>
        </row>
        <row r="211">
          <cell r="C211">
            <v>3</v>
          </cell>
          <cell r="D211" t="str">
            <v>200108207</v>
          </cell>
        </row>
        <row r="212">
          <cell r="C212">
            <v>55733</v>
          </cell>
          <cell r="D212" t="str">
            <v>200108301</v>
          </cell>
        </row>
        <row r="213">
          <cell r="C213">
            <v>118</v>
          </cell>
          <cell r="D213" t="str">
            <v>200108302</v>
          </cell>
        </row>
        <row r="214">
          <cell r="C214">
            <v>962</v>
          </cell>
          <cell r="D214" t="str">
            <v>200108305</v>
          </cell>
        </row>
        <row r="215">
          <cell r="C215">
            <v>118</v>
          </cell>
          <cell r="D215" t="str">
            <v>200108306</v>
          </cell>
        </row>
        <row r="216">
          <cell r="C216">
            <v>1</v>
          </cell>
          <cell r="D216" t="str">
            <v>200108381</v>
          </cell>
        </row>
        <row r="217">
          <cell r="C217">
            <v>228</v>
          </cell>
          <cell r="D217" t="str">
            <v>200108402</v>
          </cell>
        </row>
        <row r="218">
          <cell r="C218">
            <v>58</v>
          </cell>
          <cell r="D218" t="str">
            <v>200108406</v>
          </cell>
        </row>
        <row r="219">
          <cell r="C219">
            <v>63</v>
          </cell>
          <cell r="D219" t="str">
            <v>200108502</v>
          </cell>
        </row>
        <row r="220">
          <cell r="C220">
            <v>1071</v>
          </cell>
          <cell r="D220" t="str">
            <v>200108505</v>
          </cell>
        </row>
        <row r="221">
          <cell r="C221">
            <v>12</v>
          </cell>
          <cell r="D221" t="str">
            <v>200108506</v>
          </cell>
        </row>
        <row r="222">
          <cell r="C222">
            <v>57</v>
          </cell>
          <cell r="D222" t="str">
            <v>200108601</v>
          </cell>
        </row>
        <row r="223">
          <cell r="C223">
            <v>11</v>
          </cell>
          <cell r="D223" t="str">
            <v>200108602</v>
          </cell>
        </row>
        <row r="224">
          <cell r="C224">
            <v>452</v>
          </cell>
          <cell r="D224" t="str">
            <v>200108701</v>
          </cell>
        </row>
        <row r="225">
          <cell r="C225">
            <v>16</v>
          </cell>
          <cell r="D225" t="str">
            <v>200108702</v>
          </cell>
        </row>
        <row r="226">
          <cell r="C226">
            <v>2738</v>
          </cell>
          <cell r="D226" t="str">
            <v>200108801</v>
          </cell>
        </row>
        <row r="227">
          <cell r="C227">
            <v>725</v>
          </cell>
          <cell r="D227" t="str">
            <v>200108802</v>
          </cell>
        </row>
        <row r="228">
          <cell r="C228">
            <v>1542</v>
          </cell>
          <cell r="D228" t="str">
            <v>200108902</v>
          </cell>
        </row>
        <row r="229">
          <cell r="C229">
            <v>5104</v>
          </cell>
          <cell r="D229" t="str">
            <v>200109102</v>
          </cell>
        </row>
        <row r="230">
          <cell r="C230">
            <v>28</v>
          </cell>
          <cell r="D230" t="str">
            <v>200109104</v>
          </cell>
        </row>
        <row r="231">
          <cell r="C231">
            <v>30</v>
          </cell>
          <cell r="D231" t="str">
            <v>200109107</v>
          </cell>
        </row>
        <row r="232">
          <cell r="D232" t="str">
            <v>200109108</v>
          </cell>
        </row>
        <row r="233">
          <cell r="C233">
            <v>16</v>
          </cell>
          <cell r="D233" t="str">
            <v>200109202</v>
          </cell>
        </row>
        <row r="234">
          <cell r="C234">
            <v>17</v>
          </cell>
          <cell r="D234" t="str">
            <v>200109203</v>
          </cell>
        </row>
        <row r="235">
          <cell r="C235">
            <v>574</v>
          </cell>
          <cell r="D235" t="str">
            <v>200109206</v>
          </cell>
        </row>
        <row r="236">
          <cell r="C236">
            <v>3</v>
          </cell>
          <cell r="D236" t="str">
            <v>200109207</v>
          </cell>
        </row>
        <row r="237">
          <cell r="C237">
            <v>55753</v>
          </cell>
          <cell r="D237" t="str">
            <v>200109301</v>
          </cell>
        </row>
        <row r="238">
          <cell r="C238">
            <v>119</v>
          </cell>
          <cell r="D238" t="str">
            <v>200109302</v>
          </cell>
        </row>
        <row r="239">
          <cell r="C239">
            <v>946</v>
          </cell>
          <cell r="D239" t="str">
            <v>200109305</v>
          </cell>
        </row>
        <row r="240">
          <cell r="C240">
            <v>118</v>
          </cell>
          <cell r="D240" t="str">
            <v>200109306</v>
          </cell>
        </row>
        <row r="241">
          <cell r="C241">
            <v>1</v>
          </cell>
          <cell r="D241" t="str">
            <v>200109381</v>
          </cell>
        </row>
        <row r="242">
          <cell r="C242">
            <v>228</v>
          </cell>
          <cell r="D242" t="str">
            <v>200109402</v>
          </cell>
        </row>
        <row r="243">
          <cell r="C243">
            <v>60</v>
          </cell>
          <cell r="D243" t="str">
            <v>200109406</v>
          </cell>
        </row>
        <row r="244">
          <cell r="C244">
            <v>64</v>
          </cell>
          <cell r="D244" t="str">
            <v>200109502</v>
          </cell>
        </row>
        <row r="245">
          <cell r="C245">
            <v>1082</v>
          </cell>
          <cell r="D245" t="str">
            <v>200109505</v>
          </cell>
        </row>
        <row r="246">
          <cell r="C246">
            <v>12</v>
          </cell>
          <cell r="D246" t="str">
            <v>200109506</v>
          </cell>
        </row>
        <row r="247">
          <cell r="C247">
            <v>57</v>
          </cell>
          <cell r="D247" t="str">
            <v>200109601</v>
          </cell>
        </row>
        <row r="248">
          <cell r="C248">
            <v>11</v>
          </cell>
          <cell r="D248" t="str">
            <v>200109602</v>
          </cell>
        </row>
        <row r="249">
          <cell r="C249">
            <v>451</v>
          </cell>
          <cell r="D249" t="str">
            <v>200109701</v>
          </cell>
        </row>
        <row r="250">
          <cell r="C250">
            <v>16</v>
          </cell>
          <cell r="D250" t="str">
            <v>200109702</v>
          </cell>
        </row>
        <row r="251">
          <cell r="C251">
            <v>2732</v>
          </cell>
          <cell r="D251" t="str">
            <v>200109801</v>
          </cell>
        </row>
        <row r="252">
          <cell r="C252">
            <v>728</v>
          </cell>
          <cell r="D252" t="str">
            <v>200109802</v>
          </cell>
        </row>
        <row r="253">
          <cell r="C253">
            <v>1531</v>
          </cell>
          <cell r="D253" t="str">
            <v>200109902</v>
          </cell>
        </row>
        <row r="254">
          <cell r="C254">
            <v>5127</v>
          </cell>
          <cell r="D254" t="str">
            <v>200110102</v>
          </cell>
        </row>
        <row r="255">
          <cell r="C255">
            <v>28</v>
          </cell>
          <cell r="D255" t="str">
            <v>200110104</v>
          </cell>
        </row>
        <row r="256">
          <cell r="C256">
            <v>30</v>
          </cell>
          <cell r="D256" t="str">
            <v>200110107</v>
          </cell>
        </row>
        <row r="257">
          <cell r="D257" t="str">
            <v>200110108</v>
          </cell>
        </row>
        <row r="258">
          <cell r="C258">
            <v>16</v>
          </cell>
          <cell r="D258" t="str">
            <v>200110202</v>
          </cell>
        </row>
        <row r="259">
          <cell r="C259">
            <v>17</v>
          </cell>
          <cell r="D259" t="str">
            <v>200110203</v>
          </cell>
        </row>
        <row r="260">
          <cell r="C260">
            <v>576</v>
          </cell>
          <cell r="D260" t="str">
            <v>200110206</v>
          </cell>
        </row>
        <row r="261">
          <cell r="C261">
            <v>3</v>
          </cell>
          <cell r="D261" t="str">
            <v>200110207</v>
          </cell>
        </row>
        <row r="262">
          <cell r="C262">
            <v>55805</v>
          </cell>
          <cell r="D262" t="str">
            <v>200110301</v>
          </cell>
        </row>
        <row r="263">
          <cell r="C263">
            <v>119</v>
          </cell>
          <cell r="D263" t="str">
            <v>200110302</v>
          </cell>
        </row>
        <row r="264">
          <cell r="C264">
            <v>942</v>
          </cell>
          <cell r="D264" t="str">
            <v>200110305</v>
          </cell>
        </row>
        <row r="265">
          <cell r="C265">
            <v>119</v>
          </cell>
          <cell r="D265" t="str">
            <v>200110306</v>
          </cell>
        </row>
        <row r="266">
          <cell r="C266">
            <v>1</v>
          </cell>
          <cell r="D266" t="str">
            <v>200110381</v>
          </cell>
        </row>
        <row r="267">
          <cell r="C267">
            <v>228</v>
          </cell>
          <cell r="D267" t="str">
            <v>200110402</v>
          </cell>
        </row>
        <row r="268">
          <cell r="C268">
            <v>60</v>
          </cell>
          <cell r="D268" t="str">
            <v>200110406</v>
          </cell>
        </row>
        <row r="269">
          <cell r="C269">
            <v>0</v>
          </cell>
          <cell r="D269" t="str">
            <v>200110482</v>
          </cell>
        </row>
        <row r="270">
          <cell r="C270">
            <v>64</v>
          </cell>
          <cell r="D270" t="str">
            <v>200110502</v>
          </cell>
        </row>
        <row r="271">
          <cell r="C271">
            <v>1089</v>
          </cell>
          <cell r="D271" t="str">
            <v>200110505</v>
          </cell>
        </row>
        <row r="272">
          <cell r="C272">
            <v>12</v>
          </cell>
          <cell r="D272" t="str">
            <v>200110506</v>
          </cell>
        </row>
        <row r="273">
          <cell r="C273">
            <v>55</v>
          </cell>
          <cell r="D273" t="str">
            <v>200110601</v>
          </cell>
        </row>
        <row r="274">
          <cell r="C274">
            <v>10</v>
          </cell>
          <cell r="D274" t="str">
            <v>200110602</v>
          </cell>
        </row>
        <row r="275">
          <cell r="C275">
            <v>449</v>
          </cell>
          <cell r="D275" t="str">
            <v>200110701</v>
          </cell>
        </row>
        <row r="276">
          <cell r="C276">
            <v>16</v>
          </cell>
          <cell r="D276" t="str">
            <v>200110702</v>
          </cell>
        </row>
        <row r="277">
          <cell r="C277">
            <v>2734</v>
          </cell>
          <cell r="D277" t="str">
            <v>200110801</v>
          </cell>
        </row>
        <row r="278">
          <cell r="C278">
            <v>751</v>
          </cell>
          <cell r="D278" t="str">
            <v>200110802</v>
          </cell>
        </row>
        <row r="279">
          <cell r="C279">
            <v>1528</v>
          </cell>
          <cell r="D279" t="str">
            <v>200110902</v>
          </cell>
        </row>
        <row r="280">
          <cell r="C280">
            <v>5138</v>
          </cell>
          <cell r="D280" t="str">
            <v>200111102</v>
          </cell>
        </row>
        <row r="281">
          <cell r="C281">
            <v>28</v>
          </cell>
          <cell r="D281" t="str">
            <v>200111104</v>
          </cell>
        </row>
        <row r="282">
          <cell r="C282">
            <v>30</v>
          </cell>
          <cell r="D282" t="str">
            <v>200111107</v>
          </cell>
        </row>
        <row r="283">
          <cell r="D283" t="str">
            <v>200111108</v>
          </cell>
        </row>
        <row r="284">
          <cell r="C284">
            <v>16</v>
          </cell>
          <cell r="D284" t="str">
            <v>200111202</v>
          </cell>
        </row>
        <row r="285">
          <cell r="C285">
            <v>17</v>
          </cell>
          <cell r="D285" t="str">
            <v>200111203</v>
          </cell>
        </row>
        <row r="286">
          <cell r="C286">
            <v>573</v>
          </cell>
          <cell r="D286" t="str">
            <v>200111206</v>
          </cell>
        </row>
        <row r="287">
          <cell r="C287">
            <v>3</v>
          </cell>
          <cell r="D287" t="str">
            <v>200111207</v>
          </cell>
        </row>
        <row r="288">
          <cell r="C288">
            <v>55881</v>
          </cell>
          <cell r="D288" t="str">
            <v>200111301</v>
          </cell>
        </row>
        <row r="289">
          <cell r="C289">
            <v>119</v>
          </cell>
          <cell r="D289" t="str">
            <v>200111302</v>
          </cell>
        </row>
        <row r="290">
          <cell r="C290">
            <v>930</v>
          </cell>
          <cell r="D290" t="str">
            <v>200111305</v>
          </cell>
        </row>
        <row r="291">
          <cell r="C291">
            <v>119</v>
          </cell>
          <cell r="D291" t="str">
            <v>200111306</v>
          </cell>
        </row>
        <row r="292">
          <cell r="C292">
            <v>1</v>
          </cell>
          <cell r="D292" t="str">
            <v>200111381</v>
          </cell>
        </row>
        <row r="293">
          <cell r="C293">
            <v>228</v>
          </cell>
          <cell r="D293" t="str">
            <v>200111402</v>
          </cell>
        </row>
        <row r="294">
          <cell r="C294">
            <v>60</v>
          </cell>
          <cell r="D294" t="str">
            <v>200111406</v>
          </cell>
        </row>
        <row r="295">
          <cell r="C295">
            <v>64</v>
          </cell>
          <cell r="D295" t="str">
            <v>200111502</v>
          </cell>
        </row>
        <row r="296">
          <cell r="C296">
            <v>1101</v>
          </cell>
          <cell r="D296" t="str">
            <v>200111505</v>
          </cell>
        </row>
        <row r="297">
          <cell r="C297">
            <v>12</v>
          </cell>
          <cell r="D297" t="str">
            <v>200111506</v>
          </cell>
        </row>
        <row r="298">
          <cell r="C298">
            <v>54</v>
          </cell>
          <cell r="D298" t="str">
            <v>200111601</v>
          </cell>
        </row>
        <row r="299">
          <cell r="C299">
            <v>10</v>
          </cell>
          <cell r="D299" t="str">
            <v>200111602</v>
          </cell>
        </row>
        <row r="300">
          <cell r="C300">
            <v>446</v>
          </cell>
          <cell r="D300" t="str">
            <v>200111701</v>
          </cell>
        </row>
        <row r="301">
          <cell r="C301">
            <v>16</v>
          </cell>
          <cell r="D301" t="str">
            <v>200111702</v>
          </cell>
        </row>
        <row r="302">
          <cell r="C302">
            <v>2736</v>
          </cell>
          <cell r="D302" t="str">
            <v>200111801</v>
          </cell>
        </row>
        <row r="303">
          <cell r="C303">
            <v>764</v>
          </cell>
          <cell r="D303" t="str">
            <v>200111802</v>
          </cell>
        </row>
        <row r="304">
          <cell r="C304">
            <v>1514</v>
          </cell>
          <cell r="D304" t="str">
            <v>200111902</v>
          </cell>
        </row>
        <row r="305">
          <cell r="C305">
            <v>5140</v>
          </cell>
          <cell r="D305" t="str">
            <v>200112102</v>
          </cell>
        </row>
        <row r="306">
          <cell r="C306">
            <v>28</v>
          </cell>
          <cell r="D306" t="str">
            <v>200112104</v>
          </cell>
        </row>
        <row r="307">
          <cell r="C307">
            <v>31</v>
          </cell>
          <cell r="D307" t="str">
            <v>200112107</v>
          </cell>
        </row>
        <row r="308">
          <cell r="D308" t="str">
            <v>200112108</v>
          </cell>
        </row>
        <row r="309">
          <cell r="C309">
            <v>16</v>
          </cell>
          <cell r="D309" t="str">
            <v>200112202</v>
          </cell>
        </row>
        <row r="310">
          <cell r="C310">
            <v>17</v>
          </cell>
          <cell r="D310" t="str">
            <v>200112203</v>
          </cell>
        </row>
        <row r="311">
          <cell r="C311">
            <v>572</v>
          </cell>
          <cell r="D311" t="str">
            <v>200112206</v>
          </cell>
        </row>
        <row r="312">
          <cell r="C312">
            <v>3</v>
          </cell>
          <cell r="D312" t="str">
            <v>200112207</v>
          </cell>
        </row>
        <row r="313">
          <cell r="C313">
            <v>55950</v>
          </cell>
          <cell r="D313" t="str">
            <v>200112301</v>
          </cell>
        </row>
        <row r="314">
          <cell r="C314">
            <v>119</v>
          </cell>
          <cell r="D314" t="str">
            <v>200112302</v>
          </cell>
        </row>
        <row r="315">
          <cell r="C315">
            <v>924</v>
          </cell>
          <cell r="D315" t="str">
            <v>200112305</v>
          </cell>
        </row>
        <row r="316">
          <cell r="C316">
            <v>118</v>
          </cell>
          <cell r="D316" t="str">
            <v>200112306</v>
          </cell>
        </row>
        <row r="317">
          <cell r="C317">
            <v>1</v>
          </cell>
          <cell r="D317" t="str">
            <v>200112381</v>
          </cell>
        </row>
        <row r="318">
          <cell r="C318">
            <v>228</v>
          </cell>
          <cell r="D318" t="str">
            <v>200112402</v>
          </cell>
        </row>
        <row r="319">
          <cell r="C319">
            <v>60</v>
          </cell>
          <cell r="D319" t="str">
            <v>200112406</v>
          </cell>
        </row>
        <row r="320">
          <cell r="C320">
            <v>63</v>
          </cell>
          <cell r="D320" t="str">
            <v>200112502</v>
          </cell>
        </row>
        <row r="321">
          <cell r="C321">
            <v>1112</v>
          </cell>
          <cell r="D321" t="str">
            <v>200112505</v>
          </cell>
        </row>
        <row r="322">
          <cell r="C322">
            <v>12</v>
          </cell>
          <cell r="D322" t="str">
            <v>200112506</v>
          </cell>
        </row>
        <row r="323">
          <cell r="C323">
            <v>53</v>
          </cell>
          <cell r="D323" t="str">
            <v>200112601</v>
          </cell>
        </row>
        <row r="324">
          <cell r="C324">
            <v>10</v>
          </cell>
          <cell r="D324" t="str">
            <v>200112602</v>
          </cell>
        </row>
        <row r="325">
          <cell r="C325">
            <v>444</v>
          </cell>
          <cell r="D325" t="str">
            <v>200112701</v>
          </cell>
        </row>
        <row r="326">
          <cell r="C326">
            <v>16</v>
          </cell>
          <cell r="D326" t="str">
            <v>200112702</v>
          </cell>
        </row>
        <row r="327">
          <cell r="C327">
            <v>2816</v>
          </cell>
          <cell r="D327" t="str">
            <v>200112801</v>
          </cell>
        </row>
        <row r="328">
          <cell r="C328">
            <v>765</v>
          </cell>
          <cell r="D328" t="str">
            <v>200112802</v>
          </cell>
        </row>
        <row r="329">
          <cell r="C329">
            <v>1514</v>
          </cell>
          <cell r="D329" t="str">
            <v>200112902</v>
          </cell>
        </row>
        <row r="330">
          <cell r="C330">
            <v>5171</v>
          </cell>
          <cell r="D330" t="str">
            <v>200201102</v>
          </cell>
        </row>
        <row r="331">
          <cell r="C331">
            <v>28</v>
          </cell>
          <cell r="D331" t="str">
            <v>200201104</v>
          </cell>
        </row>
        <row r="332">
          <cell r="C332">
            <v>31</v>
          </cell>
          <cell r="D332" t="str">
            <v>200201107</v>
          </cell>
        </row>
        <row r="333">
          <cell r="D333" t="str">
            <v>200201108</v>
          </cell>
        </row>
        <row r="334">
          <cell r="C334">
            <v>16</v>
          </cell>
          <cell r="D334" t="str">
            <v>200201202</v>
          </cell>
        </row>
        <row r="335">
          <cell r="C335">
            <v>17</v>
          </cell>
          <cell r="D335" t="str">
            <v>200201203</v>
          </cell>
        </row>
        <row r="336">
          <cell r="C336">
            <v>573</v>
          </cell>
          <cell r="D336" t="str">
            <v>200201206</v>
          </cell>
        </row>
        <row r="337">
          <cell r="C337">
            <v>3</v>
          </cell>
          <cell r="D337" t="str">
            <v>200201207</v>
          </cell>
        </row>
        <row r="338">
          <cell r="C338">
            <v>56041</v>
          </cell>
          <cell r="D338" t="str">
            <v>200201301</v>
          </cell>
        </row>
        <row r="339">
          <cell r="C339">
            <v>119</v>
          </cell>
          <cell r="D339" t="str">
            <v>200201302</v>
          </cell>
        </row>
        <row r="340">
          <cell r="C340">
            <v>921</v>
          </cell>
          <cell r="D340" t="str">
            <v>200201305</v>
          </cell>
        </row>
        <row r="341">
          <cell r="C341">
            <v>118</v>
          </cell>
          <cell r="D341" t="str">
            <v>200201306</v>
          </cell>
        </row>
        <row r="342">
          <cell r="C342">
            <v>0</v>
          </cell>
          <cell r="D342" t="str">
            <v>200201381</v>
          </cell>
        </row>
        <row r="343">
          <cell r="C343">
            <v>228</v>
          </cell>
          <cell r="D343" t="str">
            <v>200201402</v>
          </cell>
        </row>
        <row r="344">
          <cell r="C344">
            <v>62</v>
          </cell>
          <cell r="D344" t="str">
            <v>200201406</v>
          </cell>
        </row>
        <row r="345">
          <cell r="C345">
            <v>63</v>
          </cell>
          <cell r="D345" t="str">
            <v>200201502</v>
          </cell>
        </row>
        <row r="346">
          <cell r="C346">
            <v>1115</v>
          </cell>
          <cell r="D346" t="str">
            <v>200201505</v>
          </cell>
        </row>
        <row r="347">
          <cell r="C347">
            <v>12</v>
          </cell>
          <cell r="D347" t="str">
            <v>200201506</v>
          </cell>
        </row>
        <row r="348">
          <cell r="C348">
            <v>52</v>
          </cell>
          <cell r="D348" t="str">
            <v>200201601</v>
          </cell>
        </row>
        <row r="349">
          <cell r="C349">
            <v>10</v>
          </cell>
          <cell r="D349" t="str">
            <v>200201602</v>
          </cell>
        </row>
        <row r="350">
          <cell r="C350">
            <v>441</v>
          </cell>
          <cell r="D350" t="str">
            <v>200201701</v>
          </cell>
        </row>
        <row r="351">
          <cell r="C351">
            <v>16</v>
          </cell>
          <cell r="D351" t="str">
            <v>200201702</v>
          </cell>
        </row>
        <row r="352">
          <cell r="C352">
            <v>2815</v>
          </cell>
          <cell r="D352" t="str">
            <v>200201801</v>
          </cell>
        </row>
        <row r="353">
          <cell r="C353">
            <v>767</v>
          </cell>
          <cell r="D353" t="str">
            <v>200201802</v>
          </cell>
        </row>
        <row r="354">
          <cell r="C354">
            <v>1484</v>
          </cell>
          <cell r="D354" t="str">
            <v>200201902</v>
          </cell>
        </row>
        <row r="355">
          <cell r="C355">
            <v>5227</v>
          </cell>
          <cell r="D355" t="str">
            <v>200202102</v>
          </cell>
        </row>
        <row r="356">
          <cell r="C356">
            <v>28</v>
          </cell>
          <cell r="D356" t="str">
            <v>200202104</v>
          </cell>
        </row>
        <row r="357">
          <cell r="C357">
            <v>31</v>
          </cell>
          <cell r="D357" t="str">
            <v>200202107</v>
          </cell>
        </row>
        <row r="358">
          <cell r="D358" t="str">
            <v>200202108</v>
          </cell>
        </row>
        <row r="359">
          <cell r="C359">
            <v>16</v>
          </cell>
          <cell r="D359" t="str">
            <v>200202202</v>
          </cell>
        </row>
        <row r="360">
          <cell r="C360">
            <v>17</v>
          </cell>
          <cell r="D360" t="str">
            <v>200202203</v>
          </cell>
        </row>
        <row r="361">
          <cell r="C361">
            <v>572</v>
          </cell>
          <cell r="D361" t="str">
            <v>200202206</v>
          </cell>
        </row>
        <row r="362">
          <cell r="C362">
            <v>3</v>
          </cell>
          <cell r="D362" t="str">
            <v>200202207</v>
          </cell>
        </row>
        <row r="363">
          <cell r="C363">
            <v>56041</v>
          </cell>
          <cell r="D363" t="str">
            <v>200202301</v>
          </cell>
        </row>
        <row r="364">
          <cell r="C364">
            <v>119</v>
          </cell>
          <cell r="D364" t="str">
            <v>200202302</v>
          </cell>
        </row>
        <row r="365">
          <cell r="C365">
            <v>915</v>
          </cell>
          <cell r="D365" t="str">
            <v>200202305</v>
          </cell>
        </row>
        <row r="366">
          <cell r="C366">
            <v>118</v>
          </cell>
          <cell r="D366" t="str">
            <v>200202306</v>
          </cell>
        </row>
        <row r="367">
          <cell r="C367">
            <v>228</v>
          </cell>
          <cell r="D367" t="str">
            <v>200202402</v>
          </cell>
        </row>
        <row r="368">
          <cell r="C368">
            <v>62</v>
          </cell>
          <cell r="D368" t="str">
            <v>200202406</v>
          </cell>
        </row>
        <row r="369">
          <cell r="C369">
            <v>63</v>
          </cell>
          <cell r="D369" t="str">
            <v>200202502</v>
          </cell>
        </row>
        <row r="370">
          <cell r="C370">
            <v>1126</v>
          </cell>
          <cell r="D370" t="str">
            <v>200202505</v>
          </cell>
        </row>
        <row r="371">
          <cell r="C371">
            <v>12</v>
          </cell>
          <cell r="D371" t="str">
            <v>200202506</v>
          </cell>
        </row>
        <row r="372">
          <cell r="C372">
            <v>52</v>
          </cell>
          <cell r="D372" t="str">
            <v>200202601</v>
          </cell>
        </row>
        <row r="373">
          <cell r="C373">
            <v>10</v>
          </cell>
          <cell r="D373" t="str">
            <v>200202602</v>
          </cell>
        </row>
        <row r="374">
          <cell r="C374">
            <v>438</v>
          </cell>
          <cell r="D374" t="str">
            <v>200202701</v>
          </cell>
        </row>
        <row r="375">
          <cell r="C375">
            <v>16</v>
          </cell>
          <cell r="D375" t="str">
            <v>200202702</v>
          </cell>
        </row>
        <row r="376">
          <cell r="C376">
            <v>2814</v>
          </cell>
          <cell r="D376" t="str">
            <v>200202801</v>
          </cell>
        </row>
        <row r="377">
          <cell r="C377">
            <v>775</v>
          </cell>
          <cell r="D377" t="str">
            <v>200202802</v>
          </cell>
        </row>
        <row r="378">
          <cell r="C378">
            <v>1426</v>
          </cell>
          <cell r="D378" t="str">
            <v>200202902</v>
          </cell>
        </row>
        <row r="379">
          <cell r="C379">
            <v>5473</v>
          </cell>
          <cell r="D379" t="str">
            <v>200203102</v>
          </cell>
        </row>
        <row r="380">
          <cell r="C380">
            <v>28</v>
          </cell>
          <cell r="D380" t="str">
            <v>200203104</v>
          </cell>
        </row>
        <row r="381">
          <cell r="C381">
            <v>31</v>
          </cell>
          <cell r="D381" t="str">
            <v>200203107</v>
          </cell>
        </row>
        <row r="382">
          <cell r="D382" t="str">
            <v>200203108</v>
          </cell>
        </row>
        <row r="383">
          <cell r="C383">
            <v>16</v>
          </cell>
          <cell r="D383" t="str">
            <v>200203202</v>
          </cell>
        </row>
        <row r="384">
          <cell r="C384">
            <v>17</v>
          </cell>
          <cell r="D384" t="str">
            <v>200203203</v>
          </cell>
        </row>
        <row r="385">
          <cell r="C385">
            <v>575</v>
          </cell>
          <cell r="D385" t="str">
            <v>200203206</v>
          </cell>
        </row>
        <row r="386">
          <cell r="C386">
            <v>3</v>
          </cell>
          <cell r="D386" t="str">
            <v>200203207</v>
          </cell>
        </row>
        <row r="387">
          <cell r="C387">
            <v>56086</v>
          </cell>
          <cell r="D387" t="str">
            <v>200203301</v>
          </cell>
        </row>
        <row r="388">
          <cell r="C388">
            <v>118</v>
          </cell>
          <cell r="D388" t="str">
            <v>200203302</v>
          </cell>
        </row>
        <row r="389">
          <cell r="C389">
            <v>908</v>
          </cell>
          <cell r="D389" t="str">
            <v>200203305</v>
          </cell>
        </row>
        <row r="390">
          <cell r="C390">
            <v>117</v>
          </cell>
          <cell r="D390" t="str">
            <v>200203306</v>
          </cell>
        </row>
        <row r="391">
          <cell r="C391">
            <v>228</v>
          </cell>
          <cell r="D391" t="str">
            <v>200203402</v>
          </cell>
        </row>
        <row r="392">
          <cell r="C392">
            <v>62</v>
          </cell>
          <cell r="D392" t="str">
            <v>200203406</v>
          </cell>
        </row>
        <row r="393">
          <cell r="C393">
            <v>63</v>
          </cell>
          <cell r="D393" t="str">
            <v>200203502</v>
          </cell>
        </row>
        <row r="394">
          <cell r="C394">
            <v>1132</v>
          </cell>
          <cell r="D394" t="str">
            <v>200203505</v>
          </cell>
        </row>
        <row r="395">
          <cell r="C395">
            <v>12</v>
          </cell>
          <cell r="D395" t="str">
            <v>200203506</v>
          </cell>
        </row>
        <row r="396">
          <cell r="C396">
            <v>52</v>
          </cell>
          <cell r="D396" t="str">
            <v>200203601</v>
          </cell>
        </row>
        <row r="397">
          <cell r="C397">
            <v>10</v>
          </cell>
          <cell r="D397" t="str">
            <v>200203602</v>
          </cell>
        </row>
        <row r="398">
          <cell r="C398">
            <v>435</v>
          </cell>
          <cell r="D398" t="str">
            <v>200203701</v>
          </cell>
        </row>
        <row r="399">
          <cell r="C399">
            <v>16</v>
          </cell>
          <cell r="D399" t="str">
            <v>200203702</v>
          </cell>
        </row>
        <row r="400">
          <cell r="C400">
            <v>2813</v>
          </cell>
          <cell r="D400" t="str">
            <v>200203801</v>
          </cell>
        </row>
        <row r="401">
          <cell r="C401">
            <v>753</v>
          </cell>
          <cell r="D401" t="str">
            <v>200203802</v>
          </cell>
        </row>
        <row r="402">
          <cell r="C402">
            <v>1199</v>
          </cell>
          <cell r="D402" t="str">
            <v>200203902</v>
          </cell>
        </row>
        <row r="403">
          <cell r="C403">
            <v>5494</v>
          </cell>
          <cell r="D403" t="str">
            <v>200204102</v>
          </cell>
        </row>
        <row r="404">
          <cell r="C404">
            <v>27</v>
          </cell>
          <cell r="D404" t="str">
            <v>200204104</v>
          </cell>
        </row>
        <row r="405">
          <cell r="C405">
            <v>31</v>
          </cell>
          <cell r="D405" t="str">
            <v>200204107</v>
          </cell>
        </row>
        <row r="406">
          <cell r="D406" t="str">
            <v>200204108</v>
          </cell>
        </row>
        <row r="407">
          <cell r="C407">
            <v>16</v>
          </cell>
          <cell r="D407" t="str">
            <v>200204202</v>
          </cell>
        </row>
        <row r="408">
          <cell r="C408">
            <v>17</v>
          </cell>
          <cell r="D408" t="str">
            <v>200204203</v>
          </cell>
        </row>
        <row r="409">
          <cell r="C409">
            <v>576</v>
          </cell>
          <cell r="D409" t="str">
            <v>200204206</v>
          </cell>
        </row>
        <row r="410">
          <cell r="C410">
            <v>3</v>
          </cell>
          <cell r="D410" t="str">
            <v>200204207</v>
          </cell>
        </row>
        <row r="411">
          <cell r="C411">
            <v>56137</v>
          </cell>
          <cell r="D411" t="str">
            <v>200204301</v>
          </cell>
        </row>
        <row r="412">
          <cell r="C412">
            <v>118</v>
          </cell>
          <cell r="D412" t="str">
            <v>200204302</v>
          </cell>
        </row>
        <row r="413">
          <cell r="C413">
            <v>897</v>
          </cell>
          <cell r="D413" t="str">
            <v>200204305</v>
          </cell>
        </row>
        <row r="414">
          <cell r="C414">
            <v>117</v>
          </cell>
          <cell r="D414" t="str">
            <v>200204306</v>
          </cell>
        </row>
        <row r="415">
          <cell r="C415">
            <v>228</v>
          </cell>
          <cell r="D415" t="str">
            <v>200204402</v>
          </cell>
        </row>
        <row r="416">
          <cell r="C416">
            <v>62</v>
          </cell>
          <cell r="D416" t="str">
            <v>200204406</v>
          </cell>
        </row>
        <row r="417">
          <cell r="C417">
            <v>62</v>
          </cell>
          <cell r="D417" t="str">
            <v>200204502</v>
          </cell>
        </row>
        <row r="418">
          <cell r="C418">
            <v>1138</v>
          </cell>
          <cell r="D418" t="str">
            <v>200204505</v>
          </cell>
        </row>
        <row r="419">
          <cell r="C419">
            <v>12</v>
          </cell>
          <cell r="D419" t="str">
            <v>200204506</v>
          </cell>
        </row>
        <row r="420">
          <cell r="C420">
            <v>51</v>
          </cell>
          <cell r="D420" t="str">
            <v>200204601</v>
          </cell>
        </row>
        <row r="421">
          <cell r="C421">
            <v>10</v>
          </cell>
          <cell r="D421" t="str">
            <v>200204602</v>
          </cell>
        </row>
        <row r="422">
          <cell r="C422">
            <v>435</v>
          </cell>
          <cell r="D422" t="str">
            <v>200204701</v>
          </cell>
        </row>
        <row r="423">
          <cell r="C423">
            <v>16</v>
          </cell>
          <cell r="D423" t="str">
            <v>200204702</v>
          </cell>
        </row>
        <row r="424">
          <cell r="C424">
            <v>2815</v>
          </cell>
          <cell r="D424" t="str">
            <v>200204801</v>
          </cell>
        </row>
        <row r="425">
          <cell r="C425">
            <v>753</v>
          </cell>
          <cell r="D425" t="str">
            <v>200204802</v>
          </cell>
        </row>
        <row r="426">
          <cell r="C426">
            <v>1184</v>
          </cell>
          <cell r="D426" t="str">
            <v>200204902</v>
          </cell>
        </row>
        <row r="427">
          <cell r="C427">
            <v>5515</v>
          </cell>
          <cell r="D427" t="str">
            <v>200205102</v>
          </cell>
        </row>
        <row r="428">
          <cell r="C428">
            <v>27</v>
          </cell>
          <cell r="D428" t="str">
            <v>200205104</v>
          </cell>
        </row>
        <row r="429">
          <cell r="C429">
            <v>31</v>
          </cell>
          <cell r="D429" t="str">
            <v>200205107</v>
          </cell>
        </row>
        <row r="430">
          <cell r="D430" t="str">
            <v>200205108</v>
          </cell>
        </row>
        <row r="431">
          <cell r="C431">
            <v>16</v>
          </cell>
          <cell r="D431" t="str">
            <v>200205202</v>
          </cell>
        </row>
        <row r="432">
          <cell r="C432">
            <v>17</v>
          </cell>
          <cell r="D432" t="str">
            <v>200205203</v>
          </cell>
        </row>
        <row r="433">
          <cell r="C433">
            <v>576</v>
          </cell>
          <cell r="D433" t="str">
            <v>200205206</v>
          </cell>
        </row>
        <row r="434">
          <cell r="C434">
            <v>3</v>
          </cell>
          <cell r="D434" t="str">
            <v>200205207</v>
          </cell>
        </row>
        <row r="435">
          <cell r="C435">
            <v>56160</v>
          </cell>
          <cell r="D435" t="str">
            <v>200205301</v>
          </cell>
        </row>
        <row r="436">
          <cell r="C436">
            <v>120</v>
          </cell>
          <cell r="D436" t="str">
            <v>200205302</v>
          </cell>
        </row>
        <row r="437">
          <cell r="C437">
            <v>888</v>
          </cell>
          <cell r="D437" t="str">
            <v>200205305</v>
          </cell>
        </row>
        <row r="438">
          <cell r="C438">
            <v>118</v>
          </cell>
          <cell r="D438" t="str">
            <v>200205306</v>
          </cell>
        </row>
        <row r="439">
          <cell r="C439">
            <v>227</v>
          </cell>
          <cell r="D439" t="str">
            <v>200205402</v>
          </cell>
        </row>
        <row r="440">
          <cell r="C440">
            <v>63</v>
          </cell>
          <cell r="D440" t="str">
            <v>200205406</v>
          </cell>
        </row>
        <row r="441">
          <cell r="C441">
            <v>62</v>
          </cell>
          <cell r="D441" t="str">
            <v>200205502</v>
          </cell>
        </row>
        <row r="442">
          <cell r="C442">
            <v>1150</v>
          </cell>
          <cell r="D442" t="str">
            <v>200205505</v>
          </cell>
        </row>
        <row r="443">
          <cell r="C443">
            <v>12</v>
          </cell>
          <cell r="D443" t="str">
            <v>200205506</v>
          </cell>
        </row>
        <row r="444">
          <cell r="C444">
            <v>51</v>
          </cell>
          <cell r="D444" t="str">
            <v>200205601</v>
          </cell>
        </row>
        <row r="445">
          <cell r="C445">
            <v>10</v>
          </cell>
          <cell r="D445" t="str">
            <v>200205602</v>
          </cell>
        </row>
        <row r="446">
          <cell r="C446">
            <v>433</v>
          </cell>
          <cell r="D446" t="str">
            <v>200205701</v>
          </cell>
        </row>
        <row r="447">
          <cell r="C447">
            <v>16</v>
          </cell>
          <cell r="D447" t="str">
            <v>200205702</v>
          </cell>
        </row>
        <row r="448">
          <cell r="C448">
            <v>2813</v>
          </cell>
          <cell r="D448" t="str">
            <v>200205801</v>
          </cell>
        </row>
        <row r="449">
          <cell r="C449">
            <v>756</v>
          </cell>
          <cell r="D449" t="str">
            <v>200205802</v>
          </cell>
        </row>
        <row r="450">
          <cell r="C450">
            <v>1175</v>
          </cell>
          <cell r="D450" t="str">
            <v>200205902</v>
          </cell>
        </row>
        <row r="451">
          <cell r="C451">
            <v>5539</v>
          </cell>
          <cell r="D451" t="str">
            <v>200206102</v>
          </cell>
        </row>
        <row r="452">
          <cell r="C452">
            <v>27</v>
          </cell>
          <cell r="D452" t="str">
            <v>200206104</v>
          </cell>
        </row>
        <row r="453">
          <cell r="C453">
            <v>31</v>
          </cell>
          <cell r="D453" t="str">
            <v>200206107</v>
          </cell>
        </row>
        <row r="454">
          <cell r="D454" t="str">
            <v>200206108</v>
          </cell>
        </row>
        <row r="455">
          <cell r="C455">
            <v>16</v>
          </cell>
          <cell r="D455" t="str">
            <v>200206202</v>
          </cell>
        </row>
        <row r="456">
          <cell r="C456">
            <v>17</v>
          </cell>
          <cell r="D456" t="str">
            <v>200206203</v>
          </cell>
        </row>
        <row r="457">
          <cell r="C457">
            <v>578</v>
          </cell>
          <cell r="D457" t="str">
            <v>200206206</v>
          </cell>
        </row>
        <row r="458">
          <cell r="C458">
            <v>3</v>
          </cell>
          <cell r="D458" t="str">
            <v>200206207</v>
          </cell>
        </row>
        <row r="459">
          <cell r="C459">
            <v>56211</v>
          </cell>
          <cell r="D459" t="str">
            <v>200206301</v>
          </cell>
        </row>
        <row r="460">
          <cell r="C460">
            <v>122</v>
          </cell>
          <cell r="D460" t="str">
            <v>200206302</v>
          </cell>
        </row>
        <row r="461">
          <cell r="C461">
            <v>883</v>
          </cell>
          <cell r="D461" t="str">
            <v>200206305</v>
          </cell>
        </row>
        <row r="462">
          <cell r="C462">
            <v>118</v>
          </cell>
          <cell r="D462" t="str">
            <v>200206306</v>
          </cell>
        </row>
        <row r="463">
          <cell r="C463">
            <v>227</v>
          </cell>
          <cell r="D463" t="str">
            <v>200206402</v>
          </cell>
        </row>
        <row r="464">
          <cell r="C464">
            <v>63</v>
          </cell>
          <cell r="D464" t="str">
            <v>200206406</v>
          </cell>
        </row>
        <row r="465">
          <cell r="C465">
            <v>62</v>
          </cell>
          <cell r="D465" t="str">
            <v>200206502</v>
          </cell>
        </row>
        <row r="466">
          <cell r="C466">
            <v>1162</v>
          </cell>
          <cell r="D466" t="str">
            <v>200206505</v>
          </cell>
        </row>
        <row r="467">
          <cell r="C467">
            <v>12</v>
          </cell>
          <cell r="D467" t="str">
            <v>200206506</v>
          </cell>
        </row>
        <row r="468">
          <cell r="C468">
            <v>51</v>
          </cell>
          <cell r="D468" t="str">
            <v>200206601</v>
          </cell>
        </row>
        <row r="469">
          <cell r="C469">
            <v>10</v>
          </cell>
          <cell r="D469" t="str">
            <v>200206602</v>
          </cell>
        </row>
        <row r="470">
          <cell r="C470">
            <v>430</v>
          </cell>
          <cell r="D470" t="str">
            <v>200206701</v>
          </cell>
        </row>
        <row r="471">
          <cell r="C471">
            <v>16</v>
          </cell>
          <cell r="D471" t="str">
            <v>200206702</v>
          </cell>
        </row>
        <row r="472">
          <cell r="C472">
            <v>2814</v>
          </cell>
          <cell r="D472" t="str">
            <v>200206801</v>
          </cell>
        </row>
        <row r="473">
          <cell r="C473">
            <v>759</v>
          </cell>
          <cell r="D473" t="str">
            <v>200206802</v>
          </cell>
        </row>
        <row r="474">
          <cell r="C474">
            <v>1170</v>
          </cell>
          <cell r="D474" t="str">
            <v>200206902</v>
          </cell>
        </row>
        <row r="475">
          <cell r="C475">
            <v>5593</v>
          </cell>
          <cell r="D475" t="str">
            <v>200207102</v>
          </cell>
        </row>
        <row r="476">
          <cell r="C476">
            <v>27</v>
          </cell>
          <cell r="D476" t="str">
            <v>200207104</v>
          </cell>
        </row>
        <row r="477">
          <cell r="C477">
            <v>30</v>
          </cell>
          <cell r="D477" t="str">
            <v>200207107</v>
          </cell>
        </row>
        <row r="478">
          <cell r="D478" t="str">
            <v>200207108</v>
          </cell>
        </row>
        <row r="479">
          <cell r="C479">
            <v>18</v>
          </cell>
          <cell r="D479" t="str">
            <v>200207202</v>
          </cell>
        </row>
        <row r="480">
          <cell r="C480">
            <v>17</v>
          </cell>
          <cell r="D480" t="str">
            <v>200207203</v>
          </cell>
        </row>
        <row r="481">
          <cell r="C481">
            <v>579</v>
          </cell>
          <cell r="D481" t="str">
            <v>200207206</v>
          </cell>
        </row>
        <row r="482">
          <cell r="C482">
            <v>3</v>
          </cell>
          <cell r="D482" t="str">
            <v>200207207</v>
          </cell>
        </row>
        <row r="483">
          <cell r="C483">
            <v>56220</v>
          </cell>
          <cell r="D483" t="str">
            <v>200207301</v>
          </cell>
        </row>
        <row r="484">
          <cell r="C484">
            <v>124</v>
          </cell>
          <cell r="D484" t="str">
            <v>200207302</v>
          </cell>
        </row>
        <row r="485">
          <cell r="C485">
            <v>875</v>
          </cell>
          <cell r="D485" t="str">
            <v>200207305</v>
          </cell>
        </row>
        <row r="486">
          <cell r="C486">
            <v>118</v>
          </cell>
          <cell r="D486" t="str">
            <v>200207306</v>
          </cell>
        </row>
        <row r="487">
          <cell r="C487">
            <v>226</v>
          </cell>
          <cell r="D487" t="str">
            <v>200207402</v>
          </cell>
        </row>
        <row r="488">
          <cell r="C488">
            <v>63</v>
          </cell>
          <cell r="D488" t="str">
            <v>200207406</v>
          </cell>
        </row>
        <row r="489">
          <cell r="C489">
            <v>63</v>
          </cell>
          <cell r="D489" t="str">
            <v>200207502</v>
          </cell>
        </row>
        <row r="490">
          <cell r="C490">
            <v>1164</v>
          </cell>
          <cell r="D490" t="str">
            <v>200207505</v>
          </cell>
        </row>
        <row r="491">
          <cell r="C491">
            <v>12</v>
          </cell>
          <cell r="D491" t="str">
            <v>200207506</v>
          </cell>
        </row>
        <row r="492">
          <cell r="C492">
            <v>50</v>
          </cell>
          <cell r="D492" t="str">
            <v>200207601</v>
          </cell>
        </row>
        <row r="493">
          <cell r="C493">
            <v>10</v>
          </cell>
          <cell r="D493" t="str">
            <v>200207602</v>
          </cell>
        </row>
        <row r="494">
          <cell r="C494">
            <v>428</v>
          </cell>
          <cell r="D494" t="str">
            <v>200207701</v>
          </cell>
        </row>
        <row r="495">
          <cell r="C495">
            <v>16</v>
          </cell>
          <cell r="D495" t="str">
            <v>200207702</v>
          </cell>
        </row>
        <row r="496">
          <cell r="C496">
            <v>2815</v>
          </cell>
          <cell r="D496" t="str">
            <v>200207801</v>
          </cell>
        </row>
        <row r="497">
          <cell r="C497">
            <v>766</v>
          </cell>
          <cell r="D497" t="str">
            <v>200207802</v>
          </cell>
        </row>
        <row r="498">
          <cell r="C498">
            <v>1130</v>
          </cell>
          <cell r="D498" t="str">
            <v>200207902</v>
          </cell>
        </row>
        <row r="499">
          <cell r="C499">
            <v>5633</v>
          </cell>
          <cell r="D499" t="str">
            <v>200208102</v>
          </cell>
        </row>
        <row r="500">
          <cell r="C500">
            <v>27</v>
          </cell>
          <cell r="D500" t="str">
            <v>200208104</v>
          </cell>
        </row>
        <row r="501">
          <cell r="C501">
            <v>30</v>
          </cell>
          <cell r="D501" t="str">
            <v>200208107</v>
          </cell>
        </row>
        <row r="502">
          <cell r="D502" t="str">
            <v>200208108</v>
          </cell>
        </row>
        <row r="503">
          <cell r="C503">
            <v>20</v>
          </cell>
          <cell r="D503" t="str">
            <v>200208202</v>
          </cell>
        </row>
        <row r="504">
          <cell r="C504">
            <v>17</v>
          </cell>
          <cell r="D504" t="str">
            <v>200208203</v>
          </cell>
        </row>
        <row r="505">
          <cell r="C505">
            <v>579</v>
          </cell>
          <cell r="D505" t="str">
            <v>200208206</v>
          </cell>
        </row>
        <row r="506">
          <cell r="C506">
            <v>3</v>
          </cell>
          <cell r="D506" t="str">
            <v>200208207</v>
          </cell>
        </row>
        <row r="507">
          <cell r="C507">
            <v>56280</v>
          </cell>
          <cell r="D507" t="str">
            <v>200208301</v>
          </cell>
        </row>
        <row r="508">
          <cell r="C508">
            <v>122</v>
          </cell>
          <cell r="D508" t="str">
            <v>200208302</v>
          </cell>
        </row>
        <row r="509">
          <cell r="C509">
            <v>864</v>
          </cell>
          <cell r="D509" t="str">
            <v>200208305</v>
          </cell>
        </row>
        <row r="510">
          <cell r="C510">
            <v>118</v>
          </cell>
          <cell r="D510" t="str">
            <v>200208306</v>
          </cell>
        </row>
        <row r="511">
          <cell r="C511">
            <v>225</v>
          </cell>
          <cell r="D511" t="str">
            <v>200208402</v>
          </cell>
        </row>
        <row r="512">
          <cell r="C512">
            <v>63</v>
          </cell>
          <cell r="D512" t="str">
            <v>200208406</v>
          </cell>
        </row>
        <row r="513">
          <cell r="D513" t="str">
            <v>200208407</v>
          </cell>
        </row>
        <row r="514">
          <cell r="C514">
            <v>63</v>
          </cell>
          <cell r="D514" t="str">
            <v>200208502</v>
          </cell>
        </row>
        <row r="515">
          <cell r="C515">
            <v>1173</v>
          </cell>
          <cell r="D515" t="str">
            <v>200208505</v>
          </cell>
        </row>
        <row r="516">
          <cell r="C516">
            <v>13</v>
          </cell>
          <cell r="D516" t="str">
            <v>200208506</v>
          </cell>
        </row>
        <row r="517">
          <cell r="C517">
            <v>50</v>
          </cell>
          <cell r="D517" t="str">
            <v>200208601</v>
          </cell>
        </row>
        <row r="518">
          <cell r="C518">
            <v>10</v>
          </cell>
          <cell r="D518" t="str">
            <v>200208602</v>
          </cell>
        </row>
        <row r="519">
          <cell r="C519">
            <v>427</v>
          </cell>
          <cell r="D519" t="str">
            <v>200208701</v>
          </cell>
        </row>
        <row r="520">
          <cell r="C520">
            <v>15</v>
          </cell>
          <cell r="D520" t="str">
            <v>200208702</v>
          </cell>
        </row>
        <row r="521">
          <cell r="C521">
            <v>2811</v>
          </cell>
          <cell r="D521" t="str">
            <v>200208801</v>
          </cell>
        </row>
        <row r="522">
          <cell r="C522">
            <v>793</v>
          </cell>
          <cell r="D522" t="str">
            <v>200208802</v>
          </cell>
        </row>
        <row r="523">
          <cell r="C523">
            <v>1114</v>
          </cell>
          <cell r="D523" t="str">
            <v>200208902</v>
          </cell>
        </row>
        <row r="524">
          <cell r="C524">
            <v>5645</v>
          </cell>
          <cell r="D524" t="str">
            <v>200209102</v>
          </cell>
        </row>
        <row r="525">
          <cell r="C525">
            <v>27</v>
          </cell>
          <cell r="D525" t="str">
            <v>200209104</v>
          </cell>
        </row>
        <row r="526">
          <cell r="C526">
            <v>30</v>
          </cell>
          <cell r="D526" t="str">
            <v>200209107</v>
          </cell>
        </row>
        <row r="527">
          <cell r="C527">
            <v>20</v>
          </cell>
          <cell r="D527" t="str">
            <v>200209202</v>
          </cell>
        </row>
        <row r="528">
          <cell r="C528">
            <v>17</v>
          </cell>
          <cell r="D528" t="str">
            <v>200209203</v>
          </cell>
        </row>
        <row r="529">
          <cell r="C529">
            <v>576</v>
          </cell>
          <cell r="D529" t="str">
            <v>200209206</v>
          </cell>
        </row>
        <row r="530">
          <cell r="C530">
            <v>3</v>
          </cell>
          <cell r="D530" t="str">
            <v>200209207</v>
          </cell>
        </row>
        <row r="531">
          <cell r="C531">
            <v>56346</v>
          </cell>
          <cell r="D531" t="str">
            <v>200209301</v>
          </cell>
        </row>
        <row r="532">
          <cell r="C532">
            <v>122</v>
          </cell>
          <cell r="D532" t="str">
            <v>200209302</v>
          </cell>
        </row>
        <row r="533">
          <cell r="C533">
            <v>854</v>
          </cell>
          <cell r="D533" t="str">
            <v>200209305</v>
          </cell>
        </row>
        <row r="534">
          <cell r="C534">
            <v>118</v>
          </cell>
          <cell r="D534" t="str">
            <v>200209306</v>
          </cell>
        </row>
        <row r="535">
          <cell r="C535">
            <v>225</v>
          </cell>
          <cell r="D535" t="str">
            <v>200209402</v>
          </cell>
        </row>
        <row r="536">
          <cell r="C536">
            <v>63</v>
          </cell>
          <cell r="D536" t="str">
            <v>200209406</v>
          </cell>
        </row>
        <row r="537">
          <cell r="D537" t="str">
            <v>200209407</v>
          </cell>
        </row>
        <row r="538">
          <cell r="C538">
            <v>62</v>
          </cell>
          <cell r="D538" t="str">
            <v>200209502</v>
          </cell>
        </row>
        <row r="539">
          <cell r="C539">
            <v>1182</v>
          </cell>
          <cell r="D539" t="str">
            <v>200209505</v>
          </cell>
        </row>
        <row r="540">
          <cell r="C540">
            <v>14</v>
          </cell>
          <cell r="D540" t="str">
            <v>200209506</v>
          </cell>
        </row>
        <row r="541">
          <cell r="C541">
            <v>50</v>
          </cell>
          <cell r="D541" t="str">
            <v>200209601</v>
          </cell>
        </row>
        <row r="542">
          <cell r="C542">
            <v>10</v>
          </cell>
          <cell r="D542" t="str">
            <v>200209602</v>
          </cell>
        </row>
        <row r="543">
          <cell r="C543">
            <v>425</v>
          </cell>
          <cell r="D543" t="str">
            <v>200209701</v>
          </cell>
        </row>
        <row r="544">
          <cell r="C544">
            <v>15</v>
          </cell>
          <cell r="D544" t="str">
            <v>200209702</v>
          </cell>
        </row>
        <row r="545">
          <cell r="C545">
            <v>2815</v>
          </cell>
          <cell r="D545" t="str">
            <v>200209801</v>
          </cell>
        </row>
        <row r="546">
          <cell r="C546">
            <v>803</v>
          </cell>
          <cell r="D546" t="str">
            <v>200209802</v>
          </cell>
        </row>
        <row r="547">
          <cell r="C547">
            <v>1091</v>
          </cell>
          <cell r="D547" t="str">
            <v>200209902</v>
          </cell>
        </row>
        <row r="548">
          <cell r="C548">
            <v>5679</v>
          </cell>
          <cell r="D548" t="str">
            <v>200210102</v>
          </cell>
        </row>
        <row r="549">
          <cell r="C549">
            <v>27</v>
          </cell>
          <cell r="D549" t="str">
            <v>200210104</v>
          </cell>
        </row>
        <row r="550">
          <cell r="C550">
            <v>30</v>
          </cell>
          <cell r="D550" t="str">
            <v>200210107</v>
          </cell>
        </row>
        <row r="551">
          <cell r="C551">
            <v>20</v>
          </cell>
          <cell r="D551" t="str">
            <v>200210202</v>
          </cell>
        </row>
        <row r="552">
          <cell r="C552">
            <v>17</v>
          </cell>
          <cell r="D552" t="str">
            <v>200210203</v>
          </cell>
        </row>
        <row r="553">
          <cell r="C553">
            <v>577</v>
          </cell>
          <cell r="D553" t="str">
            <v>200210206</v>
          </cell>
        </row>
        <row r="554">
          <cell r="C554">
            <v>3</v>
          </cell>
          <cell r="D554" t="str">
            <v>200210207</v>
          </cell>
        </row>
        <row r="555">
          <cell r="C555">
            <v>56440</v>
          </cell>
          <cell r="D555" t="str">
            <v>200210301</v>
          </cell>
        </row>
        <row r="556">
          <cell r="C556">
            <v>122</v>
          </cell>
          <cell r="D556" t="str">
            <v>200210302</v>
          </cell>
        </row>
        <row r="557">
          <cell r="C557">
            <v>850</v>
          </cell>
          <cell r="D557" t="str">
            <v>200210305</v>
          </cell>
        </row>
        <row r="558">
          <cell r="C558">
            <v>120</v>
          </cell>
          <cell r="D558" t="str">
            <v>200210306</v>
          </cell>
        </row>
        <row r="559">
          <cell r="C559">
            <v>225</v>
          </cell>
          <cell r="D559" t="str">
            <v>200210402</v>
          </cell>
        </row>
        <row r="560">
          <cell r="C560">
            <v>65</v>
          </cell>
          <cell r="D560" t="str">
            <v>200210406</v>
          </cell>
        </row>
        <row r="561">
          <cell r="D561" t="str">
            <v>200210407</v>
          </cell>
        </row>
        <row r="562">
          <cell r="C562">
            <v>63</v>
          </cell>
          <cell r="D562" t="str">
            <v>200210502</v>
          </cell>
        </row>
        <row r="563">
          <cell r="C563">
            <v>1185</v>
          </cell>
          <cell r="D563" t="str">
            <v>200210505</v>
          </cell>
        </row>
        <row r="564">
          <cell r="C564">
            <v>14</v>
          </cell>
          <cell r="D564" t="str">
            <v>200210506</v>
          </cell>
        </row>
        <row r="565">
          <cell r="C565">
            <v>49</v>
          </cell>
          <cell r="D565" t="str">
            <v>200210601</v>
          </cell>
        </row>
        <row r="566">
          <cell r="C566">
            <v>10</v>
          </cell>
          <cell r="D566" t="str">
            <v>200210602</v>
          </cell>
        </row>
        <row r="567">
          <cell r="C567">
            <v>421</v>
          </cell>
          <cell r="D567" t="str">
            <v>200210701</v>
          </cell>
        </row>
        <row r="568">
          <cell r="C568">
            <v>15</v>
          </cell>
          <cell r="D568" t="str">
            <v>200210702</v>
          </cell>
        </row>
        <row r="569">
          <cell r="C569">
            <v>2810</v>
          </cell>
          <cell r="D569" t="str">
            <v>200210801</v>
          </cell>
        </row>
        <row r="570">
          <cell r="C570">
            <v>803</v>
          </cell>
          <cell r="D570" t="str">
            <v>200210802</v>
          </cell>
        </row>
        <row r="571">
          <cell r="C571">
            <v>1073</v>
          </cell>
          <cell r="D571" t="str">
            <v>200210902</v>
          </cell>
        </row>
        <row r="572">
          <cell r="C572">
            <v>5679</v>
          </cell>
          <cell r="D572" t="str">
            <v>200211102</v>
          </cell>
        </row>
        <row r="573">
          <cell r="C573">
            <v>26</v>
          </cell>
          <cell r="D573" t="str">
            <v>200211104</v>
          </cell>
        </row>
        <row r="574">
          <cell r="C574">
            <v>30</v>
          </cell>
          <cell r="D574" t="str">
            <v>200211107</v>
          </cell>
        </row>
        <row r="575">
          <cell r="C575">
            <v>20</v>
          </cell>
          <cell r="D575" t="str">
            <v>200211202</v>
          </cell>
        </row>
        <row r="576">
          <cell r="C576">
            <v>17</v>
          </cell>
          <cell r="D576" t="str">
            <v>200211203</v>
          </cell>
        </row>
        <row r="577">
          <cell r="C577">
            <v>577</v>
          </cell>
          <cell r="D577" t="str">
            <v>200211206</v>
          </cell>
        </row>
        <row r="578">
          <cell r="C578">
            <v>3</v>
          </cell>
          <cell r="D578" t="str">
            <v>200211207</v>
          </cell>
        </row>
        <row r="579">
          <cell r="C579">
            <v>56608</v>
          </cell>
          <cell r="D579" t="str">
            <v>200211301</v>
          </cell>
        </row>
        <row r="580">
          <cell r="C580">
            <v>122</v>
          </cell>
          <cell r="D580" t="str">
            <v>200211302</v>
          </cell>
        </row>
        <row r="581">
          <cell r="C581">
            <v>838</v>
          </cell>
          <cell r="D581" t="str">
            <v>200211305</v>
          </cell>
        </row>
        <row r="582">
          <cell r="C582">
            <v>120</v>
          </cell>
          <cell r="D582" t="str">
            <v>200211306</v>
          </cell>
        </row>
        <row r="583">
          <cell r="C583">
            <v>222</v>
          </cell>
          <cell r="D583" t="str">
            <v>200211402</v>
          </cell>
        </row>
        <row r="584">
          <cell r="C584">
            <v>65</v>
          </cell>
          <cell r="D584" t="str">
            <v>200211406</v>
          </cell>
        </row>
        <row r="585">
          <cell r="D585" t="str">
            <v>200211407</v>
          </cell>
        </row>
        <row r="586">
          <cell r="C586">
            <v>63</v>
          </cell>
          <cell r="D586" t="str">
            <v>200211502</v>
          </cell>
        </row>
        <row r="587">
          <cell r="C587">
            <v>1182</v>
          </cell>
          <cell r="D587" t="str">
            <v>200211505</v>
          </cell>
        </row>
        <row r="588">
          <cell r="C588">
            <v>16</v>
          </cell>
          <cell r="D588" t="str">
            <v>200211506</v>
          </cell>
        </row>
        <row r="589">
          <cell r="C589">
            <v>56</v>
          </cell>
          <cell r="D589" t="str">
            <v>200211601</v>
          </cell>
        </row>
        <row r="590">
          <cell r="C590">
            <v>10</v>
          </cell>
          <cell r="D590" t="str">
            <v>200211602</v>
          </cell>
        </row>
        <row r="591">
          <cell r="C591">
            <v>418</v>
          </cell>
          <cell r="D591" t="str">
            <v>200211701</v>
          </cell>
        </row>
        <row r="592">
          <cell r="C592">
            <v>15</v>
          </cell>
          <cell r="D592" t="str">
            <v>200211702</v>
          </cell>
        </row>
        <row r="593">
          <cell r="C593">
            <v>2805</v>
          </cell>
          <cell r="D593" t="str">
            <v>200211801</v>
          </cell>
        </row>
        <row r="594">
          <cell r="C594">
            <v>803</v>
          </cell>
          <cell r="D594" t="str">
            <v>200211802</v>
          </cell>
        </row>
        <row r="595">
          <cell r="C595">
            <v>1079</v>
          </cell>
          <cell r="D595" t="str">
            <v>200211902</v>
          </cell>
        </row>
        <row r="596">
          <cell r="C596">
            <v>5691</v>
          </cell>
          <cell r="D596" t="str">
            <v>200212102</v>
          </cell>
        </row>
        <row r="597">
          <cell r="C597">
            <v>26</v>
          </cell>
          <cell r="D597" t="str">
            <v>200212104</v>
          </cell>
        </row>
        <row r="598">
          <cell r="C598">
            <v>30</v>
          </cell>
          <cell r="D598" t="str">
            <v>200212107</v>
          </cell>
        </row>
        <row r="599">
          <cell r="C599">
            <v>20</v>
          </cell>
          <cell r="D599" t="str">
            <v>200212202</v>
          </cell>
        </row>
        <row r="600">
          <cell r="C600">
            <v>17</v>
          </cell>
          <cell r="D600" t="str">
            <v>200212203</v>
          </cell>
        </row>
        <row r="601">
          <cell r="C601">
            <v>576</v>
          </cell>
          <cell r="D601" t="str">
            <v>200212206</v>
          </cell>
        </row>
        <row r="602">
          <cell r="C602">
            <v>3</v>
          </cell>
          <cell r="D602" t="str">
            <v>200212207</v>
          </cell>
        </row>
        <row r="603">
          <cell r="C603">
            <v>56632</v>
          </cell>
          <cell r="D603" t="str">
            <v>200212301</v>
          </cell>
        </row>
        <row r="604">
          <cell r="C604">
            <v>123</v>
          </cell>
          <cell r="D604" t="str">
            <v>200212302</v>
          </cell>
        </row>
        <row r="605">
          <cell r="C605">
            <v>834</v>
          </cell>
          <cell r="D605" t="str">
            <v>200212305</v>
          </cell>
        </row>
        <row r="606">
          <cell r="C606">
            <v>121</v>
          </cell>
          <cell r="D606" t="str">
            <v>200212306</v>
          </cell>
        </row>
        <row r="607">
          <cell r="C607">
            <v>221</v>
          </cell>
          <cell r="D607" t="str">
            <v>200212402</v>
          </cell>
        </row>
        <row r="608">
          <cell r="C608">
            <v>65</v>
          </cell>
          <cell r="D608" t="str">
            <v>200212406</v>
          </cell>
        </row>
        <row r="609">
          <cell r="D609" t="str">
            <v>200212407</v>
          </cell>
        </row>
        <row r="610">
          <cell r="C610">
            <v>62</v>
          </cell>
          <cell r="D610" t="str">
            <v>200212502</v>
          </cell>
        </row>
        <row r="611">
          <cell r="C611">
            <v>1169</v>
          </cell>
          <cell r="D611" t="str">
            <v>200212505</v>
          </cell>
        </row>
        <row r="612">
          <cell r="C612">
            <v>16</v>
          </cell>
          <cell r="D612" t="str">
            <v>200212506</v>
          </cell>
        </row>
        <row r="613">
          <cell r="C613">
            <v>69</v>
          </cell>
          <cell r="D613" t="str">
            <v>200212601</v>
          </cell>
        </row>
        <row r="614">
          <cell r="C614">
            <v>10</v>
          </cell>
          <cell r="D614" t="str">
            <v>200212602</v>
          </cell>
        </row>
        <row r="615">
          <cell r="C615">
            <v>417</v>
          </cell>
          <cell r="D615" t="str">
            <v>200212701</v>
          </cell>
        </row>
        <row r="616">
          <cell r="C616">
            <v>15</v>
          </cell>
          <cell r="D616" t="str">
            <v>200212702</v>
          </cell>
        </row>
        <row r="617">
          <cell r="C617">
            <v>2803</v>
          </cell>
          <cell r="D617" t="str">
            <v>200212801</v>
          </cell>
        </row>
        <row r="618">
          <cell r="C618">
            <v>806</v>
          </cell>
          <cell r="D618" t="str">
            <v>200212802</v>
          </cell>
        </row>
        <row r="619">
          <cell r="C619">
            <v>1074</v>
          </cell>
          <cell r="D619" t="str">
            <v>200212902</v>
          </cell>
        </row>
        <row r="620">
          <cell r="C620">
            <v>4995</v>
          </cell>
          <cell r="D620" t="str">
            <v>200001102</v>
          </cell>
        </row>
        <row r="621">
          <cell r="D621" t="str">
            <v>200001102</v>
          </cell>
        </row>
        <row r="622">
          <cell r="C622">
            <v>29</v>
          </cell>
          <cell r="D622" t="str">
            <v>200001104</v>
          </cell>
        </row>
        <row r="623">
          <cell r="C623">
            <v>28</v>
          </cell>
          <cell r="D623" t="str">
            <v>200001107</v>
          </cell>
        </row>
        <row r="624">
          <cell r="D624" t="str">
            <v>200001108</v>
          </cell>
        </row>
        <row r="625">
          <cell r="C625">
            <v>17</v>
          </cell>
          <cell r="D625" t="str">
            <v>200001202</v>
          </cell>
        </row>
        <row r="626">
          <cell r="C626">
            <v>17</v>
          </cell>
          <cell r="D626" t="str">
            <v>200001203</v>
          </cell>
        </row>
        <row r="627">
          <cell r="C627">
            <v>570</v>
          </cell>
          <cell r="D627" t="str">
            <v>200001206</v>
          </cell>
        </row>
        <row r="628">
          <cell r="C628">
            <v>4</v>
          </cell>
          <cell r="D628" t="str">
            <v>200001207</v>
          </cell>
        </row>
        <row r="629">
          <cell r="C629">
            <v>55017</v>
          </cell>
          <cell r="D629" t="str">
            <v>200001301</v>
          </cell>
        </row>
        <row r="630">
          <cell r="D630" t="str">
            <v>200001301</v>
          </cell>
        </row>
        <row r="631">
          <cell r="D631" t="str">
            <v>200001301</v>
          </cell>
        </row>
        <row r="632">
          <cell r="C632">
            <v>114</v>
          </cell>
          <cell r="D632" t="str">
            <v>200001302</v>
          </cell>
        </row>
        <row r="633">
          <cell r="D633" t="str">
            <v>200001302</v>
          </cell>
        </row>
        <row r="634">
          <cell r="C634">
            <v>1201</v>
          </cell>
          <cell r="D634" t="str">
            <v>200001305</v>
          </cell>
        </row>
        <row r="635">
          <cell r="C635">
            <v>117</v>
          </cell>
          <cell r="D635" t="str">
            <v>200001306</v>
          </cell>
        </row>
        <row r="636">
          <cell r="C636">
            <v>230</v>
          </cell>
          <cell r="D636" t="str">
            <v>200001402</v>
          </cell>
        </row>
        <row r="637">
          <cell r="C637">
            <v>55</v>
          </cell>
          <cell r="D637" t="str">
            <v>200001406</v>
          </cell>
        </row>
        <row r="638">
          <cell r="C638">
            <v>66</v>
          </cell>
          <cell r="D638" t="str">
            <v>200001502</v>
          </cell>
        </row>
        <row r="639">
          <cell r="C639">
            <v>850</v>
          </cell>
          <cell r="D639" t="str">
            <v>200001505</v>
          </cell>
        </row>
        <row r="640">
          <cell r="C640">
            <v>10</v>
          </cell>
          <cell r="D640" t="str">
            <v>200001506</v>
          </cell>
        </row>
        <row r="641">
          <cell r="C641">
            <v>66</v>
          </cell>
          <cell r="D641" t="str">
            <v>200001601</v>
          </cell>
        </row>
        <row r="642">
          <cell r="C642">
            <v>11</v>
          </cell>
          <cell r="D642" t="str">
            <v>200001602</v>
          </cell>
        </row>
        <row r="643">
          <cell r="C643">
            <v>525</v>
          </cell>
          <cell r="D643" t="str">
            <v>200001701</v>
          </cell>
        </row>
        <row r="644">
          <cell r="C644">
            <v>18</v>
          </cell>
          <cell r="D644" t="str">
            <v>200001702</v>
          </cell>
        </row>
        <row r="645">
          <cell r="C645">
            <v>2693</v>
          </cell>
          <cell r="D645" t="str">
            <v>200001801</v>
          </cell>
        </row>
        <row r="646">
          <cell r="C646">
            <v>677</v>
          </cell>
          <cell r="D646" t="str">
            <v>200001802</v>
          </cell>
        </row>
        <row r="647">
          <cell r="C647">
            <v>1511</v>
          </cell>
          <cell r="D647" t="str">
            <v>200001902</v>
          </cell>
        </row>
        <row r="648">
          <cell r="C648">
            <v>4996</v>
          </cell>
          <cell r="D648" t="str">
            <v>200002102</v>
          </cell>
        </row>
        <row r="649">
          <cell r="C649">
            <v>29</v>
          </cell>
          <cell r="D649" t="str">
            <v>200002104</v>
          </cell>
        </row>
        <row r="650">
          <cell r="C650">
            <v>28</v>
          </cell>
          <cell r="D650" t="str">
            <v>200002107</v>
          </cell>
        </row>
        <row r="651">
          <cell r="C651">
            <v>17</v>
          </cell>
          <cell r="D651" t="str">
            <v>200002202</v>
          </cell>
        </row>
        <row r="652">
          <cell r="C652">
            <v>17</v>
          </cell>
          <cell r="D652" t="str">
            <v>200002203</v>
          </cell>
        </row>
        <row r="653">
          <cell r="C653">
            <v>572</v>
          </cell>
          <cell r="D653" t="str">
            <v>200002206</v>
          </cell>
        </row>
        <row r="654">
          <cell r="C654">
            <v>4</v>
          </cell>
          <cell r="D654" t="str">
            <v>200002207</v>
          </cell>
        </row>
        <row r="655">
          <cell r="C655">
            <v>55032</v>
          </cell>
          <cell r="D655" t="str">
            <v>200002301</v>
          </cell>
        </row>
        <row r="656">
          <cell r="D656" t="str">
            <v>200002301</v>
          </cell>
        </row>
        <row r="657">
          <cell r="C657">
            <v>114</v>
          </cell>
          <cell r="D657" t="str">
            <v>200002302</v>
          </cell>
        </row>
        <row r="658">
          <cell r="C658">
            <v>1194</v>
          </cell>
          <cell r="D658" t="str">
            <v>200002305</v>
          </cell>
        </row>
        <row r="659">
          <cell r="C659">
            <v>117</v>
          </cell>
          <cell r="D659" t="str">
            <v>200002306</v>
          </cell>
        </row>
        <row r="660">
          <cell r="C660">
            <v>230</v>
          </cell>
          <cell r="D660" t="str">
            <v>200002402</v>
          </cell>
        </row>
        <row r="661">
          <cell r="C661">
            <v>55</v>
          </cell>
          <cell r="D661" t="str">
            <v>200002406</v>
          </cell>
        </row>
        <row r="662">
          <cell r="C662">
            <v>66</v>
          </cell>
          <cell r="D662" t="str">
            <v>200002502</v>
          </cell>
        </row>
        <row r="663">
          <cell r="C663">
            <v>854</v>
          </cell>
          <cell r="D663" t="str">
            <v>200002505</v>
          </cell>
        </row>
        <row r="664">
          <cell r="C664">
            <v>10</v>
          </cell>
          <cell r="D664" t="str">
            <v>200002506</v>
          </cell>
        </row>
        <row r="665">
          <cell r="C665">
            <v>66</v>
          </cell>
          <cell r="D665" t="str">
            <v>200002601</v>
          </cell>
        </row>
        <row r="666">
          <cell r="C666">
            <v>11</v>
          </cell>
          <cell r="D666" t="str">
            <v>200002602</v>
          </cell>
        </row>
        <row r="667">
          <cell r="C667">
            <v>522</v>
          </cell>
          <cell r="D667" t="str">
            <v>200002701</v>
          </cell>
        </row>
        <row r="668">
          <cell r="C668">
            <v>18</v>
          </cell>
          <cell r="D668" t="str">
            <v>200002702</v>
          </cell>
        </row>
        <row r="669">
          <cell r="C669">
            <v>2693</v>
          </cell>
          <cell r="D669" t="str">
            <v>200002801</v>
          </cell>
        </row>
        <row r="670">
          <cell r="C670">
            <v>677</v>
          </cell>
          <cell r="D670" t="str">
            <v>200002802</v>
          </cell>
        </row>
        <row r="671">
          <cell r="C671">
            <v>1510</v>
          </cell>
          <cell r="D671" t="str">
            <v>200002902</v>
          </cell>
        </row>
        <row r="672">
          <cell r="C672">
            <v>4998</v>
          </cell>
          <cell r="D672" t="str">
            <v>200003102</v>
          </cell>
        </row>
        <row r="673">
          <cell r="D673" t="str">
            <v>200003102</v>
          </cell>
        </row>
        <row r="674">
          <cell r="C674">
            <v>29</v>
          </cell>
          <cell r="D674" t="str">
            <v>200003104</v>
          </cell>
        </row>
        <row r="675">
          <cell r="C675">
            <v>27</v>
          </cell>
          <cell r="D675" t="str">
            <v>200003107</v>
          </cell>
        </row>
        <row r="676">
          <cell r="D676" t="str">
            <v>200003108</v>
          </cell>
        </row>
        <row r="677">
          <cell r="C677">
            <v>17</v>
          </cell>
          <cell r="D677" t="str">
            <v>200003202</v>
          </cell>
        </row>
        <row r="678">
          <cell r="C678">
            <v>16</v>
          </cell>
          <cell r="D678" t="str">
            <v>200003203</v>
          </cell>
        </row>
        <row r="679">
          <cell r="C679">
            <v>572</v>
          </cell>
          <cell r="D679" t="str">
            <v>200003206</v>
          </cell>
        </row>
        <row r="680">
          <cell r="C680">
            <v>4</v>
          </cell>
          <cell r="D680" t="str">
            <v>200003207</v>
          </cell>
        </row>
        <row r="681">
          <cell r="C681">
            <v>55029</v>
          </cell>
          <cell r="D681" t="str">
            <v>200003301</v>
          </cell>
        </row>
        <row r="682">
          <cell r="D682" t="str">
            <v>200003301</v>
          </cell>
        </row>
        <row r="683">
          <cell r="C683">
            <v>116</v>
          </cell>
          <cell r="D683" t="str">
            <v>200003302</v>
          </cell>
        </row>
        <row r="684">
          <cell r="D684" t="str">
            <v>200003302</v>
          </cell>
        </row>
        <row r="685">
          <cell r="C685">
            <v>1179</v>
          </cell>
          <cell r="D685" t="str">
            <v>200003305</v>
          </cell>
        </row>
        <row r="686">
          <cell r="C686">
            <v>115</v>
          </cell>
          <cell r="D686" t="str">
            <v>200003306</v>
          </cell>
        </row>
        <row r="687">
          <cell r="C687">
            <v>229</v>
          </cell>
          <cell r="D687" t="str">
            <v>200003402</v>
          </cell>
        </row>
        <row r="688">
          <cell r="C688">
            <v>55</v>
          </cell>
          <cell r="D688" t="str">
            <v>200003406</v>
          </cell>
        </row>
        <row r="689">
          <cell r="C689">
            <v>66</v>
          </cell>
          <cell r="D689" t="str">
            <v>200003502</v>
          </cell>
        </row>
        <row r="690">
          <cell r="C690">
            <v>864</v>
          </cell>
          <cell r="D690" t="str">
            <v>200003505</v>
          </cell>
        </row>
        <row r="691">
          <cell r="C691">
            <v>10</v>
          </cell>
          <cell r="D691" t="str">
            <v>200003506</v>
          </cell>
        </row>
        <row r="692">
          <cell r="C692">
            <v>66</v>
          </cell>
          <cell r="D692" t="str">
            <v>200003601</v>
          </cell>
        </row>
        <row r="693">
          <cell r="C693">
            <v>11</v>
          </cell>
          <cell r="D693" t="str">
            <v>200003602</v>
          </cell>
        </row>
        <row r="694">
          <cell r="C694">
            <v>520</v>
          </cell>
          <cell r="D694" t="str">
            <v>200003701</v>
          </cell>
        </row>
        <row r="695">
          <cell r="C695">
            <v>19</v>
          </cell>
          <cell r="D695" t="str">
            <v>200003702</v>
          </cell>
        </row>
        <row r="696">
          <cell r="C696">
            <v>2691</v>
          </cell>
          <cell r="D696" t="str">
            <v>200003801</v>
          </cell>
        </row>
        <row r="697">
          <cell r="C697">
            <v>677</v>
          </cell>
          <cell r="D697" t="str">
            <v>200003802</v>
          </cell>
        </row>
        <row r="698">
          <cell r="C698">
            <v>1502</v>
          </cell>
          <cell r="D698" t="str">
            <v>200003902</v>
          </cell>
        </row>
        <row r="699">
          <cell r="D699" t="str">
            <v>200004101</v>
          </cell>
        </row>
        <row r="700">
          <cell r="C700">
            <v>5010</v>
          </cell>
          <cell r="D700" t="str">
            <v>200004102</v>
          </cell>
        </row>
        <row r="701">
          <cell r="C701">
            <v>29</v>
          </cell>
          <cell r="D701" t="str">
            <v>200004104</v>
          </cell>
        </row>
        <row r="702">
          <cell r="C702">
            <v>27</v>
          </cell>
          <cell r="D702" t="str">
            <v>200004107</v>
          </cell>
        </row>
        <row r="703">
          <cell r="D703" t="str">
            <v>200004108</v>
          </cell>
        </row>
        <row r="704">
          <cell r="C704">
            <v>17</v>
          </cell>
          <cell r="D704" t="str">
            <v>200004202</v>
          </cell>
        </row>
        <row r="705">
          <cell r="C705">
            <v>16</v>
          </cell>
          <cell r="D705" t="str">
            <v>200004203</v>
          </cell>
        </row>
        <row r="706">
          <cell r="C706">
            <v>572</v>
          </cell>
          <cell r="D706" t="str">
            <v>200004206</v>
          </cell>
        </row>
        <row r="707">
          <cell r="C707">
            <v>4</v>
          </cell>
          <cell r="D707" t="str">
            <v>200004207</v>
          </cell>
        </row>
        <row r="708">
          <cell r="C708">
            <v>55057</v>
          </cell>
          <cell r="D708" t="str">
            <v>200004301</v>
          </cell>
        </row>
        <row r="709">
          <cell r="C709">
            <v>117</v>
          </cell>
          <cell r="D709" t="str">
            <v>200004302</v>
          </cell>
        </row>
        <row r="710">
          <cell r="C710">
            <v>1171</v>
          </cell>
          <cell r="D710" t="str">
            <v>200004305</v>
          </cell>
        </row>
        <row r="711">
          <cell r="C711">
            <v>115</v>
          </cell>
          <cell r="D711" t="str">
            <v>200004306</v>
          </cell>
        </row>
        <row r="712">
          <cell r="C712">
            <v>229</v>
          </cell>
          <cell r="D712" t="str">
            <v>200004402</v>
          </cell>
        </row>
        <row r="713">
          <cell r="C713">
            <v>55</v>
          </cell>
          <cell r="D713" t="str">
            <v>200004406</v>
          </cell>
        </row>
        <row r="714">
          <cell r="C714">
            <v>66</v>
          </cell>
          <cell r="D714" t="str">
            <v>200004502</v>
          </cell>
        </row>
        <row r="715">
          <cell r="C715">
            <v>875</v>
          </cell>
          <cell r="D715" t="str">
            <v>200004505</v>
          </cell>
        </row>
        <row r="716">
          <cell r="C716">
            <v>10</v>
          </cell>
          <cell r="D716" t="str">
            <v>200004506</v>
          </cell>
        </row>
        <row r="717">
          <cell r="C717">
            <v>64</v>
          </cell>
          <cell r="D717" t="str">
            <v>200004601</v>
          </cell>
        </row>
        <row r="718">
          <cell r="C718">
            <v>11</v>
          </cell>
          <cell r="D718" t="str">
            <v>200004602</v>
          </cell>
        </row>
        <row r="719">
          <cell r="C719">
            <v>515</v>
          </cell>
          <cell r="D719" t="str">
            <v>200004701</v>
          </cell>
        </row>
        <row r="720">
          <cell r="C720">
            <v>19</v>
          </cell>
          <cell r="D720" t="str">
            <v>200004702</v>
          </cell>
        </row>
        <row r="721">
          <cell r="C721">
            <v>2691</v>
          </cell>
          <cell r="D721" t="str">
            <v>200004801</v>
          </cell>
        </row>
        <row r="722">
          <cell r="C722">
            <v>677</v>
          </cell>
          <cell r="D722" t="str">
            <v>200004802</v>
          </cell>
        </row>
        <row r="723">
          <cell r="C723">
            <v>1506</v>
          </cell>
          <cell r="D723" t="str">
            <v>200004902</v>
          </cell>
        </row>
        <row r="724">
          <cell r="C724">
            <v>5011</v>
          </cell>
          <cell r="D724" t="str">
            <v>200005102</v>
          </cell>
        </row>
        <row r="725">
          <cell r="D725" t="str">
            <v>200005102</v>
          </cell>
        </row>
        <row r="726">
          <cell r="C726">
            <v>29</v>
          </cell>
          <cell r="D726" t="str">
            <v>200005104</v>
          </cell>
        </row>
        <row r="727">
          <cell r="C727">
            <v>27</v>
          </cell>
          <cell r="D727" t="str">
            <v>200005107</v>
          </cell>
        </row>
        <row r="728">
          <cell r="D728" t="str">
            <v>200005108</v>
          </cell>
        </row>
        <row r="729">
          <cell r="D729" t="str">
            <v>200005182</v>
          </cell>
        </row>
        <row r="730">
          <cell r="C730">
            <v>17</v>
          </cell>
          <cell r="D730" t="str">
            <v>200005202</v>
          </cell>
        </row>
        <row r="731">
          <cell r="C731">
            <v>16</v>
          </cell>
          <cell r="D731" t="str">
            <v>200005203</v>
          </cell>
        </row>
        <row r="732">
          <cell r="C732">
            <v>574</v>
          </cell>
          <cell r="D732" t="str">
            <v>200005206</v>
          </cell>
        </row>
        <row r="733">
          <cell r="C733">
            <v>4</v>
          </cell>
          <cell r="D733" t="str">
            <v>200005207</v>
          </cell>
        </row>
        <row r="734">
          <cell r="C734">
            <v>55070</v>
          </cell>
          <cell r="D734" t="str">
            <v>200005301</v>
          </cell>
        </row>
        <row r="735">
          <cell r="D735" t="str">
            <v>200005301</v>
          </cell>
        </row>
        <row r="736">
          <cell r="C736">
            <v>117</v>
          </cell>
          <cell r="D736" t="str">
            <v>200005302</v>
          </cell>
        </row>
        <row r="737">
          <cell r="D737" t="str">
            <v>200005302</v>
          </cell>
        </row>
        <row r="738">
          <cell r="C738">
            <v>1152</v>
          </cell>
          <cell r="D738" t="str">
            <v>200005305</v>
          </cell>
        </row>
        <row r="739">
          <cell r="C739">
            <v>115</v>
          </cell>
          <cell r="D739" t="str">
            <v>200005306</v>
          </cell>
        </row>
        <row r="740">
          <cell r="D740" t="str">
            <v>200005381</v>
          </cell>
        </row>
        <row r="741">
          <cell r="C741">
            <v>229</v>
          </cell>
          <cell r="D741" t="str">
            <v>200005402</v>
          </cell>
        </row>
        <row r="742">
          <cell r="C742">
            <v>55</v>
          </cell>
          <cell r="D742" t="str">
            <v>200005406</v>
          </cell>
        </row>
        <row r="743">
          <cell r="C743">
            <v>67</v>
          </cell>
          <cell r="D743" t="str">
            <v>200005502</v>
          </cell>
        </row>
        <row r="744">
          <cell r="C744">
            <v>892</v>
          </cell>
          <cell r="D744" t="str">
            <v>200005505</v>
          </cell>
        </row>
        <row r="745">
          <cell r="C745">
            <v>10</v>
          </cell>
          <cell r="D745" t="str">
            <v>200005506</v>
          </cell>
        </row>
        <row r="746">
          <cell r="C746">
            <v>64</v>
          </cell>
          <cell r="D746" t="str">
            <v>200005601</v>
          </cell>
        </row>
        <row r="747">
          <cell r="C747">
            <v>11</v>
          </cell>
          <cell r="D747" t="str">
            <v>200005602</v>
          </cell>
        </row>
        <row r="748">
          <cell r="C748">
            <v>513</v>
          </cell>
          <cell r="D748" t="str">
            <v>200005701</v>
          </cell>
        </row>
        <row r="749">
          <cell r="C749">
            <v>19</v>
          </cell>
          <cell r="D749" t="str">
            <v>200005702</v>
          </cell>
        </row>
        <row r="750">
          <cell r="C750">
            <v>2692</v>
          </cell>
          <cell r="D750" t="str">
            <v>200005801</v>
          </cell>
        </row>
        <row r="751">
          <cell r="C751">
            <v>677</v>
          </cell>
          <cell r="D751" t="str">
            <v>200005802</v>
          </cell>
        </row>
        <row r="752">
          <cell r="C752">
            <v>1506</v>
          </cell>
          <cell r="D752" t="str">
            <v>200005902</v>
          </cell>
        </row>
        <row r="753">
          <cell r="C753">
            <v>5008</v>
          </cell>
          <cell r="D753" t="str">
            <v>200006102</v>
          </cell>
        </row>
        <row r="754">
          <cell r="D754" t="str">
            <v>200006102</v>
          </cell>
        </row>
        <row r="755">
          <cell r="C755">
            <v>29</v>
          </cell>
          <cell r="D755" t="str">
            <v>200006104</v>
          </cell>
        </row>
        <row r="756">
          <cell r="C756">
            <v>28</v>
          </cell>
          <cell r="D756" t="str">
            <v>200006107</v>
          </cell>
        </row>
        <row r="757">
          <cell r="D757" t="str">
            <v>200006108</v>
          </cell>
        </row>
        <row r="758">
          <cell r="C758">
            <v>13</v>
          </cell>
          <cell r="D758" t="str">
            <v>200006182</v>
          </cell>
        </row>
        <row r="759">
          <cell r="C759">
            <v>17</v>
          </cell>
          <cell r="D759" t="str">
            <v>200006202</v>
          </cell>
        </row>
        <row r="760">
          <cell r="C760">
            <v>16</v>
          </cell>
          <cell r="D760" t="str">
            <v>200006203</v>
          </cell>
        </row>
        <row r="761">
          <cell r="C761">
            <v>571</v>
          </cell>
          <cell r="D761" t="str">
            <v>200006206</v>
          </cell>
        </row>
        <row r="762">
          <cell r="C762">
            <v>2</v>
          </cell>
          <cell r="D762" t="str">
            <v>200006207</v>
          </cell>
        </row>
        <row r="763">
          <cell r="C763">
            <v>2</v>
          </cell>
          <cell r="D763" t="str">
            <v>200006287</v>
          </cell>
        </row>
        <row r="764">
          <cell r="C764">
            <v>55120</v>
          </cell>
          <cell r="D764" t="str">
            <v>200006301</v>
          </cell>
        </row>
        <row r="765">
          <cell r="D765" t="str">
            <v>200006301</v>
          </cell>
        </row>
        <row r="766">
          <cell r="C766">
            <v>116</v>
          </cell>
          <cell r="D766" t="str">
            <v>200006302</v>
          </cell>
        </row>
        <row r="767">
          <cell r="D767" t="str">
            <v>200006302</v>
          </cell>
        </row>
        <row r="768">
          <cell r="C768">
            <v>1137</v>
          </cell>
          <cell r="D768" t="str">
            <v>200006305</v>
          </cell>
        </row>
        <row r="769">
          <cell r="C769">
            <v>115</v>
          </cell>
          <cell r="D769" t="str">
            <v>200006306</v>
          </cell>
        </row>
        <row r="770">
          <cell r="C770">
            <v>9</v>
          </cell>
          <cell r="D770" t="str">
            <v>200006381</v>
          </cell>
        </row>
        <row r="771">
          <cell r="C771">
            <v>227</v>
          </cell>
          <cell r="D771" t="str">
            <v>200006402</v>
          </cell>
        </row>
        <row r="772">
          <cell r="C772">
            <v>55</v>
          </cell>
          <cell r="D772" t="str">
            <v>200006406</v>
          </cell>
        </row>
        <row r="773">
          <cell r="C773">
            <v>66</v>
          </cell>
          <cell r="D773" t="str">
            <v>200006502</v>
          </cell>
        </row>
        <row r="774">
          <cell r="C774">
            <v>900</v>
          </cell>
          <cell r="D774" t="str">
            <v>200006505</v>
          </cell>
        </row>
        <row r="775">
          <cell r="C775">
            <v>10</v>
          </cell>
          <cell r="D775" t="str">
            <v>200006506</v>
          </cell>
        </row>
        <row r="776">
          <cell r="C776">
            <v>64</v>
          </cell>
          <cell r="D776" t="str">
            <v>200006601</v>
          </cell>
        </row>
        <row r="777">
          <cell r="C777">
            <v>11</v>
          </cell>
          <cell r="D777" t="str">
            <v>200006602</v>
          </cell>
        </row>
        <row r="778">
          <cell r="C778">
            <v>507</v>
          </cell>
          <cell r="D778" t="str">
            <v>200006701</v>
          </cell>
        </row>
        <row r="779">
          <cell r="C779">
            <v>19</v>
          </cell>
          <cell r="D779" t="str">
            <v>200006702</v>
          </cell>
        </row>
        <row r="780">
          <cell r="C780">
            <v>2689</v>
          </cell>
          <cell r="D780" t="str">
            <v>200006801</v>
          </cell>
        </row>
        <row r="781">
          <cell r="C781">
            <v>678</v>
          </cell>
          <cell r="D781" t="str">
            <v>200006802</v>
          </cell>
        </row>
        <row r="782">
          <cell r="C782">
            <v>1507</v>
          </cell>
          <cell r="D782" t="str">
            <v>200006902</v>
          </cell>
        </row>
        <row r="783">
          <cell r="C783">
            <v>5009</v>
          </cell>
          <cell r="D783" t="str">
            <v>200007102</v>
          </cell>
        </row>
        <row r="784">
          <cell r="D784" t="str">
            <v>200007102</v>
          </cell>
        </row>
        <row r="785">
          <cell r="C785">
            <v>29</v>
          </cell>
          <cell r="D785" t="str">
            <v>200007104</v>
          </cell>
        </row>
        <row r="786">
          <cell r="C786">
            <v>28</v>
          </cell>
          <cell r="D786" t="str">
            <v>200007107</v>
          </cell>
        </row>
        <row r="787">
          <cell r="D787" t="str">
            <v>200007108</v>
          </cell>
        </row>
        <row r="788">
          <cell r="C788">
            <v>15</v>
          </cell>
          <cell r="D788" t="str">
            <v>200007182</v>
          </cell>
        </row>
        <row r="789">
          <cell r="C789">
            <v>17</v>
          </cell>
          <cell r="D789" t="str">
            <v>200007202</v>
          </cell>
        </row>
        <row r="790">
          <cell r="C790">
            <v>16</v>
          </cell>
          <cell r="D790" t="str">
            <v>200007203</v>
          </cell>
        </row>
        <row r="791">
          <cell r="C791">
            <v>569</v>
          </cell>
          <cell r="D791" t="str">
            <v>200007206</v>
          </cell>
        </row>
        <row r="792">
          <cell r="C792">
            <v>3</v>
          </cell>
          <cell r="D792" t="str">
            <v>200007207</v>
          </cell>
        </row>
        <row r="793">
          <cell r="C793">
            <v>1</v>
          </cell>
          <cell r="D793" t="str">
            <v>200007287</v>
          </cell>
        </row>
        <row r="794">
          <cell r="C794">
            <v>55110</v>
          </cell>
          <cell r="D794" t="str">
            <v>200007301</v>
          </cell>
        </row>
        <row r="795">
          <cell r="D795" t="str">
            <v>200007301</v>
          </cell>
        </row>
        <row r="796">
          <cell r="C796">
            <v>116</v>
          </cell>
          <cell r="D796" t="str">
            <v>200007302</v>
          </cell>
        </row>
        <row r="797">
          <cell r="D797" t="str">
            <v>200007302</v>
          </cell>
        </row>
        <row r="798">
          <cell r="C798">
            <v>1121</v>
          </cell>
          <cell r="D798" t="str">
            <v>200007305</v>
          </cell>
        </row>
        <row r="799">
          <cell r="C799">
            <v>116</v>
          </cell>
          <cell r="D799" t="str">
            <v>200007306</v>
          </cell>
        </row>
        <row r="800">
          <cell r="C800">
            <v>13</v>
          </cell>
          <cell r="D800" t="str">
            <v>200007381</v>
          </cell>
        </row>
        <row r="801">
          <cell r="C801">
            <v>226</v>
          </cell>
          <cell r="D801" t="str">
            <v>200007402</v>
          </cell>
        </row>
        <row r="802">
          <cell r="C802">
            <v>55</v>
          </cell>
          <cell r="D802" t="str">
            <v>200007406</v>
          </cell>
        </row>
        <row r="803">
          <cell r="D803" t="str">
            <v>200007406</v>
          </cell>
        </row>
        <row r="804">
          <cell r="C804">
            <v>67</v>
          </cell>
          <cell r="D804" t="str">
            <v>200007502</v>
          </cell>
        </row>
        <row r="805">
          <cell r="C805">
            <v>919</v>
          </cell>
          <cell r="D805" t="str">
            <v>200007505</v>
          </cell>
        </row>
        <row r="806">
          <cell r="C806">
            <v>10</v>
          </cell>
          <cell r="D806" t="str">
            <v>200007506</v>
          </cell>
        </row>
        <row r="807">
          <cell r="C807">
            <v>62</v>
          </cell>
          <cell r="D807" t="str">
            <v>200007601</v>
          </cell>
        </row>
        <row r="808">
          <cell r="C808">
            <v>11</v>
          </cell>
          <cell r="D808" t="str">
            <v>200007602</v>
          </cell>
        </row>
        <row r="809">
          <cell r="C809">
            <v>502</v>
          </cell>
          <cell r="D809" t="str">
            <v>200007701</v>
          </cell>
        </row>
        <row r="810">
          <cell r="C810">
            <v>16</v>
          </cell>
          <cell r="D810" t="str">
            <v>200007702</v>
          </cell>
        </row>
        <row r="811">
          <cell r="C811">
            <v>2682</v>
          </cell>
          <cell r="D811" t="str">
            <v>200007801</v>
          </cell>
        </row>
        <row r="812">
          <cell r="C812">
            <v>677</v>
          </cell>
          <cell r="D812" t="str">
            <v>200007802</v>
          </cell>
        </row>
        <row r="813">
          <cell r="C813">
            <v>1501</v>
          </cell>
          <cell r="D813" t="str">
            <v>200007902</v>
          </cell>
        </row>
        <row r="814">
          <cell r="C814">
            <v>5024</v>
          </cell>
          <cell r="D814" t="str">
            <v>200008102</v>
          </cell>
        </row>
        <row r="815">
          <cell r="C815">
            <v>29</v>
          </cell>
          <cell r="D815" t="str">
            <v>200008104</v>
          </cell>
        </row>
        <row r="816">
          <cell r="C816">
            <v>28</v>
          </cell>
          <cell r="D816" t="str">
            <v>200008107</v>
          </cell>
        </row>
        <row r="817">
          <cell r="C817">
            <v>11</v>
          </cell>
          <cell r="D817" t="str">
            <v>200008182</v>
          </cell>
        </row>
        <row r="818">
          <cell r="C818">
            <v>17</v>
          </cell>
          <cell r="D818" t="str">
            <v>200008202</v>
          </cell>
        </row>
        <row r="819">
          <cell r="C819">
            <v>16</v>
          </cell>
          <cell r="D819" t="str">
            <v>200008203</v>
          </cell>
        </row>
        <row r="820">
          <cell r="C820">
            <v>570</v>
          </cell>
          <cell r="D820" t="str">
            <v>200008206</v>
          </cell>
        </row>
        <row r="821">
          <cell r="C821">
            <v>4</v>
          </cell>
          <cell r="D821" t="str">
            <v>200008207</v>
          </cell>
        </row>
        <row r="822">
          <cell r="C822">
            <v>1</v>
          </cell>
          <cell r="D822" t="str">
            <v>200008287</v>
          </cell>
        </row>
        <row r="823">
          <cell r="C823">
            <v>55195</v>
          </cell>
          <cell r="D823" t="str">
            <v>200008301</v>
          </cell>
        </row>
        <row r="824">
          <cell r="C824">
            <v>117</v>
          </cell>
          <cell r="D824" t="str">
            <v>200008302</v>
          </cell>
        </row>
        <row r="825">
          <cell r="C825">
            <v>1095</v>
          </cell>
          <cell r="D825" t="str">
            <v>200008305</v>
          </cell>
        </row>
        <row r="826">
          <cell r="C826">
            <v>115</v>
          </cell>
          <cell r="D826" t="str">
            <v>200008306</v>
          </cell>
        </row>
        <row r="827">
          <cell r="C827">
            <v>3</v>
          </cell>
          <cell r="D827" t="str">
            <v>200008381</v>
          </cell>
        </row>
        <row r="828">
          <cell r="C828">
            <v>225</v>
          </cell>
          <cell r="D828" t="str">
            <v>200008402</v>
          </cell>
        </row>
        <row r="829">
          <cell r="C829">
            <v>57</v>
          </cell>
          <cell r="D829" t="str">
            <v>200008406</v>
          </cell>
        </row>
        <row r="830">
          <cell r="D830" t="str">
            <v>200008482</v>
          </cell>
        </row>
        <row r="831">
          <cell r="C831">
            <v>66</v>
          </cell>
          <cell r="D831" t="str">
            <v>200008502</v>
          </cell>
        </row>
        <row r="832">
          <cell r="C832">
            <v>940</v>
          </cell>
          <cell r="D832" t="str">
            <v>200008505</v>
          </cell>
        </row>
        <row r="833">
          <cell r="C833">
            <v>10</v>
          </cell>
          <cell r="D833" t="str">
            <v>200008506</v>
          </cell>
        </row>
        <row r="834">
          <cell r="C834">
            <v>61</v>
          </cell>
          <cell r="D834" t="str">
            <v>200008601</v>
          </cell>
        </row>
        <row r="835">
          <cell r="C835">
            <v>11</v>
          </cell>
          <cell r="D835" t="str">
            <v>200008602</v>
          </cell>
        </row>
        <row r="836">
          <cell r="C836">
            <v>499</v>
          </cell>
          <cell r="D836" t="str">
            <v>200008701</v>
          </cell>
        </row>
        <row r="837">
          <cell r="C837">
            <v>16</v>
          </cell>
          <cell r="D837" t="str">
            <v>200008702</v>
          </cell>
        </row>
        <row r="838">
          <cell r="C838">
            <v>4</v>
          </cell>
          <cell r="D838" t="str">
            <v>200008782</v>
          </cell>
        </row>
        <row r="839">
          <cell r="C839">
            <v>2760</v>
          </cell>
          <cell r="D839" t="str">
            <v>200008801</v>
          </cell>
        </row>
        <row r="840">
          <cell r="C840">
            <v>672</v>
          </cell>
          <cell r="D840" t="str">
            <v>200008802</v>
          </cell>
        </row>
        <row r="841">
          <cell r="C841">
            <v>1510</v>
          </cell>
          <cell r="D841" t="str">
            <v>200008902</v>
          </cell>
        </row>
        <row r="842">
          <cell r="C842">
            <v>5037</v>
          </cell>
          <cell r="D842" t="str">
            <v>200009102</v>
          </cell>
        </row>
        <row r="843">
          <cell r="D843" t="str">
            <v>200009102</v>
          </cell>
        </row>
        <row r="844">
          <cell r="C844">
            <v>1</v>
          </cell>
          <cell r="D844" t="str">
            <v>200009103</v>
          </cell>
        </row>
        <row r="845">
          <cell r="C845">
            <v>29</v>
          </cell>
          <cell r="D845" t="str">
            <v>200009104</v>
          </cell>
        </row>
        <row r="846">
          <cell r="C846">
            <v>28</v>
          </cell>
          <cell r="D846" t="str">
            <v>200009107</v>
          </cell>
        </row>
        <row r="847">
          <cell r="D847" t="str">
            <v>200009108</v>
          </cell>
        </row>
        <row r="848">
          <cell r="C848">
            <v>1</v>
          </cell>
          <cell r="D848" t="str">
            <v>200009182</v>
          </cell>
        </row>
        <row r="849">
          <cell r="C849">
            <v>17</v>
          </cell>
          <cell r="D849" t="str">
            <v>200009202</v>
          </cell>
        </row>
        <row r="850">
          <cell r="C850">
            <v>16</v>
          </cell>
          <cell r="D850" t="str">
            <v>200009203</v>
          </cell>
        </row>
        <row r="851">
          <cell r="C851">
            <v>567</v>
          </cell>
          <cell r="D851" t="str">
            <v>200009206</v>
          </cell>
        </row>
        <row r="852">
          <cell r="C852">
            <v>4</v>
          </cell>
          <cell r="D852" t="str">
            <v>200009207</v>
          </cell>
        </row>
        <row r="853">
          <cell r="D853" t="str">
            <v>200009207</v>
          </cell>
        </row>
        <row r="854">
          <cell r="D854" t="str">
            <v>200009287</v>
          </cell>
        </row>
        <row r="855">
          <cell r="C855">
            <v>55245</v>
          </cell>
          <cell r="D855" t="str">
            <v>200009301</v>
          </cell>
        </row>
        <row r="856">
          <cell r="D856" t="str">
            <v>200009301</v>
          </cell>
        </row>
        <row r="857">
          <cell r="C857">
            <v>117</v>
          </cell>
          <cell r="D857" t="str">
            <v>200009302</v>
          </cell>
        </row>
        <row r="858">
          <cell r="D858" t="str">
            <v>200009302</v>
          </cell>
        </row>
        <row r="859">
          <cell r="C859">
            <v>1071</v>
          </cell>
          <cell r="D859" t="str">
            <v>200009305</v>
          </cell>
        </row>
        <row r="860">
          <cell r="C860">
            <v>115</v>
          </cell>
          <cell r="D860" t="str">
            <v>200009306</v>
          </cell>
        </row>
        <row r="861">
          <cell r="C861">
            <v>1</v>
          </cell>
          <cell r="D861" t="str">
            <v>200009382</v>
          </cell>
        </row>
        <row r="862">
          <cell r="C862">
            <v>227</v>
          </cell>
          <cell r="D862" t="str">
            <v>200009402</v>
          </cell>
        </row>
        <row r="863">
          <cell r="C863">
            <v>57</v>
          </cell>
          <cell r="D863" t="str">
            <v>200009406</v>
          </cell>
        </row>
        <row r="864">
          <cell r="C864">
            <v>1</v>
          </cell>
          <cell r="D864" t="str">
            <v>200009482</v>
          </cell>
        </row>
        <row r="865">
          <cell r="C865">
            <v>65</v>
          </cell>
          <cell r="D865" t="str">
            <v>200009502</v>
          </cell>
        </row>
        <row r="866">
          <cell r="C866">
            <v>970</v>
          </cell>
          <cell r="D866" t="str">
            <v>200009505</v>
          </cell>
        </row>
        <row r="867">
          <cell r="C867">
            <v>10</v>
          </cell>
          <cell r="D867" t="str">
            <v>200009506</v>
          </cell>
        </row>
        <row r="868">
          <cell r="C868">
            <v>61</v>
          </cell>
          <cell r="D868" t="str">
            <v>200009601</v>
          </cell>
        </row>
        <row r="869">
          <cell r="C869">
            <v>11</v>
          </cell>
          <cell r="D869" t="str">
            <v>200009602</v>
          </cell>
        </row>
        <row r="870">
          <cell r="C870">
            <v>493</v>
          </cell>
          <cell r="D870" t="str">
            <v>200009701</v>
          </cell>
        </row>
        <row r="871">
          <cell r="C871">
            <v>17</v>
          </cell>
          <cell r="D871" t="str">
            <v>200009702</v>
          </cell>
        </row>
        <row r="872">
          <cell r="D872" t="str">
            <v>200009782</v>
          </cell>
        </row>
        <row r="873">
          <cell r="C873">
            <v>2760</v>
          </cell>
          <cell r="D873" t="str">
            <v>200009801</v>
          </cell>
        </row>
        <row r="874">
          <cell r="C874">
            <v>670</v>
          </cell>
          <cell r="D874" t="str">
            <v>200009802</v>
          </cell>
        </row>
        <row r="875">
          <cell r="C875">
            <v>1509</v>
          </cell>
          <cell r="D875" t="str">
            <v>200009902</v>
          </cell>
        </row>
        <row r="876">
          <cell r="C876">
            <v>5026</v>
          </cell>
          <cell r="D876" t="str">
            <v>200010102</v>
          </cell>
        </row>
        <row r="877">
          <cell r="C877">
            <v>1</v>
          </cell>
          <cell r="D877" t="str">
            <v>200010103</v>
          </cell>
        </row>
        <row r="878">
          <cell r="C878">
            <v>28</v>
          </cell>
          <cell r="D878" t="str">
            <v>200010104</v>
          </cell>
        </row>
        <row r="879">
          <cell r="C879">
            <v>28</v>
          </cell>
          <cell r="D879" t="str">
            <v>200010107</v>
          </cell>
        </row>
        <row r="880">
          <cell r="D880" t="str">
            <v>200010108</v>
          </cell>
        </row>
        <row r="881">
          <cell r="C881">
            <v>10</v>
          </cell>
          <cell r="D881" t="str">
            <v>200010182</v>
          </cell>
        </row>
        <row r="882">
          <cell r="C882">
            <v>17</v>
          </cell>
          <cell r="D882" t="str">
            <v>200010202</v>
          </cell>
        </row>
        <row r="883">
          <cell r="C883">
            <v>16</v>
          </cell>
          <cell r="D883" t="str">
            <v>200010203</v>
          </cell>
        </row>
        <row r="884">
          <cell r="C884">
            <v>567</v>
          </cell>
          <cell r="D884" t="str">
            <v>200010206</v>
          </cell>
        </row>
        <row r="885">
          <cell r="C885">
            <v>4</v>
          </cell>
          <cell r="D885" t="str">
            <v>200010207</v>
          </cell>
        </row>
        <row r="886">
          <cell r="D886" t="str">
            <v>200010287</v>
          </cell>
        </row>
        <row r="887">
          <cell r="C887">
            <v>55301</v>
          </cell>
          <cell r="D887" t="str">
            <v>200010301</v>
          </cell>
        </row>
        <row r="888">
          <cell r="C888">
            <v>117</v>
          </cell>
          <cell r="D888" t="str">
            <v>200010302</v>
          </cell>
        </row>
        <row r="889">
          <cell r="C889">
            <v>1060</v>
          </cell>
          <cell r="D889" t="str">
            <v>200010305</v>
          </cell>
        </row>
        <row r="890">
          <cell r="C890">
            <v>115</v>
          </cell>
          <cell r="D890" t="str">
            <v>200010306</v>
          </cell>
        </row>
        <row r="891">
          <cell r="D891" t="str">
            <v>200010381</v>
          </cell>
        </row>
        <row r="892">
          <cell r="C892">
            <v>227</v>
          </cell>
          <cell r="D892" t="str">
            <v>200010402</v>
          </cell>
        </row>
        <row r="893">
          <cell r="C893">
            <v>57</v>
          </cell>
          <cell r="D893" t="str">
            <v>200010406</v>
          </cell>
        </row>
        <row r="894">
          <cell r="C894">
            <v>3</v>
          </cell>
          <cell r="D894" t="str">
            <v>200010482</v>
          </cell>
        </row>
        <row r="895">
          <cell r="C895">
            <v>65</v>
          </cell>
          <cell r="D895" t="str">
            <v>200010502</v>
          </cell>
        </row>
        <row r="896">
          <cell r="C896">
            <v>978</v>
          </cell>
          <cell r="D896" t="str">
            <v>200010505</v>
          </cell>
        </row>
        <row r="897">
          <cell r="C897">
            <v>10</v>
          </cell>
          <cell r="D897" t="str">
            <v>200010506</v>
          </cell>
        </row>
        <row r="898">
          <cell r="C898">
            <v>61</v>
          </cell>
          <cell r="D898" t="str">
            <v>200010601</v>
          </cell>
        </row>
        <row r="899">
          <cell r="C899">
            <v>11</v>
          </cell>
          <cell r="D899" t="str">
            <v>200010602</v>
          </cell>
        </row>
        <row r="900">
          <cell r="C900">
            <v>490</v>
          </cell>
          <cell r="D900" t="str">
            <v>200010701</v>
          </cell>
        </row>
        <row r="901">
          <cell r="C901">
            <v>17</v>
          </cell>
          <cell r="D901" t="str">
            <v>200010702</v>
          </cell>
        </row>
        <row r="902">
          <cell r="C902">
            <v>2759</v>
          </cell>
          <cell r="D902" t="str">
            <v>200010801</v>
          </cell>
        </row>
        <row r="903">
          <cell r="C903">
            <v>680</v>
          </cell>
          <cell r="D903" t="str">
            <v>200010802</v>
          </cell>
        </row>
        <row r="904">
          <cell r="C904">
            <v>1514</v>
          </cell>
          <cell r="D904" t="str">
            <v>200010902</v>
          </cell>
        </row>
        <row r="905">
          <cell r="C905">
            <v>5049</v>
          </cell>
          <cell r="D905" t="str">
            <v>200011102</v>
          </cell>
        </row>
        <row r="906">
          <cell r="C906">
            <v>28</v>
          </cell>
          <cell r="D906" t="str">
            <v>200011104</v>
          </cell>
        </row>
        <row r="907">
          <cell r="C907">
            <v>28</v>
          </cell>
          <cell r="D907" t="str">
            <v>200011107</v>
          </cell>
        </row>
        <row r="908">
          <cell r="D908" t="str">
            <v>200011108</v>
          </cell>
        </row>
        <row r="909">
          <cell r="C909">
            <v>10</v>
          </cell>
          <cell r="D909" t="str">
            <v>200011182</v>
          </cell>
        </row>
        <row r="910">
          <cell r="C910">
            <v>17</v>
          </cell>
          <cell r="D910" t="str">
            <v>200011202</v>
          </cell>
        </row>
        <row r="911">
          <cell r="C911">
            <v>17</v>
          </cell>
          <cell r="D911" t="str">
            <v>200011203</v>
          </cell>
        </row>
        <row r="912">
          <cell r="C912">
            <v>567</v>
          </cell>
          <cell r="D912" t="str">
            <v>200011206</v>
          </cell>
        </row>
        <row r="913">
          <cell r="C913">
            <v>3</v>
          </cell>
          <cell r="D913" t="str">
            <v>200011207</v>
          </cell>
        </row>
        <row r="914">
          <cell r="C914">
            <v>1</v>
          </cell>
          <cell r="D914" t="str">
            <v>200011287</v>
          </cell>
        </row>
        <row r="915">
          <cell r="C915">
            <v>55358</v>
          </cell>
          <cell r="D915" t="str">
            <v>200011301</v>
          </cell>
        </row>
        <row r="916">
          <cell r="C916">
            <v>117</v>
          </cell>
          <cell r="D916" t="str">
            <v>200011302</v>
          </cell>
        </row>
        <row r="917">
          <cell r="C917">
            <v>1046</v>
          </cell>
          <cell r="D917" t="str">
            <v>200011305</v>
          </cell>
        </row>
        <row r="918">
          <cell r="C918">
            <v>115</v>
          </cell>
          <cell r="D918" t="str">
            <v>200011306</v>
          </cell>
        </row>
        <row r="919">
          <cell r="C919">
            <v>1</v>
          </cell>
          <cell r="D919" t="str">
            <v>200011381</v>
          </cell>
        </row>
        <row r="920">
          <cell r="C920">
            <v>3</v>
          </cell>
          <cell r="D920" t="str">
            <v>200011382</v>
          </cell>
        </row>
        <row r="921">
          <cell r="C921">
            <v>227</v>
          </cell>
          <cell r="D921" t="str">
            <v>200011402</v>
          </cell>
        </row>
        <row r="922">
          <cell r="C922">
            <v>57</v>
          </cell>
          <cell r="D922" t="str">
            <v>200011406</v>
          </cell>
        </row>
        <row r="923">
          <cell r="C923">
            <v>3</v>
          </cell>
          <cell r="D923" t="str">
            <v>200011482</v>
          </cell>
        </row>
        <row r="924">
          <cell r="C924">
            <v>65</v>
          </cell>
          <cell r="D924" t="str">
            <v>200011502</v>
          </cell>
        </row>
        <row r="925">
          <cell r="C925">
            <v>986</v>
          </cell>
          <cell r="D925" t="str">
            <v>200011505</v>
          </cell>
        </row>
        <row r="926">
          <cell r="C926">
            <v>10</v>
          </cell>
          <cell r="D926" t="str">
            <v>200011506</v>
          </cell>
        </row>
        <row r="927">
          <cell r="C927">
            <v>60</v>
          </cell>
          <cell r="D927" t="str">
            <v>200011601</v>
          </cell>
        </row>
        <row r="928">
          <cell r="C928">
            <v>10</v>
          </cell>
          <cell r="D928" t="str">
            <v>200011602</v>
          </cell>
        </row>
        <row r="929">
          <cell r="C929">
            <v>482</v>
          </cell>
          <cell r="D929" t="str">
            <v>200011701</v>
          </cell>
        </row>
        <row r="930">
          <cell r="C930">
            <v>17</v>
          </cell>
          <cell r="D930" t="str">
            <v>200011702</v>
          </cell>
        </row>
        <row r="931">
          <cell r="C931">
            <v>2760</v>
          </cell>
          <cell r="D931" t="str">
            <v>200011801</v>
          </cell>
        </row>
        <row r="932">
          <cell r="C932">
            <v>683</v>
          </cell>
          <cell r="D932" t="str">
            <v>200011802</v>
          </cell>
        </row>
        <row r="933">
          <cell r="C933">
            <v>1522</v>
          </cell>
          <cell r="D933" t="str">
            <v>200011902</v>
          </cell>
        </row>
        <row r="934">
          <cell r="C934">
            <v>5055</v>
          </cell>
          <cell r="D934" t="str">
            <v>200012102</v>
          </cell>
        </row>
        <row r="935">
          <cell r="C935">
            <v>28</v>
          </cell>
          <cell r="D935" t="str">
            <v>200012104</v>
          </cell>
        </row>
        <row r="936">
          <cell r="C936">
            <v>28</v>
          </cell>
          <cell r="D936" t="str">
            <v>200012107</v>
          </cell>
        </row>
        <row r="937">
          <cell r="D937" t="str">
            <v>200012108</v>
          </cell>
        </row>
        <row r="938">
          <cell r="C938">
            <v>1</v>
          </cell>
          <cell r="D938" t="str">
            <v>200012182</v>
          </cell>
        </row>
        <row r="939">
          <cell r="C939">
            <v>17</v>
          </cell>
          <cell r="D939" t="str">
            <v>200012202</v>
          </cell>
        </row>
        <row r="940">
          <cell r="C940">
            <v>17</v>
          </cell>
          <cell r="D940" t="str">
            <v>200012203</v>
          </cell>
        </row>
        <row r="941">
          <cell r="C941">
            <v>568</v>
          </cell>
          <cell r="D941" t="str">
            <v>200012206</v>
          </cell>
        </row>
        <row r="942">
          <cell r="C942">
            <v>4</v>
          </cell>
          <cell r="D942" t="str">
            <v>200012207</v>
          </cell>
        </row>
        <row r="943">
          <cell r="C943">
            <v>1</v>
          </cell>
          <cell r="D943" t="str">
            <v>200012287</v>
          </cell>
        </row>
        <row r="944">
          <cell r="C944">
            <v>55461</v>
          </cell>
          <cell r="D944" t="str">
            <v>200012301</v>
          </cell>
        </row>
        <row r="945">
          <cell r="C945">
            <v>118</v>
          </cell>
          <cell r="D945" t="str">
            <v>200012302</v>
          </cell>
        </row>
        <row r="946">
          <cell r="C946">
            <v>1031</v>
          </cell>
          <cell r="D946" t="str">
            <v>200012305</v>
          </cell>
        </row>
        <row r="947">
          <cell r="C947">
            <v>115</v>
          </cell>
          <cell r="D947" t="str">
            <v>200012306</v>
          </cell>
        </row>
        <row r="948">
          <cell r="C948">
            <v>1</v>
          </cell>
          <cell r="D948" t="str">
            <v>200012381</v>
          </cell>
        </row>
        <row r="949">
          <cell r="C949">
            <v>1</v>
          </cell>
          <cell r="D949" t="str">
            <v>200012382</v>
          </cell>
        </row>
        <row r="950">
          <cell r="C950">
            <v>227</v>
          </cell>
          <cell r="D950" t="str">
            <v>200012402</v>
          </cell>
        </row>
        <row r="951">
          <cell r="C951">
            <v>57</v>
          </cell>
          <cell r="D951" t="str">
            <v>200012406</v>
          </cell>
        </row>
        <row r="952">
          <cell r="C952">
            <v>2</v>
          </cell>
          <cell r="D952" t="str">
            <v>200012482</v>
          </cell>
        </row>
        <row r="953">
          <cell r="C953">
            <v>65</v>
          </cell>
          <cell r="D953" t="str">
            <v>200012502</v>
          </cell>
        </row>
        <row r="954">
          <cell r="C954">
            <v>1006</v>
          </cell>
          <cell r="D954" t="str">
            <v>200012505</v>
          </cell>
        </row>
        <row r="955">
          <cell r="C955">
            <v>10</v>
          </cell>
          <cell r="D955" t="str">
            <v>200012506</v>
          </cell>
        </row>
        <row r="956">
          <cell r="C956">
            <v>59</v>
          </cell>
          <cell r="D956" t="str">
            <v>200012601</v>
          </cell>
        </row>
        <row r="957">
          <cell r="C957">
            <v>10</v>
          </cell>
          <cell r="D957" t="str">
            <v>200012602</v>
          </cell>
        </row>
        <row r="958">
          <cell r="C958">
            <v>477</v>
          </cell>
          <cell r="D958" t="str">
            <v>200012701</v>
          </cell>
        </row>
        <row r="959">
          <cell r="C959">
            <v>17</v>
          </cell>
          <cell r="D959" t="str">
            <v>200012702</v>
          </cell>
        </row>
        <row r="960">
          <cell r="C960">
            <v>2763</v>
          </cell>
          <cell r="D960" t="str">
            <v>200012801</v>
          </cell>
        </row>
        <row r="961">
          <cell r="C961">
            <v>696</v>
          </cell>
          <cell r="D961" t="str">
            <v>200012802</v>
          </cell>
        </row>
        <row r="962">
          <cell r="C962">
            <v>1526</v>
          </cell>
          <cell r="D962" t="str">
            <v>200012902</v>
          </cell>
        </row>
        <row r="963">
          <cell r="C963">
            <v>5704</v>
          </cell>
          <cell r="D963" t="str">
            <v>200301102</v>
          </cell>
        </row>
        <row r="964">
          <cell r="C964">
            <v>26</v>
          </cell>
          <cell r="D964" t="str">
            <v>200301104</v>
          </cell>
        </row>
        <row r="965">
          <cell r="C965">
            <v>30</v>
          </cell>
          <cell r="D965" t="str">
            <v>200301107</v>
          </cell>
        </row>
        <row r="966">
          <cell r="C966">
            <v>20</v>
          </cell>
          <cell r="D966" t="str">
            <v>200301202</v>
          </cell>
        </row>
        <row r="967">
          <cell r="C967">
            <v>17</v>
          </cell>
          <cell r="D967" t="str">
            <v>200301203</v>
          </cell>
        </row>
        <row r="968">
          <cell r="C968">
            <v>574</v>
          </cell>
          <cell r="D968" t="str">
            <v>200301206</v>
          </cell>
        </row>
        <row r="969">
          <cell r="C969">
            <v>3</v>
          </cell>
          <cell r="D969" t="str">
            <v>200301207</v>
          </cell>
        </row>
        <row r="970">
          <cell r="C970">
            <v>56665</v>
          </cell>
          <cell r="D970" t="str">
            <v>200301301</v>
          </cell>
        </row>
        <row r="971">
          <cell r="C971">
            <v>122</v>
          </cell>
          <cell r="D971" t="str">
            <v>200301302</v>
          </cell>
        </row>
        <row r="972">
          <cell r="C972">
            <v>829</v>
          </cell>
          <cell r="D972" t="str">
            <v>200301305</v>
          </cell>
        </row>
        <row r="973">
          <cell r="C973">
            <v>120</v>
          </cell>
          <cell r="D973" t="str">
            <v>200301306</v>
          </cell>
        </row>
        <row r="974">
          <cell r="C974">
            <v>221</v>
          </cell>
          <cell r="D974" t="str">
            <v>200301402</v>
          </cell>
        </row>
        <row r="975">
          <cell r="C975">
            <v>65</v>
          </cell>
          <cell r="D975" t="str">
            <v>200301406</v>
          </cell>
        </row>
        <row r="976">
          <cell r="D976" t="str">
            <v>200301407</v>
          </cell>
        </row>
        <row r="977">
          <cell r="C977">
            <v>63</v>
          </cell>
          <cell r="D977" t="str">
            <v>200301502</v>
          </cell>
        </row>
        <row r="978">
          <cell r="C978">
            <v>1158</v>
          </cell>
          <cell r="D978" t="str">
            <v>200301505</v>
          </cell>
        </row>
        <row r="979">
          <cell r="C979">
            <v>16</v>
          </cell>
          <cell r="D979" t="str">
            <v>200301506</v>
          </cell>
        </row>
        <row r="980">
          <cell r="C980">
            <v>83</v>
          </cell>
          <cell r="D980" t="str">
            <v>200301601</v>
          </cell>
        </row>
        <row r="981">
          <cell r="C981">
            <v>10</v>
          </cell>
          <cell r="D981" t="str">
            <v>200301602</v>
          </cell>
        </row>
        <row r="982">
          <cell r="C982">
            <v>419</v>
          </cell>
          <cell r="D982" t="str">
            <v>200301701</v>
          </cell>
        </row>
        <row r="983">
          <cell r="C983">
            <v>15</v>
          </cell>
          <cell r="D983" t="str">
            <v>200301702</v>
          </cell>
        </row>
        <row r="984">
          <cell r="C984">
            <v>2798</v>
          </cell>
          <cell r="D984" t="str">
            <v>200301801</v>
          </cell>
        </row>
        <row r="985">
          <cell r="C985">
            <v>804</v>
          </cell>
          <cell r="D985" t="str">
            <v>200301802</v>
          </cell>
        </row>
        <row r="986">
          <cell r="C986">
            <v>1069</v>
          </cell>
          <cell r="D986" t="str">
            <v>200301902</v>
          </cell>
        </row>
        <row r="987">
          <cell r="C987">
            <v>5726</v>
          </cell>
          <cell r="D987" t="str">
            <v>200302102</v>
          </cell>
        </row>
        <row r="988">
          <cell r="C988">
            <v>26</v>
          </cell>
          <cell r="D988" t="str">
            <v>200302104</v>
          </cell>
        </row>
        <row r="989">
          <cell r="C989">
            <v>30</v>
          </cell>
          <cell r="D989" t="str">
            <v>200302107</v>
          </cell>
        </row>
        <row r="990">
          <cell r="C990">
            <v>20</v>
          </cell>
          <cell r="D990" t="str">
            <v>200302202</v>
          </cell>
        </row>
        <row r="991">
          <cell r="C991">
            <v>17</v>
          </cell>
          <cell r="D991" t="str">
            <v>200302203</v>
          </cell>
        </row>
        <row r="992">
          <cell r="C992">
            <v>576</v>
          </cell>
          <cell r="D992" t="str">
            <v>200302206</v>
          </cell>
        </row>
        <row r="993">
          <cell r="C993">
            <v>3</v>
          </cell>
          <cell r="D993" t="str">
            <v>200302207</v>
          </cell>
        </row>
        <row r="994">
          <cell r="C994">
            <v>56748</v>
          </cell>
          <cell r="D994" t="str">
            <v>200302301</v>
          </cell>
        </row>
        <row r="995">
          <cell r="C995">
            <v>123</v>
          </cell>
          <cell r="D995" t="str">
            <v>200302302</v>
          </cell>
        </row>
        <row r="996">
          <cell r="C996">
            <v>365</v>
          </cell>
          <cell r="D996" t="str">
            <v>200302305</v>
          </cell>
        </row>
        <row r="997">
          <cell r="C997">
            <v>120</v>
          </cell>
          <cell r="D997" t="str">
            <v>200302306</v>
          </cell>
        </row>
        <row r="998">
          <cell r="C998">
            <v>221</v>
          </cell>
          <cell r="D998" t="str">
            <v>200302402</v>
          </cell>
        </row>
        <row r="999">
          <cell r="C999">
            <v>66</v>
          </cell>
          <cell r="D999" t="str">
            <v>200302406</v>
          </cell>
        </row>
        <row r="1000">
          <cell r="C1000">
            <v>0</v>
          </cell>
          <cell r="D1000" t="str">
            <v>200302407</v>
          </cell>
        </row>
        <row r="1001">
          <cell r="C1001">
            <v>63</v>
          </cell>
          <cell r="D1001" t="str">
            <v>200302502</v>
          </cell>
        </row>
        <row r="1002">
          <cell r="C1002">
            <v>1609</v>
          </cell>
          <cell r="D1002" t="str">
            <v>200302505</v>
          </cell>
        </row>
        <row r="1003">
          <cell r="C1003">
            <v>16</v>
          </cell>
          <cell r="D1003" t="str">
            <v>200302506</v>
          </cell>
        </row>
        <row r="1004">
          <cell r="C1004">
            <v>90</v>
          </cell>
          <cell r="D1004" t="str">
            <v>200302601</v>
          </cell>
        </row>
        <row r="1005">
          <cell r="C1005">
            <v>10</v>
          </cell>
          <cell r="D1005" t="str">
            <v>200302602</v>
          </cell>
        </row>
        <row r="1006">
          <cell r="C1006">
            <v>420</v>
          </cell>
          <cell r="D1006" t="str">
            <v>200302701</v>
          </cell>
        </row>
        <row r="1007">
          <cell r="C1007">
            <v>15</v>
          </cell>
          <cell r="D1007" t="str">
            <v>200302702</v>
          </cell>
        </row>
        <row r="1008">
          <cell r="C1008">
            <v>2806</v>
          </cell>
          <cell r="D1008" t="str">
            <v>200302801</v>
          </cell>
        </row>
        <row r="1009">
          <cell r="C1009">
            <v>804</v>
          </cell>
          <cell r="D1009" t="str">
            <v>200302802</v>
          </cell>
        </row>
        <row r="1010">
          <cell r="C1010">
            <v>1047</v>
          </cell>
          <cell r="D1010" t="str">
            <v>200302902</v>
          </cell>
        </row>
        <row r="1011">
          <cell r="C1011">
            <v>5741</v>
          </cell>
          <cell r="D1011" t="str">
            <v>200303102</v>
          </cell>
        </row>
        <row r="1012">
          <cell r="C1012">
            <v>27</v>
          </cell>
          <cell r="D1012" t="str">
            <v>200303104</v>
          </cell>
        </row>
        <row r="1013">
          <cell r="C1013">
            <v>30</v>
          </cell>
          <cell r="D1013" t="str">
            <v>200303107</v>
          </cell>
        </row>
        <row r="1014">
          <cell r="C1014">
            <v>20</v>
          </cell>
          <cell r="D1014" t="str">
            <v>200303202</v>
          </cell>
        </row>
        <row r="1015">
          <cell r="C1015">
            <v>17</v>
          </cell>
          <cell r="D1015" t="str">
            <v>200303203</v>
          </cell>
        </row>
        <row r="1016">
          <cell r="C1016">
            <v>577</v>
          </cell>
          <cell r="D1016" t="str">
            <v>200303206</v>
          </cell>
        </row>
        <row r="1017">
          <cell r="C1017">
            <v>3</v>
          </cell>
          <cell r="D1017" t="str">
            <v>200303207</v>
          </cell>
        </row>
        <row r="1018">
          <cell r="C1018">
            <v>56777</v>
          </cell>
          <cell r="D1018" t="str">
            <v>200303301</v>
          </cell>
        </row>
        <row r="1019">
          <cell r="C1019">
            <v>123</v>
          </cell>
          <cell r="D1019" t="str">
            <v>200303302</v>
          </cell>
        </row>
        <row r="1020">
          <cell r="C1020">
            <v>365</v>
          </cell>
          <cell r="D1020" t="str">
            <v>200303305</v>
          </cell>
        </row>
        <row r="1021">
          <cell r="C1021">
            <v>119</v>
          </cell>
          <cell r="D1021" t="str">
            <v>200303306</v>
          </cell>
        </row>
        <row r="1022">
          <cell r="C1022">
            <v>221</v>
          </cell>
          <cell r="D1022" t="str">
            <v>200303402</v>
          </cell>
        </row>
        <row r="1023">
          <cell r="C1023">
            <v>67</v>
          </cell>
          <cell r="D1023" t="str">
            <v>200303406</v>
          </cell>
        </row>
        <row r="1024">
          <cell r="D1024" t="str">
            <v>200303407</v>
          </cell>
        </row>
        <row r="1025">
          <cell r="C1025">
            <v>63</v>
          </cell>
          <cell r="D1025" t="str">
            <v>200303502</v>
          </cell>
        </row>
        <row r="1026">
          <cell r="C1026">
            <v>1608</v>
          </cell>
          <cell r="D1026" t="str">
            <v>200303505</v>
          </cell>
        </row>
        <row r="1027">
          <cell r="C1027">
            <v>16</v>
          </cell>
          <cell r="D1027" t="str">
            <v>200303506</v>
          </cell>
        </row>
        <row r="1028">
          <cell r="C1028">
            <v>91</v>
          </cell>
          <cell r="D1028" t="str">
            <v>200303601</v>
          </cell>
        </row>
        <row r="1029">
          <cell r="C1029">
            <v>10</v>
          </cell>
          <cell r="D1029" t="str">
            <v>200303602</v>
          </cell>
        </row>
        <row r="1030">
          <cell r="C1030">
            <v>421</v>
          </cell>
          <cell r="D1030" t="str">
            <v>200303701</v>
          </cell>
        </row>
        <row r="1031">
          <cell r="C1031">
            <v>15</v>
          </cell>
          <cell r="D1031" t="str">
            <v>200303702</v>
          </cell>
        </row>
        <row r="1032">
          <cell r="C1032">
            <v>2805</v>
          </cell>
          <cell r="D1032" t="str">
            <v>200303801</v>
          </cell>
        </row>
        <row r="1033">
          <cell r="C1033">
            <v>803</v>
          </cell>
          <cell r="D1033" t="str">
            <v>200303802</v>
          </cell>
        </row>
        <row r="1034">
          <cell r="C1034">
            <v>1031</v>
          </cell>
          <cell r="D1034" t="str">
            <v>200303902</v>
          </cell>
        </row>
        <row r="1035">
          <cell r="C1035">
            <v>56781</v>
          </cell>
          <cell r="D1035" t="str">
            <v>200304301</v>
          </cell>
        </row>
        <row r="1036">
          <cell r="C1036">
            <v>91</v>
          </cell>
          <cell r="D1036" t="str">
            <v>200304601</v>
          </cell>
        </row>
        <row r="1037">
          <cell r="C1037">
            <v>422</v>
          </cell>
          <cell r="D1037" t="str">
            <v>200304701</v>
          </cell>
        </row>
        <row r="1038">
          <cell r="C1038">
            <v>2806</v>
          </cell>
          <cell r="D1038" t="str">
            <v>200304801</v>
          </cell>
        </row>
        <row r="1039">
          <cell r="C1039">
            <v>5754</v>
          </cell>
          <cell r="D1039" t="str">
            <v>200304102</v>
          </cell>
        </row>
        <row r="1040">
          <cell r="C1040">
            <v>20</v>
          </cell>
          <cell r="D1040" t="str">
            <v>200304202</v>
          </cell>
        </row>
        <row r="1041">
          <cell r="C1041">
            <v>123</v>
          </cell>
          <cell r="D1041" t="str">
            <v>200304302</v>
          </cell>
        </row>
        <row r="1042">
          <cell r="C1042">
            <v>219</v>
          </cell>
          <cell r="D1042" t="str">
            <v>200304402</v>
          </cell>
        </row>
        <row r="1043">
          <cell r="C1043">
            <v>63</v>
          </cell>
          <cell r="D1043" t="str">
            <v>200304502</v>
          </cell>
        </row>
        <row r="1044">
          <cell r="C1044">
            <v>10</v>
          </cell>
          <cell r="D1044" t="str">
            <v>200304602</v>
          </cell>
        </row>
        <row r="1045">
          <cell r="C1045">
            <v>15</v>
          </cell>
          <cell r="D1045" t="str">
            <v>200304702</v>
          </cell>
        </row>
        <row r="1046">
          <cell r="C1046">
            <v>808</v>
          </cell>
          <cell r="D1046" t="str">
            <v>200304802</v>
          </cell>
        </row>
        <row r="1047">
          <cell r="C1047">
            <v>1045</v>
          </cell>
          <cell r="D1047" t="str">
            <v>200304902</v>
          </cell>
        </row>
        <row r="1048">
          <cell r="C1048">
            <v>17</v>
          </cell>
          <cell r="D1048" t="str">
            <v>200304203</v>
          </cell>
        </row>
        <row r="1049">
          <cell r="C1049">
            <v>27</v>
          </cell>
          <cell r="D1049" t="str">
            <v>200304104</v>
          </cell>
        </row>
        <row r="1050">
          <cell r="C1050">
            <v>361</v>
          </cell>
          <cell r="D1050" t="str">
            <v>200304305</v>
          </cell>
        </row>
        <row r="1051">
          <cell r="C1051">
            <v>1612</v>
          </cell>
          <cell r="D1051" t="str">
            <v>200304505</v>
          </cell>
        </row>
        <row r="1052">
          <cell r="C1052">
            <v>577</v>
          </cell>
          <cell r="D1052" t="str">
            <v>200304206</v>
          </cell>
        </row>
        <row r="1053">
          <cell r="C1053">
            <v>119</v>
          </cell>
          <cell r="D1053" t="str">
            <v>200304306</v>
          </cell>
        </row>
        <row r="1054">
          <cell r="C1054">
            <v>67</v>
          </cell>
          <cell r="D1054" t="str">
            <v>200304406</v>
          </cell>
        </row>
        <row r="1055">
          <cell r="C1055">
            <v>16</v>
          </cell>
          <cell r="D1055" t="str">
            <v>200304506</v>
          </cell>
        </row>
        <row r="1056">
          <cell r="C1056">
            <v>30</v>
          </cell>
          <cell r="D1056" t="str">
            <v>200304107</v>
          </cell>
        </row>
        <row r="1057">
          <cell r="C1057">
            <v>3</v>
          </cell>
          <cell r="D1057" t="str">
            <v>200304207</v>
          </cell>
        </row>
        <row r="1058">
          <cell r="C1058">
            <v>3</v>
          </cell>
          <cell r="D1058" t="str">
            <v>200304407</v>
          </cell>
        </row>
        <row r="1059">
          <cell r="C1059">
            <v>24</v>
          </cell>
          <cell r="D1059" t="str">
            <v>200304CU2</v>
          </cell>
        </row>
        <row r="1060">
          <cell r="C1060">
            <v>56769</v>
          </cell>
          <cell r="D1060" t="str">
            <v>200305301</v>
          </cell>
        </row>
        <row r="1061">
          <cell r="C1061">
            <v>89</v>
          </cell>
          <cell r="D1061" t="str">
            <v>200305601</v>
          </cell>
        </row>
        <row r="1062">
          <cell r="C1062">
            <v>421</v>
          </cell>
          <cell r="D1062" t="str">
            <v>200305701</v>
          </cell>
        </row>
        <row r="1063">
          <cell r="C1063">
            <v>2803</v>
          </cell>
          <cell r="D1063" t="str">
            <v>200305801</v>
          </cell>
        </row>
        <row r="1064">
          <cell r="C1064">
            <v>5763</v>
          </cell>
          <cell r="D1064" t="str">
            <v>200305102</v>
          </cell>
        </row>
        <row r="1065">
          <cell r="C1065">
            <v>20</v>
          </cell>
          <cell r="D1065" t="str">
            <v>200305202</v>
          </cell>
        </row>
        <row r="1066">
          <cell r="C1066">
            <v>123</v>
          </cell>
          <cell r="D1066" t="str">
            <v>200305302</v>
          </cell>
        </row>
        <row r="1067">
          <cell r="C1067">
            <v>220</v>
          </cell>
          <cell r="D1067" t="str">
            <v>200305402</v>
          </cell>
        </row>
        <row r="1068">
          <cell r="C1068">
            <v>63</v>
          </cell>
          <cell r="D1068" t="str">
            <v>200305502</v>
          </cell>
        </row>
        <row r="1069">
          <cell r="C1069">
            <v>10</v>
          </cell>
          <cell r="D1069" t="str">
            <v>200305602</v>
          </cell>
        </row>
        <row r="1070">
          <cell r="C1070">
            <v>15</v>
          </cell>
          <cell r="D1070" t="str">
            <v>200305702</v>
          </cell>
        </row>
        <row r="1071">
          <cell r="C1071">
            <v>808</v>
          </cell>
          <cell r="D1071" t="str">
            <v>200305802</v>
          </cell>
        </row>
        <row r="1072">
          <cell r="C1072">
            <v>1052</v>
          </cell>
          <cell r="D1072" t="str">
            <v>200305902</v>
          </cell>
        </row>
        <row r="1073">
          <cell r="C1073">
            <v>17</v>
          </cell>
          <cell r="D1073" t="str">
            <v>200305203</v>
          </cell>
        </row>
        <row r="1074">
          <cell r="C1074">
            <v>27</v>
          </cell>
          <cell r="D1074" t="str">
            <v>200305104</v>
          </cell>
        </row>
        <row r="1075">
          <cell r="C1075">
            <v>360</v>
          </cell>
          <cell r="D1075" t="str">
            <v>200305305</v>
          </cell>
        </row>
        <row r="1076">
          <cell r="C1076">
            <v>1613</v>
          </cell>
          <cell r="D1076" t="str">
            <v>200305505</v>
          </cell>
        </row>
        <row r="1077">
          <cell r="C1077">
            <v>576</v>
          </cell>
          <cell r="D1077" t="str">
            <v>200305206</v>
          </cell>
        </row>
        <row r="1078">
          <cell r="C1078">
            <v>119</v>
          </cell>
          <cell r="D1078" t="str">
            <v>200305306</v>
          </cell>
        </row>
        <row r="1079">
          <cell r="C1079">
            <v>67</v>
          </cell>
          <cell r="D1079" t="str">
            <v>200305406</v>
          </cell>
        </row>
        <row r="1080">
          <cell r="C1080">
            <v>16</v>
          </cell>
          <cell r="D1080" t="str">
            <v>200305506</v>
          </cell>
        </row>
        <row r="1081">
          <cell r="C1081">
            <v>30</v>
          </cell>
          <cell r="D1081" t="str">
            <v>200305107</v>
          </cell>
        </row>
        <row r="1082">
          <cell r="C1082">
            <v>3</v>
          </cell>
          <cell r="D1082" t="str">
            <v>200305207</v>
          </cell>
        </row>
        <row r="1083">
          <cell r="C1083">
            <v>3</v>
          </cell>
          <cell r="D1083" t="str">
            <v>200305407</v>
          </cell>
        </row>
        <row r="1084">
          <cell r="C1084">
            <v>24</v>
          </cell>
          <cell r="D1084" t="str">
            <v>200305CU2</v>
          </cell>
        </row>
        <row r="1085">
          <cell r="C1085">
            <v>56770</v>
          </cell>
          <cell r="D1085" t="str">
            <v>200306301</v>
          </cell>
        </row>
        <row r="1086">
          <cell r="C1086">
            <v>89</v>
          </cell>
          <cell r="D1086" t="str">
            <v>200306601</v>
          </cell>
        </row>
        <row r="1087">
          <cell r="C1087">
            <v>422</v>
          </cell>
          <cell r="D1087" t="str">
            <v>200306701</v>
          </cell>
        </row>
        <row r="1088">
          <cell r="C1088">
            <v>2800</v>
          </cell>
          <cell r="D1088" t="str">
            <v>200306801</v>
          </cell>
        </row>
        <row r="1089">
          <cell r="C1089">
            <v>5774</v>
          </cell>
          <cell r="D1089" t="str">
            <v>200306102</v>
          </cell>
        </row>
        <row r="1090">
          <cell r="C1090">
            <v>20</v>
          </cell>
          <cell r="D1090" t="str">
            <v>200306202</v>
          </cell>
        </row>
        <row r="1091">
          <cell r="C1091">
            <v>124</v>
          </cell>
          <cell r="D1091" t="str">
            <v>200306302</v>
          </cell>
        </row>
        <row r="1092">
          <cell r="C1092">
            <v>220</v>
          </cell>
          <cell r="D1092" t="str">
            <v>200306402</v>
          </cell>
        </row>
        <row r="1093">
          <cell r="C1093">
            <v>62</v>
          </cell>
          <cell r="D1093" t="str">
            <v>200306502</v>
          </cell>
        </row>
        <row r="1094">
          <cell r="C1094">
            <v>10</v>
          </cell>
          <cell r="D1094" t="str">
            <v>200306602</v>
          </cell>
        </row>
        <row r="1095">
          <cell r="C1095">
            <v>15</v>
          </cell>
          <cell r="D1095" t="str">
            <v>200306702</v>
          </cell>
        </row>
        <row r="1096">
          <cell r="C1096">
            <v>808</v>
          </cell>
          <cell r="D1096" t="str">
            <v>200306802</v>
          </cell>
        </row>
        <row r="1097">
          <cell r="C1097">
            <v>1048</v>
          </cell>
          <cell r="D1097" t="str">
            <v>200306902</v>
          </cell>
        </row>
        <row r="1098">
          <cell r="C1098">
            <v>17</v>
          </cell>
          <cell r="D1098" t="str">
            <v>200306203</v>
          </cell>
        </row>
        <row r="1099">
          <cell r="C1099">
            <v>27</v>
          </cell>
          <cell r="D1099" t="str">
            <v>200306104</v>
          </cell>
        </row>
        <row r="1100">
          <cell r="C1100">
            <v>355</v>
          </cell>
          <cell r="D1100" t="str">
            <v>200306305</v>
          </cell>
        </row>
        <row r="1101">
          <cell r="C1101">
            <v>1694</v>
          </cell>
          <cell r="D1101" t="str">
            <v>200306505</v>
          </cell>
        </row>
        <row r="1102">
          <cell r="C1102">
            <v>577</v>
          </cell>
          <cell r="D1102" t="str">
            <v>200306206</v>
          </cell>
        </row>
        <row r="1103">
          <cell r="C1103">
            <v>119</v>
          </cell>
          <cell r="D1103" t="str">
            <v>200306306</v>
          </cell>
        </row>
        <row r="1104">
          <cell r="C1104">
            <v>68</v>
          </cell>
          <cell r="D1104" t="str">
            <v>200306406</v>
          </cell>
        </row>
        <row r="1105">
          <cell r="C1105">
            <v>16</v>
          </cell>
          <cell r="D1105" t="str">
            <v>200306506</v>
          </cell>
        </row>
        <row r="1106">
          <cell r="C1106">
            <v>30</v>
          </cell>
          <cell r="D1106" t="str">
            <v>200306107</v>
          </cell>
        </row>
        <row r="1107">
          <cell r="C1107">
            <v>3</v>
          </cell>
          <cell r="D1107" t="str">
            <v>200306207</v>
          </cell>
        </row>
        <row r="1108">
          <cell r="C1108">
            <v>3</v>
          </cell>
          <cell r="D1108" t="str">
            <v>200306407</v>
          </cell>
        </row>
        <row r="1109">
          <cell r="C1109">
            <v>24</v>
          </cell>
          <cell r="D1109" t="str">
            <v>200306CU2</v>
          </cell>
        </row>
        <row r="1110">
          <cell r="C1110">
            <v>56774</v>
          </cell>
          <cell r="D1110" t="str">
            <v>200307301</v>
          </cell>
        </row>
        <row r="1111">
          <cell r="C1111">
            <v>90</v>
          </cell>
          <cell r="D1111" t="str">
            <v>200307601</v>
          </cell>
        </row>
        <row r="1112">
          <cell r="C1112">
            <v>421</v>
          </cell>
          <cell r="D1112" t="str">
            <v>200307701</v>
          </cell>
        </row>
        <row r="1113">
          <cell r="C1113">
            <v>2797</v>
          </cell>
          <cell r="D1113" t="str">
            <v>200307801</v>
          </cell>
        </row>
        <row r="1114">
          <cell r="C1114">
            <v>5782</v>
          </cell>
          <cell r="D1114" t="str">
            <v>200307102</v>
          </cell>
        </row>
        <row r="1115">
          <cell r="C1115">
            <v>19</v>
          </cell>
          <cell r="D1115" t="str">
            <v>200307202</v>
          </cell>
        </row>
        <row r="1116">
          <cell r="C1116">
            <v>126</v>
          </cell>
          <cell r="D1116" t="str">
            <v>200307302</v>
          </cell>
        </row>
        <row r="1117">
          <cell r="C1117">
            <v>219</v>
          </cell>
          <cell r="D1117" t="str">
            <v>200307402</v>
          </cell>
        </row>
        <row r="1118">
          <cell r="C1118">
            <v>62</v>
          </cell>
          <cell r="D1118" t="str">
            <v>200307502</v>
          </cell>
        </row>
        <row r="1119">
          <cell r="C1119">
            <v>10</v>
          </cell>
          <cell r="D1119" t="str">
            <v>200307602</v>
          </cell>
        </row>
        <row r="1120">
          <cell r="C1120">
            <v>15</v>
          </cell>
          <cell r="D1120" t="str">
            <v>200307702</v>
          </cell>
        </row>
        <row r="1121">
          <cell r="C1121">
            <v>808</v>
          </cell>
          <cell r="D1121" t="str">
            <v>200307802</v>
          </cell>
        </row>
        <row r="1122">
          <cell r="C1122">
            <v>1056</v>
          </cell>
          <cell r="D1122" t="str">
            <v>200307902</v>
          </cell>
        </row>
        <row r="1123">
          <cell r="C1123">
            <v>17</v>
          </cell>
          <cell r="D1123" t="str">
            <v>200307203</v>
          </cell>
        </row>
        <row r="1124">
          <cell r="C1124">
            <v>27</v>
          </cell>
          <cell r="D1124" t="str">
            <v>200307104</v>
          </cell>
        </row>
        <row r="1125">
          <cell r="C1125">
            <v>352</v>
          </cell>
          <cell r="D1125" t="str">
            <v>200307305</v>
          </cell>
        </row>
        <row r="1126">
          <cell r="C1126">
            <v>1696</v>
          </cell>
          <cell r="D1126" t="str">
            <v>200307505</v>
          </cell>
        </row>
        <row r="1127">
          <cell r="C1127">
            <v>577</v>
          </cell>
          <cell r="D1127" t="str">
            <v>200307206</v>
          </cell>
        </row>
        <row r="1128">
          <cell r="C1128">
            <v>119</v>
          </cell>
          <cell r="D1128" t="str">
            <v>200307306</v>
          </cell>
        </row>
        <row r="1129">
          <cell r="C1129">
            <v>68</v>
          </cell>
          <cell r="D1129" t="str">
            <v>200307406</v>
          </cell>
        </row>
        <row r="1130">
          <cell r="C1130">
            <v>16</v>
          </cell>
          <cell r="D1130" t="str">
            <v>200307506</v>
          </cell>
        </row>
        <row r="1131">
          <cell r="C1131">
            <v>30</v>
          </cell>
          <cell r="D1131" t="str">
            <v>200307107</v>
          </cell>
        </row>
        <row r="1132">
          <cell r="C1132">
            <v>3</v>
          </cell>
          <cell r="D1132" t="str">
            <v>200307207</v>
          </cell>
        </row>
        <row r="1133">
          <cell r="C1133">
            <v>3</v>
          </cell>
          <cell r="D1133" t="str">
            <v>200307407</v>
          </cell>
        </row>
        <row r="1134">
          <cell r="C1134">
            <v>24</v>
          </cell>
          <cell r="D1134" t="str">
            <v>200307CU2</v>
          </cell>
        </row>
        <row r="1135">
          <cell r="C1135">
            <v>56751</v>
          </cell>
          <cell r="D1135" t="str">
            <v>200308301</v>
          </cell>
        </row>
        <row r="1136">
          <cell r="C1136">
            <v>90</v>
          </cell>
          <cell r="D1136" t="str">
            <v>200308601</v>
          </cell>
        </row>
        <row r="1137">
          <cell r="C1137">
            <v>420</v>
          </cell>
          <cell r="D1137" t="str">
            <v>200308701</v>
          </cell>
        </row>
        <row r="1138">
          <cell r="C1138">
            <v>2794</v>
          </cell>
          <cell r="D1138" t="str">
            <v>200308801</v>
          </cell>
        </row>
        <row r="1139">
          <cell r="C1139">
            <v>5782</v>
          </cell>
          <cell r="D1139" t="str">
            <v>200308102</v>
          </cell>
        </row>
        <row r="1140">
          <cell r="C1140">
            <v>19</v>
          </cell>
          <cell r="D1140" t="str">
            <v>200308202</v>
          </cell>
        </row>
        <row r="1141">
          <cell r="C1141">
            <v>127</v>
          </cell>
          <cell r="D1141" t="str">
            <v>200308302</v>
          </cell>
        </row>
        <row r="1142">
          <cell r="C1142">
            <v>219</v>
          </cell>
          <cell r="D1142" t="str">
            <v>200308402</v>
          </cell>
        </row>
        <row r="1143">
          <cell r="C1143">
            <v>61</v>
          </cell>
          <cell r="D1143" t="str">
            <v>200308502</v>
          </cell>
        </row>
        <row r="1144">
          <cell r="C1144">
            <v>10</v>
          </cell>
          <cell r="D1144" t="str">
            <v>200308602</v>
          </cell>
        </row>
        <row r="1145">
          <cell r="C1145">
            <v>15</v>
          </cell>
          <cell r="D1145" t="str">
            <v>200308702</v>
          </cell>
        </row>
        <row r="1146">
          <cell r="C1146">
            <v>808</v>
          </cell>
          <cell r="D1146" t="str">
            <v>200308802</v>
          </cell>
        </row>
        <row r="1147">
          <cell r="C1147">
            <v>1059</v>
          </cell>
          <cell r="D1147" t="str">
            <v>200308902</v>
          </cell>
        </row>
        <row r="1148">
          <cell r="C1148">
            <v>17</v>
          </cell>
          <cell r="D1148" t="str">
            <v>200308203</v>
          </cell>
        </row>
        <row r="1149">
          <cell r="C1149">
            <v>27</v>
          </cell>
          <cell r="D1149" t="str">
            <v>200308104</v>
          </cell>
        </row>
        <row r="1150">
          <cell r="C1150">
            <v>347</v>
          </cell>
          <cell r="D1150" t="str">
            <v>200308305</v>
          </cell>
        </row>
        <row r="1151">
          <cell r="C1151">
            <v>1695</v>
          </cell>
          <cell r="D1151" t="str">
            <v>200308505</v>
          </cell>
        </row>
        <row r="1152">
          <cell r="C1152">
            <v>578</v>
          </cell>
          <cell r="D1152" t="str">
            <v>200308206</v>
          </cell>
        </row>
        <row r="1153">
          <cell r="C1153">
            <v>119</v>
          </cell>
          <cell r="D1153" t="str">
            <v>200308306</v>
          </cell>
        </row>
        <row r="1154">
          <cell r="C1154">
            <v>69</v>
          </cell>
          <cell r="D1154" t="str">
            <v>200308406</v>
          </cell>
        </row>
        <row r="1155">
          <cell r="C1155">
            <v>16</v>
          </cell>
          <cell r="D1155" t="str">
            <v>200308506</v>
          </cell>
        </row>
        <row r="1156">
          <cell r="C1156">
            <v>25</v>
          </cell>
          <cell r="D1156" t="str">
            <v>200308107</v>
          </cell>
        </row>
        <row r="1157">
          <cell r="C1157">
            <v>0</v>
          </cell>
          <cell r="D1157" t="str">
            <v>200308207</v>
          </cell>
        </row>
        <row r="1158">
          <cell r="C1158">
            <v>3</v>
          </cell>
          <cell r="D1158" t="str">
            <v>200308407</v>
          </cell>
        </row>
        <row r="1159">
          <cell r="C1159">
            <v>5</v>
          </cell>
          <cell r="D1159" t="str">
            <v>200308Y1L</v>
          </cell>
        </row>
        <row r="1160">
          <cell r="C1160">
            <v>3</v>
          </cell>
          <cell r="D1160" t="str">
            <v>200308Y2L</v>
          </cell>
        </row>
        <row r="1161">
          <cell r="C1161">
            <v>24</v>
          </cell>
          <cell r="D1161" t="str">
            <v>200308CU2</v>
          </cell>
        </row>
        <row r="1162">
          <cell r="C1162">
            <v>56774</v>
          </cell>
          <cell r="D1162" t="str">
            <v>200309301</v>
          </cell>
        </row>
        <row r="1163">
          <cell r="C1163">
            <v>90</v>
          </cell>
          <cell r="D1163" t="str">
            <v>200309601</v>
          </cell>
        </row>
        <row r="1164">
          <cell r="C1164">
            <v>420</v>
          </cell>
          <cell r="D1164" t="str">
            <v>200309701</v>
          </cell>
        </row>
        <row r="1165">
          <cell r="C1165">
            <v>2793</v>
          </cell>
          <cell r="D1165" t="str">
            <v>200309801</v>
          </cell>
        </row>
        <row r="1166">
          <cell r="C1166">
            <v>5777</v>
          </cell>
          <cell r="D1166" t="str">
            <v>200309102</v>
          </cell>
        </row>
        <row r="1167">
          <cell r="C1167">
            <v>19</v>
          </cell>
          <cell r="D1167" t="str">
            <v>200309202</v>
          </cell>
        </row>
        <row r="1168">
          <cell r="C1168">
            <v>127</v>
          </cell>
          <cell r="D1168" t="str">
            <v>200309302</v>
          </cell>
        </row>
        <row r="1169">
          <cell r="C1169">
            <v>219</v>
          </cell>
          <cell r="D1169" t="str">
            <v>200309402</v>
          </cell>
        </row>
        <row r="1170">
          <cell r="C1170">
            <v>63</v>
          </cell>
          <cell r="D1170" t="str">
            <v>200309502</v>
          </cell>
        </row>
        <row r="1171">
          <cell r="C1171">
            <v>10</v>
          </cell>
          <cell r="D1171" t="str">
            <v>200309602</v>
          </cell>
        </row>
        <row r="1172">
          <cell r="C1172">
            <v>14</v>
          </cell>
          <cell r="D1172" t="str">
            <v>200309702</v>
          </cell>
        </row>
        <row r="1173">
          <cell r="C1173">
            <v>808</v>
          </cell>
          <cell r="D1173" t="str">
            <v>200309802</v>
          </cell>
        </row>
        <row r="1174">
          <cell r="C1174">
            <v>1053</v>
          </cell>
          <cell r="D1174" t="str">
            <v>200309902</v>
          </cell>
        </row>
        <row r="1175">
          <cell r="C1175">
            <v>17</v>
          </cell>
          <cell r="D1175" t="str">
            <v>200309203</v>
          </cell>
        </row>
        <row r="1176">
          <cell r="C1176">
            <v>27</v>
          </cell>
          <cell r="D1176" t="str">
            <v>200309104</v>
          </cell>
        </row>
        <row r="1177">
          <cell r="C1177">
            <v>344</v>
          </cell>
          <cell r="D1177" t="str">
            <v>200309305</v>
          </cell>
        </row>
        <row r="1178">
          <cell r="C1178">
            <v>1702</v>
          </cell>
          <cell r="D1178" t="str">
            <v>200309505</v>
          </cell>
        </row>
        <row r="1179">
          <cell r="C1179">
            <v>579</v>
          </cell>
          <cell r="D1179" t="str">
            <v>200309206</v>
          </cell>
        </row>
        <row r="1180">
          <cell r="C1180">
            <v>119</v>
          </cell>
          <cell r="D1180" t="str">
            <v>200309306</v>
          </cell>
        </row>
        <row r="1181">
          <cell r="C1181">
            <v>69</v>
          </cell>
          <cell r="D1181" t="str">
            <v>200309406</v>
          </cell>
        </row>
        <row r="1182">
          <cell r="C1182">
            <v>16</v>
          </cell>
          <cell r="D1182" t="str">
            <v>200309506</v>
          </cell>
        </row>
        <row r="1183">
          <cell r="C1183">
            <v>23</v>
          </cell>
          <cell r="D1183" t="str">
            <v>200309107</v>
          </cell>
        </row>
        <row r="1184">
          <cell r="C1184">
            <v>0</v>
          </cell>
          <cell r="D1184" t="str">
            <v>200309207</v>
          </cell>
        </row>
        <row r="1185">
          <cell r="C1185">
            <v>3</v>
          </cell>
          <cell r="D1185" t="str">
            <v>200309407</v>
          </cell>
        </row>
        <row r="1186">
          <cell r="C1186">
            <v>7</v>
          </cell>
          <cell r="D1186" t="str">
            <v>200309Y1L</v>
          </cell>
        </row>
        <row r="1187">
          <cell r="C1187">
            <v>3</v>
          </cell>
          <cell r="D1187" t="str">
            <v>200309Y2L</v>
          </cell>
        </row>
        <row r="1188">
          <cell r="C1188">
            <v>0</v>
          </cell>
          <cell r="D1188" t="str">
            <v>200309CU2</v>
          </cell>
        </row>
        <row r="1189">
          <cell r="C1189">
            <v>56811</v>
          </cell>
          <cell r="D1189" t="str">
            <v>200310301</v>
          </cell>
        </row>
        <row r="1190">
          <cell r="C1190">
            <v>90</v>
          </cell>
          <cell r="D1190" t="str">
            <v>200310601</v>
          </cell>
        </row>
        <row r="1191">
          <cell r="C1191">
            <v>418</v>
          </cell>
          <cell r="D1191" t="str">
            <v>200310701</v>
          </cell>
        </row>
        <row r="1192">
          <cell r="C1192">
            <v>2790</v>
          </cell>
          <cell r="D1192" t="str">
            <v>200310801</v>
          </cell>
        </row>
        <row r="1193">
          <cell r="C1193">
            <v>5787</v>
          </cell>
          <cell r="D1193" t="str">
            <v>200310102</v>
          </cell>
        </row>
        <row r="1194">
          <cell r="C1194">
            <v>19</v>
          </cell>
          <cell r="D1194" t="str">
            <v>200310202</v>
          </cell>
        </row>
        <row r="1195">
          <cell r="C1195">
            <v>128</v>
          </cell>
          <cell r="D1195" t="str">
            <v>200310302</v>
          </cell>
        </row>
        <row r="1196">
          <cell r="C1196">
            <v>217</v>
          </cell>
          <cell r="D1196" t="str">
            <v>200310402</v>
          </cell>
        </row>
        <row r="1197">
          <cell r="C1197">
            <v>63</v>
          </cell>
          <cell r="D1197" t="str">
            <v>200310502</v>
          </cell>
        </row>
        <row r="1198">
          <cell r="C1198">
            <v>10</v>
          </cell>
          <cell r="D1198" t="str">
            <v>200310602</v>
          </cell>
        </row>
        <row r="1199">
          <cell r="C1199">
            <v>14</v>
          </cell>
          <cell r="D1199" t="str">
            <v>200310702</v>
          </cell>
        </row>
        <row r="1200">
          <cell r="C1200">
            <v>807</v>
          </cell>
          <cell r="D1200" t="str">
            <v>200310802</v>
          </cell>
        </row>
        <row r="1201">
          <cell r="C1201">
            <v>1052</v>
          </cell>
          <cell r="D1201" t="str">
            <v>200310902</v>
          </cell>
        </row>
        <row r="1202">
          <cell r="C1202">
            <v>17</v>
          </cell>
          <cell r="D1202" t="str">
            <v>200310203</v>
          </cell>
        </row>
        <row r="1203">
          <cell r="C1203">
            <v>27</v>
          </cell>
          <cell r="D1203" t="str">
            <v>200310104</v>
          </cell>
        </row>
        <row r="1204">
          <cell r="C1204">
            <v>343</v>
          </cell>
          <cell r="D1204" t="str">
            <v>200310305</v>
          </cell>
        </row>
        <row r="1205">
          <cell r="C1205">
            <v>1700</v>
          </cell>
          <cell r="D1205" t="str">
            <v>200310505</v>
          </cell>
        </row>
        <row r="1206">
          <cell r="C1206">
            <v>579</v>
          </cell>
          <cell r="D1206" t="str">
            <v>200310206</v>
          </cell>
        </row>
        <row r="1207">
          <cell r="C1207">
            <v>120</v>
          </cell>
          <cell r="D1207" t="str">
            <v>200310306</v>
          </cell>
        </row>
        <row r="1208">
          <cell r="C1208">
            <v>69</v>
          </cell>
          <cell r="D1208" t="str">
            <v>200310406</v>
          </cell>
        </row>
        <row r="1209">
          <cell r="C1209">
            <v>16</v>
          </cell>
          <cell r="D1209" t="str">
            <v>200310506</v>
          </cell>
        </row>
        <row r="1210">
          <cell r="C1210">
            <v>23</v>
          </cell>
          <cell r="D1210" t="str">
            <v>200310107</v>
          </cell>
        </row>
        <row r="1211">
          <cell r="C1211">
            <v>0</v>
          </cell>
          <cell r="D1211" t="str">
            <v>200310207</v>
          </cell>
        </row>
        <row r="1212">
          <cell r="C1212">
            <v>3</v>
          </cell>
          <cell r="D1212" t="str">
            <v>200310407</v>
          </cell>
        </row>
        <row r="1213">
          <cell r="C1213">
            <v>7</v>
          </cell>
          <cell r="D1213" t="str">
            <v>200310Y1L</v>
          </cell>
        </row>
        <row r="1214">
          <cell r="C1214">
            <v>3</v>
          </cell>
          <cell r="D1214" t="str">
            <v>200310Y2L</v>
          </cell>
        </row>
        <row r="1215">
          <cell r="C1215">
            <v>23</v>
          </cell>
          <cell r="D1215" t="str">
            <v>200310CU2</v>
          </cell>
        </row>
        <row r="1216">
          <cell r="C1216">
            <v>56884</v>
          </cell>
          <cell r="D1216" t="str">
            <v>200311301</v>
          </cell>
        </row>
        <row r="1217">
          <cell r="C1217">
            <v>89</v>
          </cell>
          <cell r="D1217" t="str">
            <v>200311601</v>
          </cell>
        </row>
        <row r="1218">
          <cell r="C1218">
            <v>419</v>
          </cell>
          <cell r="D1218" t="str">
            <v>200311701</v>
          </cell>
        </row>
        <row r="1219">
          <cell r="C1219">
            <v>2793</v>
          </cell>
          <cell r="D1219" t="str">
            <v>200311801</v>
          </cell>
        </row>
        <row r="1220">
          <cell r="C1220">
            <v>5783</v>
          </cell>
          <cell r="D1220" t="str">
            <v>200311102</v>
          </cell>
        </row>
        <row r="1221">
          <cell r="C1221">
            <v>19</v>
          </cell>
          <cell r="D1221" t="str">
            <v>200311202</v>
          </cell>
        </row>
        <row r="1222">
          <cell r="C1222">
            <v>132</v>
          </cell>
          <cell r="D1222" t="str">
            <v>200311302</v>
          </cell>
        </row>
        <row r="1223">
          <cell r="C1223">
            <v>217</v>
          </cell>
          <cell r="D1223" t="str">
            <v>200311402</v>
          </cell>
        </row>
        <row r="1224">
          <cell r="C1224">
            <v>62</v>
          </cell>
          <cell r="D1224" t="str">
            <v>200311502</v>
          </cell>
        </row>
        <row r="1225">
          <cell r="C1225">
            <v>10</v>
          </cell>
          <cell r="D1225" t="str">
            <v>200311602</v>
          </cell>
        </row>
        <row r="1226">
          <cell r="C1226">
            <v>14</v>
          </cell>
          <cell r="D1226" t="str">
            <v>200311702</v>
          </cell>
        </row>
        <row r="1227">
          <cell r="C1227">
            <v>807</v>
          </cell>
          <cell r="D1227" t="str">
            <v>200311802</v>
          </cell>
        </row>
        <row r="1228">
          <cell r="C1228">
            <v>1057</v>
          </cell>
          <cell r="D1228" t="str">
            <v>200311902</v>
          </cell>
        </row>
        <row r="1229">
          <cell r="C1229">
            <v>17</v>
          </cell>
          <cell r="D1229" t="str">
            <v>200311203</v>
          </cell>
        </row>
        <row r="1230">
          <cell r="C1230">
            <v>27</v>
          </cell>
          <cell r="D1230" t="str">
            <v>200311104</v>
          </cell>
        </row>
        <row r="1231">
          <cell r="C1231">
            <v>339</v>
          </cell>
          <cell r="D1231" t="str">
            <v>200311305</v>
          </cell>
        </row>
        <row r="1232">
          <cell r="C1232">
            <v>1706</v>
          </cell>
          <cell r="D1232" t="str">
            <v>200311505</v>
          </cell>
        </row>
        <row r="1233">
          <cell r="C1233">
            <v>579</v>
          </cell>
          <cell r="D1233" t="str">
            <v>200311206</v>
          </cell>
        </row>
        <row r="1234">
          <cell r="C1234">
            <v>120</v>
          </cell>
          <cell r="D1234" t="str">
            <v>200311306</v>
          </cell>
        </row>
        <row r="1235">
          <cell r="C1235">
            <v>70</v>
          </cell>
          <cell r="D1235" t="str">
            <v>200311406</v>
          </cell>
        </row>
        <row r="1236">
          <cell r="C1236">
            <v>16</v>
          </cell>
          <cell r="D1236" t="str">
            <v>200311506</v>
          </cell>
        </row>
        <row r="1237">
          <cell r="C1237">
            <v>23</v>
          </cell>
          <cell r="D1237" t="str">
            <v>200311107</v>
          </cell>
        </row>
        <row r="1238">
          <cell r="C1238">
            <v>0</v>
          </cell>
          <cell r="D1238" t="str">
            <v>200311207</v>
          </cell>
        </row>
        <row r="1239">
          <cell r="C1239">
            <v>3</v>
          </cell>
          <cell r="D1239" t="str">
            <v>200311407</v>
          </cell>
        </row>
        <row r="1240">
          <cell r="C1240">
            <v>7</v>
          </cell>
          <cell r="D1240" t="str">
            <v>200311Y1L</v>
          </cell>
        </row>
        <row r="1241">
          <cell r="C1241">
            <v>3</v>
          </cell>
          <cell r="D1241" t="str">
            <v>200311Y2L</v>
          </cell>
        </row>
        <row r="1242">
          <cell r="C1242">
            <v>23</v>
          </cell>
          <cell r="D1242" t="str">
            <v>200311CU2</v>
          </cell>
        </row>
        <row r="1243">
          <cell r="C1243">
            <v>56958</v>
          </cell>
          <cell r="D1243" t="str">
            <v>200312301</v>
          </cell>
        </row>
        <row r="1244">
          <cell r="C1244">
            <v>90</v>
          </cell>
          <cell r="D1244" t="str">
            <v>200312601</v>
          </cell>
        </row>
        <row r="1245">
          <cell r="C1245">
            <v>419</v>
          </cell>
          <cell r="D1245" t="str">
            <v>200312701</v>
          </cell>
        </row>
        <row r="1246">
          <cell r="C1246">
            <v>2785</v>
          </cell>
          <cell r="D1246" t="str">
            <v>200312801</v>
          </cell>
        </row>
        <row r="1247">
          <cell r="C1247">
            <v>5801</v>
          </cell>
          <cell r="D1247" t="str">
            <v>200312102</v>
          </cell>
        </row>
        <row r="1248">
          <cell r="C1248">
            <v>19</v>
          </cell>
          <cell r="D1248" t="str">
            <v>200312202</v>
          </cell>
        </row>
        <row r="1249">
          <cell r="C1249">
            <v>134</v>
          </cell>
          <cell r="D1249" t="str">
            <v>200312302</v>
          </cell>
        </row>
        <row r="1250">
          <cell r="C1250">
            <v>218</v>
          </cell>
          <cell r="D1250" t="str">
            <v>200312402</v>
          </cell>
        </row>
        <row r="1251">
          <cell r="C1251">
            <v>62</v>
          </cell>
          <cell r="D1251" t="str">
            <v>200312502</v>
          </cell>
        </row>
        <row r="1252">
          <cell r="C1252">
            <v>10</v>
          </cell>
          <cell r="D1252" t="str">
            <v>200312602</v>
          </cell>
        </row>
        <row r="1253">
          <cell r="C1253">
            <v>14</v>
          </cell>
          <cell r="D1253" t="str">
            <v>200312702</v>
          </cell>
        </row>
        <row r="1254">
          <cell r="C1254">
            <v>807</v>
          </cell>
          <cell r="D1254" t="str">
            <v>200312802</v>
          </cell>
        </row>
        <row r="1255">
          <cell r="C1255">
            <v>1048</v>
          </cell>
          <cell r="D1255" t="str">
            <v>200312902</v>
          </cell>
        </row>
        <row r="1256">
          <cell r="C1256">
            <v>17</v>
          </cell>
          <cell r="D1256" t="str">
            <v>200312203</v>
          </cell>
        </row>
        <row r="1257">
          <cell r="C1257">
            <v>27</v>
          </cell>
          <cell r="D1257" t="str">
            <v>200312104</v>
          </cell>
        </row>
        <row r="1258">
          <cell r="C1258">
            <v>336</v>
          </cell>
          <cell r="D1258" t="str">
            <v>200312305</v>
          </cell>
        </row>
        <row r="1259">
          <cell r="C1259">
            <v>1710</v>
          </cell>
          <cell r="D1259" t="str">
            <v>200312505</v>
          </cell>
        </row>
        <row r="1260">
          <cell r="C1260">
            <v>580</v>
          </cell>
          <cell r="D1260" t="str">
            <v>200312206</v>
          </cell>
        </row>
        <row r="1261">
          <cell r="C1261">
            <v>121</v>
          </cell>
          <cell r="D1261" t="str">
            <v>200312306</v>
          </cell>
        </row>
        <row r="1262">
          <cell r="C1262">
            <v>70</v>
          </cell>
          <cell r="D1262" t="str">
            <v>200312406</v>
          </cell>
        </row>
        <row r="1263">
          <cell r="C1263">
            <v>16</v>
          </cell>
          <cell r="D1263" t="str">
            <v>200312506</v>
          </cell>
        </row>
        <row r="1264">
          <cell r="C1264">
            <v>23</v>
          </cell>
          <cell r="D1264" t="str">
            <v>200312107</v>
          </cell>
        </row>
        <row r="1265">
          <cell r="C1265">
            <v>0</v>
          </cell>
          <cell r="D1265" t="str">
            <v>200312207</v>
          </cell>
        </row>
        <row r="1266">
          <cell r="C1266">
            <v>3</v>
          </cell>
          <cell r="D1266" t="str">
            <v>200312407</v>
          </cell>
        </row>
        <row r="1267">
          <cell r="C1267">
            <v>2</v>
          </cell>
          <cell r="D1267" t="str">
            <v>200312Y1D</v>
          </cell>
        </row>
        <row r="1268">
          <cell r="C1268">
            <v>7</v>
          </cell>
          <cell r="D1268" t="str">
            <v>200312Y1L</v>
          </cell>
        </row>
        <row r="1269">
          <cell r="C1269">
            <v>3</v>
          </cell>
          <cell r="D1269" t="str">
            <v>200312Y2L</v>
          </cell>
        </row>
        <row r="1270">
          <cell r="C1270">
            <v>23</v>
          </cell>
          <cell r="D1270" t="str">
            <v>200312CU2</v>
          </cell>
        </row>
        <row r="1271">
          <cell r="C1271">
            <v>56975</v>
          </cell>
          <cell r="D1271" t="str">
            <v>200401301</v>
          </cell>
        </row>
        <row r="1272">
          <cell r="C1272">
            <v>88</v>
          </cell>
          <cell r="D1272" t="str">
            <v>200401601</v>
          </cell>
        </row>
        <row r="1273">
          <cell r="C1273">
            <v>420</v>
          </cell>
          <cell r="D1273" t="str">
            <v>200401701</v>
          </cell>
        </row>
        <row r="1274">
          <cell r="C1274">
            <v>2820</v>
          </cell>
          <cell r="D1274" t="str">
            <v>200401801</v>
          </cell>
        </row>
        <row r="1275">
          <cell r="C1275">
            <v>5794</v>
          </cell>
          <cell r="D1275" t="str">
            <v>200401102</v>
          </cell>
        </row>
        <row r="1276">
          <cell r="C1276">
            <v>19</v>
          </cell>
          <cell r="D1276" t="str">
            <v>200401202</v>
          </cell>
        </row>
        <row r="1277">
          <cell r="C1277">
            <v>134</v>
          </cell>
          <cell r="D1277" t="str">
            <v>200401302</v>
          </cell>
        </row>
        <row r="1278">
          <cell r="C1278">
            <v>217</v>
          </cell>
          <cell r="D1278" t="str">
            <v>200401402</v>
          </cell>
        </row>
        <row r="1279">
          <cell r="C1279">
            <v>63</v>
          </cell>
          <cell r="D1279" t="str">
            <v>200401502</v>
          </cell>
        </row>
        <row r="1280">
          <cell r="C1280">
            <v>10</v>
          </cell>
          <cell r="D1280" t="str">
            <v>200401602</v>
          </cell>
        </row>
        <row r="1281">
          <cell r="C1281">
            <v>14</v>
          </cell>
          <cell r="D1281" t="str">
            <v>200401702</v>
          </cell>
        </row>
        <row r="1282">
          <cell r="C1282">
            <v>805</v>
          </cell>
          <cell r="D1282" t="str">
            <v>200401802</v>
          </cell>
        </row>
        <row r="1283">
          <cell r="C1283">
            <v>1042</v>
          </cell>
          <cell r="D1283" t="str">
            <v>200401902</v>
          </cell>
        </row>
        <row r="1284">
          <cell r="C1284">
            <v>17</v>
          </cell>
          <cell r="D1284" t="str">
            <v>200401203</v>
          </cell>
        </row>
        <row r="1285">
          <cell r="C1285">
            <v>27</v>
          </cell>
          <cell r="D1285" t="str">
            <v>200401104</v>
          </cell>
        </row>
        <row r="1286">
          <cell r="C1286">
            <v>336</v>
          </cell>
          <cell r="D1286" t="str">
            <v>200401305</v>
          </cell>
        </row>
        <row r="1287">
          <cell r="C1287">
            <v>1715</v>
          </cell>
          <cell r="D1287" t="str">
            <v>200401505</v>
          </cell>
        </row>
        <row r="1288">
          <cell r="C1288">
            <v>581</v>
          </cell>
          <cell r="D1288" t="str">
            <v>200401206</v>
          </cell>
        </row>
        <row r="1289">
          <cell r="C1289">
            <v>121</v>
          </cell>
          <cell r="D1289" t="str">
            <v>200401306</v>
          </cell>
        </row>
        <row r="1290">
          <cell r="C1290">
            <v>70</v>
          </cell>
          <cell r="D1290" t="str">
            <v>200401406</v>
          </cell>
        </row>
        <row r="1291">
          <cell r="C1291">
            <v>16</v>
          </cell>
          <cell r="D1291" t="str">
            <v>200401506</v>
          </cell>
        </row>
        <row r="1292">
          <cell r="C1292">
            <v>23</v>
          </cell>
          <cell r="D1292" t="str">
            <v>200401107</v>
          </cell>
        </row>
        <row r="1293">
          <cell r="C1293">
            <v>0</v>
          </cell>
          <cell r="D1293" t="str">
            <v>200401207</v>
          </cell>
        </row>
        <row r="1294">
          <cell r="C1294">
            <v>3</v>
          </cell>
          <cell r="D1294" t="str">
            <v>200401407</v>
          </cell>
        </row>
        <row r="1295">
          <cell r="C1295">
            <v>11</v>
          </cell>
          <cell r="D1295" t="str">
            <v>200401Y1D</v>
          </cell>
        </row>
        <row r="1296">
          <cell r="C1296">
            <v>7</v>
          </cell>
          <cell r="D1296" t="str">
            <v>200401Y1L</v>
          </cell>
        </row>
        <row r="1297">
          <cell r="C1297">
            <v>3</v>
          </cell>
          <cell r="D1297" t="str">
            <v>200401Y2L</v>
          </cell>
        </row>
        <row r="1298">
          <cell r="C1298">
            <v>23</v>
          </cell>
          <cell r="D1298" t="str">
            <v>200401CU2</v>
          </cell>
        </row>
        <row r="1299">
          <cell r="C1299">
            <v>56990</v>
          </cell>
          <cell r="D1299" t="str">
            <v>200402301</v>
          </cell>
        </row>
        <row r="1300">
          <cell r="C1300">
            <v>89</v>
          </cell>
          <cell r="D1300" t="str">
            <v>200402601</v>
          </cell>
        </row>
        <row r="1301">
          <cell r="C1301">
            <v>418</v>
          </cell>
          <cell r="D1301" t="str">
            <v>200402701</v>
          </cell>
        </row>
        <row r="1302">
          <cell r="C1302">
            <v>2820</v>
          </cell>
          <cell r="D1302" t="str">
            <v>200402801</v>
          </cell>
        </row>
        <row r="1303">
          <cell r="C1303">
            <v>5805</v>
          </cell>
          <cell r="D1303" t="str">
            <v>200402102</v>
          </cell>
        </row>
        <row r="1304">
          <cell r="C1304">
            <v>19</v>
          </cell>
          <cell r="D1304" t="str">
            <v>200402202</v>
          </cell>
        </row>
        <row r="1305">
          <cell r="C1305">
            <v>134</v>
          </cell>
          <cell r="D1305" t="str">
            <v>200402302</v>
          </cell>
        </row>
        <row r="1306">
          <cell r="C1306">
            <v>217</v>
          </cell>
          <cell r="D1306" t="str">
            <v>200402402</v>
          </cell>
        </row>
        <row r="1307">
          <cell r="C1307">
            <v>63</v>
          </cell>
          <cell r="D1307" t="str">
            <v>200402502</v>
          </cell>
        </row>
        <row r="1308">
          <cell r="C1308">
            <v>10</v>
          </cell>
          <cell r="D1308" t="str">
            <v>200402602</v>
          </cell>
        </row>
        <row r="1309">
          <cell r="C1309">
            <v>14</v>
          </cell>
          <cell r="D1309" t="str">
            <v>200402702</v>
          </cell>
        </row>
        <row r="1310">
          <cell r="C1310">
            <v>805</v>
          </cell>
          <cell r="D1310" t="str">
            <v>200402802</v>
          </cell>
        </row>
        <row r="1311">
          <cell r="C1311">
            <v>1041</v>
          </cell>
          <cell r="D1311" t="str">
            <v>200402902</v>
          </cell>
        </row>
        <row r="1312">
          <cell r="C1312">
            <v>17</v>
          </cell>
          <cell r="D1312" t="str">
            <v>200402203</v>
          </cell>
        </row>
        <row r="1313">
          <cell r="C1313">
            <v>27</v>
          </cell>
          <cell r="D1313" t="str">
            <v>200402104</v>
          </cell>
        </row>
        <row r="1314">
          <cell r="C1314">
            <v>335</v>
          </cell>
          <cell r="D1314" t="str">
            <v>200402305</v>
          </cell>
        </row>
        <row r="1315">
          <cell r="C1315">
            <v>1715</v>
          </cell>
          <cell r="D1315" t="str">
            <v>200402505</v>
          </cell>
        </row>
        <row r="1316">
          <cell r="C1316">
            <v>581</v>
          </cell>
          <cell r="D1316" t="str">
            <v>200402206</v>
          </cell>
        </row>
        <row r="1317">
          <cell r="C1317">
            <v>121</v>
          </cell>
          <cell r="D1317" t="str">
            <v>200402306</v>
          </cell>
        </row>
        <row r="1318">
          <cell r="C1318">
            <v>70</v>
          </cell>
          <cell r="D1318" t="str">
            <v>200402406</v>
          </cell>
        </row>
        <row r="1319">
          <cell r="C1319">
            <v>16</v>
          </cell>
          <cell r="D1319" t="str">
            <v>200402506</v>
          </cell>
        </row>
        <row r="1320">
          <cell r="C1320">
            <v>23</v>
          </cell>
          <cell r="D1320" t="str">
            <v>200402107</v>
          </cell>
        </row>
        <row r="1321">
          <cell r="C1321">
            <v>0</v>
          </cell>
          <cell r="D1321" t="str">
            <v>200402207</v>
          </cell>
        </row>
        <row r="1322">
          <cell r="C1322">
            <v>3</v>
          </cell>
          <cell r="D1322" t="str">
            <v>200402407</v>
          </cell>
        </row>
        <row r="1323">
          <cell r="C1323">
            <v>13</v>
          </cell>
          <cell r="D1323" t="str">
            <v>200402Y1D</v>
          </cell>
        </row>
        <row r="1324">
          <cell r="C1324">
            <v>7</v>
          </cell>
          <cell r="D1324" t="str">
            <v>200402Y1L</v>
          </cell>
        </row>
        <row r="1325">
          <cell r="C1325">
            <v>3</v>
          </cell>
          <cell r="D1325" t="str">
            <v>200402Y2L</v>
          </cell>
        </row>
        <row r="1326">
          <cell r="C1326">
            <v>23</v>
          </cell>
          <cell r="D1326" t="str">
            <v>200402CU2</v>
          </cell>
        </row>
        <row r="1327">
          <cell r="C1327">
            <v>56995</v>
          </cell>
          <cell r="D1327" t="str">
            <v>200403301</v>
          </cell>
        </row>
        <row r="1328">
          <cell r="C1328">
            <v>89</v>
          </cell>
          <cell r="D1328" t="str">
            <v>200403601</v>
          </cell>
        </row>
        <row r="1329">
          <cell r="C1329">
            <v>418</v>
          </cell>
          <cell r="D1329" t="str">
            <v>200403701</v>
          </cell>
        </row>
        <row r="1330">
          <cell r="C1330">
            <v>2818</v>
          </cell>
          <cell r="D1330" t="str">
            <v>200403801</v>
          </cell>
        </row>
        <row r="1331">
          <cell r="C1331">
            <v>5817</v>
          </cell>
          <cell r="D1331" t="str">
            <v>200403102</v>
          </cell>
        </row>
        <row r="1332">
          <cell r="C1332">
            <v>19</v>
          </cell>
          <cell r="D1332" t="str">
            <v>200403202</v>
          </cell>
        </row>
        <row r="1333">
          <cell r="C1333">
            <v>134</v>
          </cell>
          <cell r="D1333" t="str">
            <v>200403302</v>
          </cell>
        </row>
        <row r="1334">
          <cell r="C1334">
            <v>217</v>
          </cell>
          <cell r="D1334" t="str">
            <v>200403402</v>
          </cell>
        </row>
        <row r="1335">
          <cell r="C1335">
            <v>63</v>
          </cell>
          <cell r="D1335" t="str">
            <v>200403502</v>
          </cell>
        </row>
        <row r="1336">
          <cell r="C1336">
            <v>10</v>
          </cell>
          <cell r="D1336" t="str">
            <v>200403602</v>
          </cell>
        </row>
        <row r="1337">
          <cell r="C1337">
            <v>14</v>
          </cell>
          <cell r="D1337" t="str">
            <v>200403702</v>
          </cell>
        </row>
        <row r="1338">
          <cell r="C1338">
            <v>805</v>
          </cell>
          <cell r="D1338" t="str">
            <v>200403802</v>
          </cell>
        </row>
        <row r="1339">
          <cell r="C1339">
            <v>1019</v>
          </cell>
          <cell r="D1339" t="str">
            <v>200403902</v>
          </cell>
        </row>
        <row r="1340">
          <cell r="C1340">
            <v>17</v>
          </cell>
          <cell r="D1340" t="str">
            <v>200403203</v>
          </cell>
        </row>
        <row r="1341">
          <cell r="C1341">
            <v>27</v>
          </cell>
          <cell r="D1341" t="str">
            <v>200403104</v>
          </cell>
        </row>
        <row r="1342">
          <cell r="C1342">
            <v>335</v>
          </cell>
          <cell r="D1342" t="str">
            <v>200403305</v>
          </cell>
        </row>
        <row r="1343">
          <cell r="C1343">
            <v>1714</v>
          </cell>
          <cell r="D1343" t="str">
            <v>200403505</v>
          </cell>
        </row>
        <row r="1344">
          <cell r="C1344">
            <v>582</v>
          </cell>
          <cell r="D1344" t="str">
            <v>200403206</v>
          </cell>
        </row>
        <row r="1345">
          <cell r="C1345">
            <v>121</v>
          </cell>
          <cell r="D1345" t="str">
            <v>200403306</v>
          </cell>
        </row>
        <row r="1346">
          <cell r="C1346">
            <v>70</v>
          </cell>
          <cell r="D1346" t="str">
            <v>200403406</v>
          </cell>
        </row>
        <row r="1347">
          <cell r="C1347">
            <v>16</v>
          </cell>
          <cell r="D1347" t="str">
            <v>200403506</v>
          </cell>
        </row>
        <row r="1348">
          <cell r="C1348">
            <v>23</v>
          </cell>
          <cell r="D1348" t="str">
            <v>200403107</v>
          </cell>
        </row>
        <row r="1349">
          <cell r="C1349">
            <v>0</v>
          </cell>
          <cell r="D1349" t="str">
            <v>200403207</v>
          </cell>
        </row>
        <row r="1350">
          <cell r="C1350">
            <v>3</v>
          </cell>
          <cell r="D1350" t="str">
            <v>200403407</v>
          </cell>
        </row>
        <row r="1351">
          <cell r="C1351">
            <v>13</v>
          </cell>
          <cell r="D1351" t="str">
            <v>200403Y1D</v>
          </cell>
        </row>
        <row r="1352">
          <cell r="C1352">
            <v>7</v>
          </cell>
          <cell r="D1352" t="str">
            <v>200403Y1L</v>
          </cell>
        </row>
        <row r="1353">
          <cell r="C1353">
            <v>3</v>
          </cell>
          <cell r="D1353" t="str">
            <v>200403Y2L</v>
          </cell>
        </row>
        <row r="1354">
          <cell r="C1354">
            <v>23</v>
          </cell>
          <cell r="D1354" t="str">
            <v>200403CU2</v>
          </cell>
        </row>
        <row r="1355">
          <cell r="C1355">
            <v>56988</v>
          </cell>
          <cell r="D1355" t="str">
            <v>200404301</v>
          </cell>
        </row>
        <row r="1356">
          <cell r="C1356">
            <v>87</v>
          </cell>
          <cell r="D1356" t="str">
            <v>200404601</v>
          </cell>
        </row>
        <row r="1357">
          <cell r="C1357">
            <v>415</v>
          </cell>
          <cell r="D1357" t="str">
            <v>200404701</v>
          </cell>
        </row>
        <row r="1358">
          <cell r="C1358">
            <v>2818</v>
          </cell>
          <cell r="D1358" t="str">
            <v>200404801</v>
          </cell>
        </row>
        <row r="1359">
          <cell r="C1359">
            <v>5822</v>
          </cell>
          <cell r="D1359" t="str">
            <v>200404102</v>
          </cell>
        </row>
        <row r="1360">
          <cell r="C1360">
            <v>18</v>
          </cell>
          <cell r="D1360" t="str">
            <v>200404202</v>
          </cell>
        </row>
        <row r="1361">
          <cell r="C1361">
            <v>134</v>
          </cell>
          <cell r="D1361" t="str">
            <v>200404302</v>
          </cell>
        </row>
        <row r="1362">
          <cell r="C1362">
            <v>216</v>
          </cell>
          <cell r="D1362" t="str">
            <v>200404402</v>
          </cell>
        </row>
        <row r="1363">
          <cell r="C1363">
            <v>63</v>
          </cell>
          <cell r="D1363" t="str">
            <v>200404502</v>
          </cell>
        </row>
        <row r="1364">
          <cell r="C1364">
            <v>10</v>
          </cell>
          <cell r="D1364" t="str">
            <v>200404602</v>
          </cell>
        </row>
        <row r="1365">
          <cell r="C1365">
            <v>14</v>
          </cell>
          <cell r="D1365" t="str">
            <v>200404702</v>
          </cell>
        </row>
        <row r="1366">
          <cell r="C1366">
            <v>806</v>
          </cell>
          <cell r="D1366" t="str">
            <v>200404802</v>
          </cell>
        </row>
        <row r="1367">
          <cell r="C1367">
            <v>1014</v>
          </cell>
          <cell r="D1367" t="str">
            <v>200404902</v>
          </cell>
        </row>
        <row r="1368">
          <cell r="C1368">
            <v>17</v>
          </cell>
          <cell r="D1368" t="str">
            <v>200404203</v>
          </cell>
        </row>
        <row r="1369">
          <cell r="C1369">
            <v>27</v>
          </cell>
          <cell r="D1369" t="str">
            <v>200404104</v>
          </cell>
        </row>
        <row r="1370">
          <cell r="C1370">
            <v>333</v>
          </cell>
          <cell r="D1370" t="str">
            <v>200404305</v>
          </cell>
        </row>
        <row r="1371">
          <cell r="C1371">
            <v>1721</v>
          </cell>
          <cell r="D1371" t="str">
            <v>200404505</v>
          </cell>
        </row>
        <row r="1372">
          <cell r="C1372">
            <v>582</v>
          </cell>
          <cell r="D1372" t="str">
            <v>200404206</v>
          </cell>
        </row>
        <row r="1373">
          <cell r="C1373">
            <v>121</v>
          </cell>
          <cell r="D1373" t="str">
            <v>200404306</v>
          </cell>
        </row>
        <row r="1374">
          <cell r="C1374">
            <v>70</v>
          </cell>
          <cell r="D1374" t="str">
            <v>200404406</v>
          </cell>
        </row>
        <row r="1375">
          <cell r="C1375">
            <v>16</v>
          </cell>
          <cell r="D1375" t="str">
            <v>200404506</v>
          </cell>
        </row>
        <row r="1376">
          <cell r="C1376">
            <v>23</v>
          </cell>
          <cell r="D1376" t="str">
            <v>200404107</v>
          </cell>
        </row>
        <row r="1377">
          <cell r="C1377">
            <v>0</v>
          </cell>
          <cell r="D1377" t="str">
            <v>200404207</v>
          </cell>
        </row>
        <row r="1378">
          <cell r="C1378">
            <v>3</v>
          </cell>
          <cell r="D1378" t="str">
            <v>200404407</v>
          </cell>
        </row>
        <row r="1379">
          <cell r="C1379">
            <v>13</v>
          </cell>
          <cell r="D1379" t="str">
            <v>200404Y1D</v>
          </cell>
        </row>
        <row r="1380">
          <cell r="C1380">
            <v>7</v>
          </cell>
          <cell r="D1380" t="str">
            <v>200404Y1L</v>
          </cell>
        </row>
        <row r="1381">
          <cell r="C1381">
            <v>3</v>
          </cell>
          <cell r="D1381" t="str">
            <v>200404Y2L</v>
          </cell>
        </row>
        <row r="1382">
          <cell r="C1382">
            <v>56962</v>
          </cell>
          <cell r="D1382" t="str">
            <v>200405301</v>
          </cell>
        </row>
        <row r="1383">
          <cell r="C1383">
            <v>83</v>
          </cell>
          <cell r="D1383" t="str">
            <v>200405601</v>
          </cell>
        </row>
        <row r="1384">
          <cell r="C1384">
            <v>412</v>
          </cell>
          <cell r="D1384" t="str">
            <v>200405701</v>
          </cell>
        </row>
        <row r="1385">
          <cell r="C1385">
            <v>2815</v>
          </cell>
          <cell r="D1385" t="str">
            <v>200405801</v>
          </cell>
        </row>
        <row r="1386">
          <cell r="C1386">
            <v>5830</v>
          </cell>
          <cell r="D1386" t="str">
            <v>200405102</v>
          </cell>
        </row>
        <row r="1387">
          <cell r="C1387">
            <v>16</v>
          </cell>
          <cell r="D1387" t="str">
            <v>200405202</v>
          </cell>
        </row>
        <row r="1388">
          <cell r="C1388">
            <v>134</v>
          </cell>
          <cell r="D1388" t="str">
            <v>200405302</v>
          </cell>
        </row>
        <row r="1389">
          <cell r="C1389">
            <v>215</v>
          </cell>
          <cell r="D1389" t="str">
            <v>200405402</v>
          </cell>
        </row>
        <row r="1390">
          <cell r="C1390">
            <v>64</v>
          </cell>
          <cell r="D1390" t="str">
            <v>200405502</v>
          </cell>
        </row>
        <row r="1391">
          <cell r="C1391">
            <v>10</v>
          </cell>
          <cell r="D1391" t="str">
            <v>200405602</v>
          </cell>
        </row>
        <row r="1392">
          <cell r="C1392">
            <v>14</v>
          </cell>
          <cell r="D1392" t="str">
            <v>200405702</v>
          </cell>
        </row>
        <row r="1393">
          <cell r="C1393">
            <v>806</v>
          </cell>
          <cell r="D1393" t="str">
            <v>200405802</v>
          </cell>
        </row>
        <row r="1394">
          <cell r="C1394">
            <v>1005</v>
          </cell>
          <cell r="D1394" t="str">
            <v>200405902</v>
          </cell>
        </row>
        <row r="1395">
          <cell r="C1395">
            <v>17</v>
          </cell>
          <cell r="D1395" t="str">
            <v>200405203</v>
          </cell>
        </row>
        <row r="1396">
          <cell r="C1396">
            <v>27</v>
          </cell>
          <cell r="D1396" t="str">
            <v>200405104</v>
          </cell>
        </row>
        <row r="1397">
          <cell r="C1397">
            <v>332</v>
          </cell>
          <cell r="D1397" t="str">
            <v>200405305</v>
          </cell>
        </row>
        <row r="1398">
          <cell r="C1398">
            <v>1726</v>
          </cell>
          <cell r="D1398" t="str">
            <v>200405505</v>
          </cell>
        </row>
        <row r="1399">
          <cell r="C1399">
            <v>582</v>
          </cell>
          <cell r="D1399" t="str">
            <v>200405206</v>
          </cell>
        </row>
        <row r="1400">
          <cell r="C1400">
            <v>121</v>
          </cell>
          <cell r="D1400" t="str">
            <v>200405306</v>
          </cell>
        </row>
        <row r="1401">
          <cell r="C1401">
            <v>71</v>
          </cell>
          <cell r="D1401" t="str">
            <v>200405406</v>
          </cell>
        </row>
        <row r="1402">
          <cell r="C1402">
            <v>16</v>
          </cell>
          <cell r="D1402" t="str">
            <v>200405506</v>
          </cell>
        </row>
        <row r="1403">
          <cell r="C1403">
            <v>23</v>
          </cell>
          <cell r="D1403" t="str">
            <v>200405107</v>
          </cell>
        </row>
        <row r="1404">
          <cell r="C1404">
            <v>0</v>
          </cell>
          <cell r="D1404" t="str">
            <v>200405207</v>
          </cell>
        </row>
        <row r="1405">
          <cell r="C1405">
            <v>3</v>
          </cell>
          <cell r="D1405" t="str">
            <v>200405407</v>
          </cell>
        </row>
        <row r="1406">
          <cell r="C1406">
            <v>13</v>
          </cell>
          <cell r="D1406" t="str">
            <v>200405Y1D</v>
          </cell>
        </row>
        <row r="1407">
          <cell r="C1407">
            <v>7</v>
          </cell>
          <cell r="D1407" t="str">
            <v>200405Y1L</v>
          </cell>
        </row>
        <row r="1408">
          <cell r="C1408">
            <v>3</v>
          </cell>
          <cell r="D1408" t="str">
            <v>200405Y2L</v>
          </cell>
        </row>
        <row r="1409">
          <cell r="C1409">
            <v>57039</v>
          </cell>
          <cell r="D1409" t="str">
            <v>200406301</v>
          </cell>
        </row>
        <row r="1410">
          <cell r="C1410">
            <v>28</v>
          </cell>
          <cell r="D1410" t="str">
            <v>200406601</v>
          </cell>
        </row>
        <row r="1411">
          <cell r="C1411">
            <v>376</v>
          </cell>
          <cell r="D1411" t="str">
            <v>200406701</v>
          </cell>
        </row>
        <row r="1412">
          <cell r="C1412">
            <v>2826</v>
          </cell>
          <cell r="D1412" t="str">
            <v>200406801</v>
          </cell>
        </row>
        <row r="1413">
          <cell r="C1413">
            <v>5837</v>
          </cell>
          <cell r="D1413" t="str">
            <v>200406102</v>
          </cell>
        </row>
        <row r="1414">
          <cell r="C1414">
            <v>16</v>
          </cell>
          <cell r="D1414" t="str">
            <v>200406202</v>
          </cell>
        </row>
        <row r="1415">
          <cell r="C1415">
            <v>134</v>
          </cell>
          <cell r="D1415" t="str">
            <v>200406302</v>
          </cell>
        </row>
        <row r="1416">
          <cell r="C1416">
            <v>215</v>
          </cell>
          <cell r="D1416" t="str">
            <v>200406402</v>
          </cell>
        </row>
        <row r="1417">
          <cell r="C1417">
            <v>61</v>
          </cell>
          <cell r="D1417" t="str">
            <v>200406502</v>
          </cell>
        </row>
        <row r="1418">
          <cell r="C1418">
            <v>9</v>
          </cell>
          <cell r="D1418" t="str">
            <v>200406602</v>
          </cell>
        </row>
        <row r="1419">
          <cell r="C1419">
            <v>13</v>
          </cell>
          <cell r="D1419" t="str">
            <v>200406702</v>
          </cell>
        </row>
        <row r="1420">
          <cell r="C1420">
            <v>806</v>
          </cell>
          <cell r="D1420" t="str">
            <v>200406802</v>
          </cell>
        </row>
        <row r="1421">
          <cell r="C1421">
            <v>1019</v>
          </cell>
          <cell r="D1421" t="str">
            <v>200406902</v>
          </cell>
        </row>
        <row r="1422">
          <cell r="C1422">
            <v>0</v>
          </cell>
          <cell r="D1422" t="str">
            <v>200406142</v>
          </cell>
        </row>
        <row r="1423">
          <cell r="C1423">
            <v>0</v>
          </cell>
          <cell r="D1423" t="str">
            <v>200406242</v>
          </cell>
        </row>
        <row r="1424">
          <cell r="C1424">
            <v>3</v>
          </cell>
          <cell r="D1424" t="str">
            <v>200406342</v>
          </cell>
        </row>
        <row r="1425">
          <cell r="C1425">
            <v>3</v>
          </cell>
          <cell r="D1425" t="str">
            <v>200406542</v>
          </cell>
        </row>
        <row r="1426">
          <cell r="C1426">
            <v>1</v>
          </cell>
          <cell r="D1426" t="str">
            <v>200406642</v>
          </cell>
        </row>
        <row r="1427">
          <cell r="C1427">
            <v>1</v>
          </cell>
          <cell r="D1427" t="str">
            <v>200406742</v>
          </cell>
        </row>
        <row r="1428">
          <cell r="C1428">
            <v>17</v>
          </cell>
          <cell r="D1428" t="str">
            <v>200406203</v>
          </cell>
        </row>
        <row r="1429">
          <cell r="C1429">
            <v>27</v>
          </cell>
          <cell r="D1429" t="str">
            <v>200406104</v>
          </cell>
        </row>
        <row r="1430">
          <cell r="C1430">
            <v>332</v>
          </cell>
          <cell r="D1430" t="str">
            <v>200406305</v>
          </cell>
        </row>
        <row r="1431">
          <cell r="C1431">
            <v>1719</v>
          </cell>
          <cell r="D1431" t="str">
            <v>200406505</v>
          </cell>
        </row>
        <row r="1432">
          <cell r="C1432">
            <v>583</v>
          </cell>
          <cell r="D1432" t="str">
            <v>200406206</v>
          </cell>
        </row>
        <row r="1433">
          <cell r="C1433">
            <v>121</v>
          </cell>
          <cell r="D1433" t="str">
            <v>200406306</v>
          </cell>
        </row>
        <row r="1434">
          <cell r="C1434">
            <v>71</v>
          </cell>
          <cell r="D1434" t="str">
            <v>200406406</v>
          </cell>
        </row>
        <row r="1435">
          <cell r="C1435">
            <v>16</v>
          </cell>
          <cell r="D1435" t="str">
            <v>200406506</v>
          </cell>
        </row>
        <row r="1436">
          <cell r="C1436">
            <v>23</v>
          </cell>
          <cell r="D1436" t="str">
            <v>200406107</v>
          </cell>
        </row>
        <row r="1437">
          <cell r="C1437">
            <v>0</v>
          </cell>
          <cell r="D1437" t="str">
            <v>200406207</v>
          </cell>
        </row>
        <row r="1438">
          <cell r="C1438">
            <v>3</v>
          </cell>
          <cell r="D1438" t="str">
            <v>200406407</v>
          </cell>
        </row>
        <row r="1439">
          <cell r="C1439">
            <v>13</v>
          </cell>
          <cell r="D1439" t="str">
            <v>200406Y1D</v>
          </cell>
        </row>
        <row r="1440">
          <cell r="C1440">
            <v>7</v>
          </cell>
          <cell r="D1440" t="str">
            <v>200406Y1L</v>
          </cell>
        </row>
        <row r="1441">
          <cell r="C1441">
            <v>3</v>
          </cell>
          <cell r="D1441" t="str">
            <v>200406Y2L</v>
          </cell>
        </row>
        <row r="1442">
          <cell r="C1442">
            <v>57114</v>
          </cell>
          <cell r="D1442" t="str">
            <v>200407301</v>
          </cell>
        </row>
        <row r="1443">
          <cell r="C1443">
            <v>17</v>
          </cell>
          <cell r="D1443" t="str">
            <v>200407601</v>
          </cell>
        </row>
        <row r="1444">
          <cell r="C1444">
            <v>175</v>
          </cell>
          <cell r="D1444" t="str">
            <v>200407701</v>
          </cell>
        </row>
        <row r="1445">
          <cell r="C1445">
            <v>2915</v>
          </cell>
          <cell r="D1445" t="str">
            <v>200407801</v>
          </cell>
        </row>
        <row r="1446">
          <cell r="C1446">
            <v>5833</v>
          </cell>
          <cell r="D1446" t="str">
            <v>200407102</v>
          </cell>
        </row>
        <row r="1447">
          <cell r="C1447">
            <v>16</v>
          </cell>
          <cell r="D1447" t="str">
            <v>200407202</v>
          </cell>
        </row>
        <row r="1448">
          <cell r="C1448">
            <v>134</v>
          </cell>
          <cell r="D1448" t="str">
            <v>200407302</v>
          </cell>
        </row>
        <row r="1449">
          <cell r="C1449">
            <v>214</v>
          </cell>
          <cell r="D1449" t="str">
            <v>200407402</v>
          </cell>
        </row>
        <row r="1450">
          <cell r="C1450">
            <v>62</v>
          </cell>
          <cell r="D1450" t="str">
            <v>200407502</v>
          </cell>
        </row>
        <row r="1451">
          <cell r="C1451">
            <v>9</v>
          </cell>
          <cell r="D1451" t="str">
            <v>200407602</v>
          </cell>
        </row>
        <row r="1452">
          <cell r="C1452">
            <v>13</v>
          </cell>
          <cell r="D1452" t="str">
            <v>200407702</v>
          </cell>
        </row>
        <row r="1453">
          <cell r="C1453">
            <v>806</v>
          </cell>
          <cell r="D1453" t="str">
            <v>200407802</v>
          </cell>
        </row>
        <row r="1454">
          <cell r="C1454">
            <v>1029</v>
          </cell>
          <cell r="D1454" t="str">
            <v>200407902</v>
          </cell>
        </row>
        <row r="1455">
          <cell r="C1455">
            <v>1</v>
          </cell>
          <cell r="D1455" t="str">
            <v>200407142</v>
          </cell>
        </row>
        <row r="1456">
          <cell r="C1456">
            <v>0</v>
          </cell>
          <cell r="D1456" t="str">
            <v>200407242</v>
          </cell>
        </row>
        <row r="1457">
          <cell r="C1457">
            <v>1</v>
          </cell>
          <cell r="D1457" t="str">
            <v>200407342</v>
          </cell>
        </row>
        <row r="1458">
          <cell r="C1458">
            <v>3</v>
          </cell>
          <cell r="D1458" t="str">
            <v>200407542</v>
          </cell>
        </row>
        <row r="1459">
          <cell r="C1459">
            <v>1</v>
          </cell>
          <cell r="D1459" t="str">
            <v>200407642</v>
          </cell>
        </row>
        <row r="1460">
          <cell r="C1460">
            <v>0</v>
          </cell>
          <cell r="D1460" t="str">
            <v>200407742</v>
          </cell>
        </row>
        <row r="1461">
          <cell r="C1461">
            <v>17</v>
          </cell>
          <cell r="D1461" t="str">
            <v>200407203</v>
          </cell>
        </row>
        <row r="1462">
          <cell r="C1462">
            <v>27</v>
          </cell>
          <cell r="D1462" t="str">
            <v>200407104</v>
          </cell>
        </row>
        <row r="1463">
          <cell r="C1463">
            <v>330</v>
          </cell>
          <cell r="D1463" t="str">
            <v>200407305</v>
          </cell>
        </row>
        <row r="1464">
          <cell r="C1464">
            <v>1719</v>
          </cell>
          <cell r="D1464" t="str">
            <v>200407505</v>
          </cell>
        </row>
        <row r="1465">
          <cell r="C1465">
            <v>583</v>
          </cell>
          <cell r="D1465" t="str">
            <v>200407206</v>
          </cell>
        </row>
        <row r="1466">
          <cell r="C1466">
            <v>121</v>
          </cell>
          <cell r="D1466" t="str">
            <v>200407306</v>
          </cell>
        </row>
        <row r="1467">
          <cell r="C1467">
            <v>70</v>
          </cell>
          <cell r="D1467" t="str">
            <v>200407406</v>
          </cell>
        </row>
        <row r="1468">
          <cell r="C1468">
            <v>16</v>
          </cell>
          <cell r="D1468" t="str">
            <v>200407506</v>
          </cell>
        </row>
        <row r="1469">
          <cell r="C1469">
            <v>22</v>
          </cell>
          <cell r="D1469" t="str">
            <v>200407107</v>
          </cell>
        </row>
        <row r="1470">
          <cell r="C1470">
            <v>0</v>
          </cell>
          <cell r="D1470" t="str">
            <v>200407207</v>
          </cell>
        </row>
        <row r="1471">
          <cell r="C1471">
            <v>3</v>
          </cell>
          <cell r="D1471" t="str">
            <v>200407407</v>
          </cell>
        </row>
        <row r="1472">
          <cell r="C1472">
            <v>13</v>
          </cell>
          <cell r="D1472" t="str">
            <v>200407Y1D</v>
          </cell>
        </row>
        <row r="1473">
          <cell r="C1473">
            <v>1</v>
          </cell>
          <cell r="D1473" t="str">
            <v>200407Y3D</v>
          </cell>
        </row>
        <row r="1474">
          <cell r="C1474">
            <v>1</v>
          </cell>
          <cell r="D1474" t="str">
            <v>200407Y7D</v>
          </cell>
        </row>
        <row r="1475">
          <cell r="C1475">
            <v>7</v>
          </cell>
          <cell r="D1475" t="str">
            <v>200407Y1L</v>
          </cell>
        </row>
        <row r="1476">
          <cell r="C1476">
            <v>3</v>
          </cell>
          <cell r="D1476" t="str">
            <v>200407Y2L</v>
          </cell>
        </row>
        <row r="1477">
          <cell r="C1477">
            <v>57117</v>
          </cell>
          <cell r="D1477" t="str">
            <v>200408301</v>
          </cell>
        </row>
        <row r="1478">
          <cell r="C1478">
            <v>17</v>
          </cell>
          <cell r="D1478" t="str">
            <v>200408601</v>
          </cell>
        </row>
        <row r="1479">
          <cell r="C1479">
            <v>174</v>
          </cell>
          <cell r="D1479" t="str">
            <v>200408701</v>
          </cell>
        </row>
        <row r="1480">
          <cell r="C1480">
            <v>2902</v>
          </cell>
          <cell r="D1480" t="str">
            <v>200408801</v>
          </cell>
        </row>
        <row r="1481">
          <cell r="C1481">
            <v>5846</v>
          </cell>
          <cell r="D1481" t="str">
            <v>200408102</v>
          </cell>
        </row>
        <row r="1482">
          <cell r="C1482">
            <v>16</v>
          </cell>
          <cell r="D1482" t="str">
            <v>200408202</v>
          </cell>
        </row>
        <row r="1483">
          <cell r="C1483">
            <v>133</v>
          </cell>
          <cell r="D1483" t="str">
            <v>200408302</v>
          </cell>
        </row>
        <row r="1484">
          <cell r="C1484">
            <v>214</v>
          </cell>
          <cell r="D1484" t="str">
            <v>200408402</v>
          </cell>
        </row>
        <row r="1485">
          <cell r="C1485">
            <v>62</v>
          </cell>
          <cell r="D1485" t="str">
            <v>200408502</v>
          </cell>
        </row>
        <row r="1486">
          <cell r="C1486">
            <v>9</v>
          </cell>
          <cell r="D1486" t="str">
            <v>200408602</v>
          </cell>
        </row>
        <row r="1487">
          <cell r="C1487">
            <v>13</v>
          </cell>
          <cell r="D1487" t="str">
            <v>200408702</v>
          </cell>
        </row>
        <row r="1488">
          <cell r="C1488">
            <v>806</v>
          </cell>
          <cell r="D1488" t="str">
            <v>200408802</v>
          </cell>
        </row>
        <row r="1489">
          <cell r="C1489">
            <v>1035</v>
          </cell>
          <cell r="D1489" t="str">
            <v>200408902</v>
          </cell>
        </row>
        <row r="1490">
          <cell r="C1490">
            <v>1</v>
          </cell>
          <cell r="D1490" t="str">
            <v>200408142</v>
          </cell>
        </row>
        <row r="1491">
          <cell r="C1491">
            <v>0</v>
          </cell>
          <cell r="D1491" t="str">
            <v>200408242</v>
          </cell>
        </row>
        <row r="1492">
          <cell r="C1492">
            <v>1</v>
          </cell>
          <cell r="D1492" t="str">
            <v>200408342</v>
          </cell>
        </row>
        <row r="1493">
          <cell r="C1493">
            <v>3</v>
          </cell>
          <cell r="D1493" t="str">
            <v>200408542</v>
          </cell>
        </row>
        <row r="1494">
          <cell r="C1494">
            <v>1</v>
          </cell>
          <cell r="D1494" t="str">
            <v>200408642</v>
          </cell>
        </row>
        <row r="1495">
          <cell r="C1495">
            <v>0</v>
          </cell>
          <cell r="D1495" t="str">
            <v>200408742</v>
          </cell>
        </row>
        <row r="1496">
          <cell r="C1496">
            <v>17</v>
          </cell>
          <cell r="D1496" t="str">
            <v>200408203</v>
          </cell>
        </row>
        <row r="1497">
          <cell r="C1497">
            <v>27</v>
          </cell>
          <cell r="D1497" t="str">
            <v>200408104</v>
          </cell>
        </row>
        <row r="1498">
          <cell r="C1498">
            <v>328</v>
          </cell>
          <cell r="D1498" t="str">
            <v>200408305</v>
          </cell>
        </row>
        <row r="1499">
          <cell r="C1499">
            <v>1727</v>
          </cell>
          <cell r="D1499" t="str">
            <v>200408505</v>
          </cell>
        </row>
        <row r="1500">
          <cell r="C1500">
            <v>584</v>
          </cell>
          <cell r="D1500" t="str">
            <v>200408206</v>
          </cell>
        </row>
        <row r="1501">
          <cell r="C1501">
            <v>121</v>
          </cell>
          <cell r="D1501" t="str">
            <v>200408306</v>
          </cell>
        </row>
        <row r="1502">
          <cell r="C1502">
            <v>71</v>
          </cell>
          <cell r="D1502" t="str">
            <v>200408406</v>
          </cell>
        </row>
        <row r="1503">
          <cell r="C1503">
            <v>16</v>
          </cell>
          <cell r="D1503" t="str">
            <v>200408506</v>
          </cell>
        </row>
        <row r="1504">
          <cell r="C1504">
            <v>21</v>
          </cell>
          <cell r="D1504" t="str">
            <v>200408107</v>
          </cell>
        </row>
        <row r="1505">
          <cell r="C1505">
            <v>0</v>
          </cell>
          <cell r="D1505" t="str">
            <v>200408207</v>
          </cell>
        </row>
        <row r="1506">
          <cell r="C1506">
            <v>3</v>
          </cell>
          <cell r="D1506" t="str">
            <v>200408407</v>
          </cell>
        </row>
        <row r="1507">
          <cell r="C1507">
            <v>13</v>
          </cell>
          <cell r="D1507" t="str">
            <v>200408Y1D</v>
          </cell>
        </row>
        <row r="1508">
          <cell r="C1508">
            <v>1</v>
          </cell>
          <cell r="D1508" t="str">
            <v>200408Y3D</v>
          </cell>
        </row>
        <row r="1509">
          <cell r="C1509">
            <v>1</v>
          </cell>
          <cell r="D1509" t="str">
            <v>200408Y7D</v>
          </cell>
        </row>
        <row r="1510">
          <cell r="C1510">
            <v>8</v>
          </cell>
          <cell r="D1510" t="str">
            <v>200408Y1L</v>
          </cell>
        </row>
        <row r="1511">
          <cell r="C1511">
            <v>3</v>
          </cell>
          <cell r="D1511" t="str">
            <v>200408Y2L</v>
          </cell>
        </row>
        <row r="1512">
          <cell r="C1512">
            <v>57151</v>
          </cell>
          <cell r="D1512" t="str">
            <v>200409301</v>
          </cell>
        </row>
        <row r="1513">
          <cell r="C1513">
            <v>17</v>
          </cell>
          <cell r="D1513" t="str">
            <v>200409601</v>
          </cell>
        </row>
        <row r="1514">
          <cell r="C1514">
            <v>172</v>
          </cell>
          <cell r="D1514" t="str">
            <v>200409701</v>
          </cell>
        </row>
        <row r="1515">
          <cell r="C1515">
            <v>2905</v>
          </cell>
          <cell r="D1515" t="str">
            <v>200409801</v>
          </cell>
        </row>
        <row r="1516">
          <cell r="C1516">
            <v>5847</v>
          </cell>
          <cell r="D1516" t="str">
            <v>200409102</v>
          </cell>
        </row>
        <row r="1517">
          <cell r="C1517">
            <v>16</v>
          </cell>
          <cell r="D1517" t="str">
            <v>200409202</v>
          </cell>
        </row>
        <row r="1518">
          <cell r="C1518">
            <v>135</v>
          </cell>
          <cell r="D1518" t="str">
            <v>200409302</v>
          </cell>
        </row>
        <row r="1519">
          <cell r="C1519">
            <v>214</v>
          </cell>
          <cell r="D1519" t="str">
            <v>200409402</v>
          </cell>
        </row>
        <row r="1520">
          <cell r="C1520">
            <v>62</v>
          </cell>
          <cell r="D1520" t="str">
            <v>200409502</v>
          </cell>
        </row>
        <row r="1521">
          <cell r="C1521">
            <v>9</v>
          </cell>
          <cell r="D1521" t="str">
            <v>200409602</v>
          </cell>
        </row>
        <row r="1522">
          <cell r="C1522">
            <v>13</v>
          </cell>
          <cell r="D1522" t="str">
            <v>200409702</v>
          </cell>
        </row>
        <row r="1523">
          <cell r="C1523">
            <v>806</v>
          </cell>
          <cell r="D1523" t="str">
            <v>200409802</v>
          </cell>
        </row>
        <row r="1524">
          <cell r="C1524">
            <v>1040</v>
          </cell>
          <cell r="D1524" t="str">
            <v>200409902</v>
          </cell>
        </row>
        <row r="1525">
          <cell r="C1525">
            <v>1</v>
          </cell>
          <cell r="D1525" t="str">
            <v>200409142</v>
          </cell>
        </row>
        <row r="1526">
          <cell r="C1526">
            <v>0</v>
          </cell>
          <cell r="D1526" t="str">
            <v>200409242</v>
          </cell>
        </row>
        <row r="1527">
          <cell r="C1527">
            <v>1</v>
          </cell>
          <cell r="D1527" t="str">
            <v>200409342</v>
          </cell>
        </row>
        <row r="1528">
          <cell r="C1528">
            <v>3</v>
          </cell>
          <cell r="D1528" t="str">
            <v>200409542</v>
          </cell>
        </row>
        <row r="1529">
          <cell r="C1529">
            <v>1</v>
          </cell>
          <cell r="D1529" t="str">
            <v>200409642</v>
          </cell>
        </row>
        <row r="1530">
          <cell r="C1530">
            <v>0</v>
          </cell>
          <cell r="D1530" t="str">
            <v>200409742</v>
          </cell>
        </row>
        <row r="1531">
          <cell r="C1531">
            <v>17</v>
          </cell>
          <cell r="D1531" t="str">
            <v>200409203</v>
          </cell>
        </row>
        <row r="1532">
          <cell r="C1532">
            <v>27</v>
          </cell>
          <cell r="D1532" t="str">
            <v>200409104</v>
          </cell>
        </row>
        <row r="1533">
          <cell r="C1533">
            <v>325</v>
          </cell>
          <cell r="D1533" t="str">
            <v>200409305</v>
          </cell>
        </row>
        <row r="1534">
          <cell r="C1534">
            <v>1732</v>
          </cell>
          <cell r="D1534" t="str">
            <v>200409505</v>
          </cell>
        </row>
        <row r="1535">
          <cell r="C1535">
            <v>583</v>
          </cell>
          <cell r="D1535" t="str">
            <v>200409206</v>
          </cell>
        </row>
        <row r="1536">
          <cell r="C1536">
            <v>121</v>
          </cell>
          <cell r="D1536" t="str">
            <v>200409306</v>
          </cell>
        </row>
        <row r="1537">
          <cell r="C1537">
            <v>70</v>
          </cell>
          <cell r="D1537" t="str">
            <v>200409406</v>
          </cell>
        </row>
        <row r="1538">
          <cell r="C1538">
            <v>16</v>
          </cell>
          <cell r="D1538" t="str">
            <v>200409506</v>
          </cell>
        </row>
        <row r="1539">
          <cell r="C1539">
            <v>21</v>
          </cell>
          <cell r="D1539" t="str">
            <v>200409107</v>
          </cell>
        </row>
        <row r="1540">
          <cell r="C1540">
            <v>0</v>
          </cell>
          <cell r="D1540" t="str">
            <v>200409207</v>
          </cell>
        </row>
        <row r="1541">
          <cell r="C1541">
            <v>3</v>
          </cell>
          <cell r="D1541" t="str">
            <v>200409407</v>
          </cell>
        </row>
        <row r="1542">
          <cell r="C1542">
            <v>13</v>
          </cell>
          <cell r="D1542" t="str">
            <v>200409Y1D</v>
          </cell>
        </row>
        <row r="1543">
          <cell r="C1543">
            <v>1</v>
          </cell>
          <cell r="D1543" t="str">
            <v>200409Y3D</v>
          </cell>
        </row>
        <row r="1544">
          <cell r="C1544">
            <v>1</v>
          </cell>
          <cell r="D1544" t="str">
            <v>200409Y7D</v>
          </cell>
        </row>
        <row r="1545">
          <cell r="C1545">
            <v>8</v>
          </cell>
          <cell r="D1545" t="str">
            <v>200409Y1L</v>
          </cell>
        </row>
        <row r="1546">
          <cell r="C1546">
            <v>3</v>
          </cell>
          <cell r="D1546" t="str">
            <v>200409Y2L</v>
          </cell>
        </row>
        <row r="1547">
          <cell r="C1547">
            <v>57182</v>
          </cell>
          <cell r="D1547" t="str">
            <v>200410301</v>
          </cell>
        </row>
        <row r="1548">
          <cell r="C1548">
            <v>17</v>
          </cell>
          <cell r="D1548" t="str">
            <v>200410601</v>
          </cell>
        </row>
        <row r="1549">
          <cell r="C1549">
            <v>172</v>
          </cell>
          <cell r="D1549" t="str">
            <v>200410701</v>
          </cell>
        </row>
        <row r="1550">
          <cell r="C1550">
            <v>2906</v>
          </cell>
          <cell r="D1550" t="str">
            <v>200410801</v>
          </cell>
        </row>
        <row r="1551">
          <cell r="C1551">
            <v>5864</v>
          </cell>
          <cell r="D1551" t="str">
            <v>200410102</v>
          </cell>
        </row>
        <row r="1552">
          <cell r="C1552">
            <v>16</v>
          </cell>
          <cell r="D1552" t="str">
            <v>200410202</v>
          </cell>
        </row>
        <row r="1553">
          <cell r="C1553">
            <v>136</v>
          </cell>
          <cell r="D1553" t="str">
            <v>200410302</v>
          </cell>
        </row>
        <row r="1554">
          <cell r="C1554">
            <v>214</v>
          </cell>
          <cell r="D1554" t="str">
            <v>200410402</v>
          </cell>
        </row>
        <row r="1555">
          <cell r="C1555">
            <v>62</v>
          </cell>
          <cell r="D1555" t="str">
            <v>200410502</v>
          </cell>
        </row>
        <row r="1556">
          <cell r="C1556">
            <v>9</v>
          </cell>
          <cell r="D1556" t="str">
            <v>200410602</v>
          </cell>
        </row>
        <row r="1557">
          <cell r="C1557">
            <v>13</v>
          </cell>
          <cell r="D1557" t="str">
            <v>200410702</v>
          </cell>
        </row>
        <row r="1558">
          <cell r="C1558">
            <v>806</v>
          </cell>
          <cell r="D1558" t="str">
            <v>200410802</v>
          </cell>
        </row>
        <row r="1559">
          <cell r="C1559">
            <v>1034</v>
          </cell>
          <cell r="D1559" t="str">
            <v>200410902</v>
          </cell>
        </row>
        <row r="1560">
          <cell r="C1560">
            <v>1</v>
          </cell>
          <cell r="D1560" t="str">
            <v>200410142</v>
          </cell>
        </row>
        <row r="1561">
          <cell r="C1561">
            <v>0</v>
          </cell>
          <cell r="D1561" t="str">
            <v>200410242</v>
          </cell>
        </row>
        <row r="1562">
          <cell r="C1562">
            <v>1</v>
          </cell>
          <cell r="D1562" t="str">
            <v>200410342</v>
          </cell>
        </row>
        <row r="1563">
          <cell r="C1563">
            <v>3</v>
          </cell>
          <cell r="D1563" t="str">
            <v>200410542</v>
          </cell>
        </row>
        <row r="1564">
          <cell r="C1564">
            <v>1</v>
          </cell>
          <cell r="D1564" t="str">
            <v>200410642</v>
          </cell>
        </row>
        <row r="1565">
          <cell r="C1565">
            <v>0</v>
          </cell>
          <cell r="D1565" t="str">
            <v>200410742</v>
          </cell>
        </row>
        <row r="1566">
          <cell r="C1566">
            <v>17</v>
          </cell>
          <cell r="D1566" t="str">
            <v>200410203</v>
          </cell>
        </row>
        <row r="1567">
          <cell r="C1567">
            <v>27</v>
          </cell>
          <cell r="D1567" t="str">
            <v>200410104</v>
          </cell>
        </row>
        <row r="1568">
          <cell r="C1568">
            <v>324</v>
          </cell>
          <cell r="D1568" t="str">
            <v>200410305</v>
          </cell>
        </row>
        <row r="1569">
          <cell r="C1569">
            <v>1736</v>
          </cell>
          <cell r="D1569" t="str">
            <v>200410505</v>
          </cell>
        </row>
        <row r="1570">
          <cell r="C1570">
            <v>583</v>
          </cell>
          <cell r="D1570" t="str">
            <v>200410206</v>
          </cell>
        </row>
        <row r="1571">
          <cell r="C1571">
            <v>122</v>
          </cell>
          <cell r="D1571" t="str">
            <v>200410306</v>
          </cell>
        </row>
        <row r="1572">
          <cell r="C1572">
            <v>70</v>
          </cell>
          <cell r="D1572" t="str">
            <v>200410406</v>
          </cell>
        </row>
        <row r="1573">
          <cell r="C1573">
            <v>16</v>
          </cell>
          <cell r="D1573" t="str">
            <v>200410506</v>
          </cell>
        </row>
        <row r="1574">
          <cell r="C1574">
            <v>21</v>
          </cell>
          <cell r="D1574" t="str">
            <v>200410107</v>
          </cell>
        </row>
        <row r="1575">
          <cell r="C1575">
            <v>0</v>
          </cell>
          <cell r="D1575" t="str">
            <v>200410207</v>
          </cell>
        </row>
        <row r="1576">
          <cell r="C1576">
            <v>3</v>
          </cell>
          <cell r="D1576" t="str">
            <v>200410407</v>
          </cell>
        </row>
        <row r="1577">
          <cell r="C1577">
            <v>13</v>
          </cell>
          <cell r="D1577" t="str">
            <v>200410Y1D</v>
          </cell>
        </row>
        <row r="1578">
          <cell r="C1578">
            <v>1</v>
          </cell>
          <cell r="D1578" t="str">
            <v>200410Y3D</v>
          </cell>
        </row>
        <row r="1579">
          <cell r="C1579">
            <v>1</v>
          </cell>
          <cell r="D1579" t="str">
            <v>200410Y7D</v>
          </cell>
        </row>
        <row r="1580">
          <cell r="C1580">
            <v>8</v>
          </cell>
          <cell r="D1580" t="str">
            <v>200410Y1L</v>
          </cell>
        </row>
        <row r="1581">
          <cell r="C1581">
            <v>3</v>
          </cell>
          <cell r="D1581" t="str">
            <v>200410Y2L</v>
          </cell>
        </row>
        <row r="1582">
          <cell r="C1582">
            <v>57215</v>
          </cell>
          <cell r="D1582" t="str">
            <v>200411301</v>
          </cell>
        </row>
        <row r="1583">
          <cell r="C1583">
            <v>16</v>
          </cell>
          <cell r="D1583" t="str">
            <v>200411601</v>
          </cell>
        </row>
        <row r="1584">
          <cell r="C1584">
            <v>170</v>
          </cell>
          <cell r="D1584" t="str">
            <v>200411701</v>
          </cell>
        </row>
        <row r="1585">
          <cell r="C1585">
            <v>2907</v>
          </cell>
          <cell r="D1585" t="str">
            <v>200411801</v>
          </cell>
        </row>
        <row r="1586">
          <cell r="C1586">
            <v>5875</v>
          </cell>
          <cell r="D1586" t="str">
            <v>200411102</v>
          </cell>
        </row>
        <row r="1587">
          <cell r="C1587">
            <v>16</v>
          </cell>
          <cell r="D1587" t="str">
            <v>200411202</v>
          </cell>
        </row>
        <row r="1588">
          <cell r="C1588">
            <v>136</v>
          </cell>
          <cell r="D1588" t="str">
            <v>200411302</v>
          </cell>
        </row>
        <row r="1589">
          <cell r="C1589">
            <v>214</v>
          </cell>
          <cell r="D1589" t="str">
            <v>200411402</v>
          </cell>
        </row>
        <row r="1590">
          <cell r="C1590">
            <v>62</v>
          </cell>
          <cell r="D1590" t="str">
            <v>200411502</v>
          </cell>
        </row>
        <row r="1591">
          <cell r="C1591">
            <v>9</v>
          </cell>
          <cell r="D1591" t="str">
            <v>200411602</v>
          </cell>
        </row>
        <row r="1592">
          <cell r="C1592">
            <v>13</v>
          </cell>
          <cell r="D1592" t="str">
            <v>200411702</v>
          </cell>
        </row>
        <row r="1593">
          <cell r="C1593">
            <v>806</v>
          </cell>
          <cell r="D1593" t="str">
            <v>200411802</v>
          </cell>
        </row>
        <row r="1594">
          <cell r="C1594">
            <v>1032</v>
          </cell>
          <cell r="D1594" t="str">
            <v>200411902</v>
          </cell>
        </row>
        <row r="1595">
          <cell r="C1595">
            <v>1</v>
          </cell>
          <cell r="D1595" t="str">
            <v>200411142</v>
          </cell>
        </row>
        <row r="1596">
          <cell r="C1596">
            <v>0</v>
          </cell>
          <cell r="D1596" t="str">
            <v>200411242</v>
          </cell>
        </row>
        <row r="1597">
          <cell r="C1597">
            <v>1</v>
          </cell>
          <cell r="D1597" t="str">
            <v>200411342</v>
          </cell>
        </row>
        <row r="1598">
          <cell r="C1598">
            <v>3</v>
          </cell>
          <cell r="D1598" t="str">
            <v>200411542</v>
          </cell>
        </row>
        <row r="1599">
          <cell r="C1599">
            <v>1</v>
          </cell>
          <cell r="D1599" t="str">
            <v>200411642</v>
          </cell>
        </row>
        <row r="1600">
          <cell r="C1600">
            <v>0</v>
          </cell>
          <cell r="D1600" t="str">
            <v>200411742</v>
          </cell>
        </row>
        <row r="1601">
          <cell r="C1601">
            <v>17</v>
          </cell>
          <cell r="D1601" t="str">
            <v>200411203</v>
          </cell>
        </row>
        <row r="1602">
          <cell r="C1602">
            <v>27</v>
          </cell>
          <cell r="D1602" t="str">
            <v>200411104</v>
          </cell>
        </row>
        <row r="1603">
          <cell r="C1603">
            <v>322</v>
          </cell>
          <cell r="D1603" t="str">
            <v>200411305</v>
          </cell>
        </row>
        <row r="1604">
          <cell r="C1604">
            <v>1742</v>
          </cell>
          <cell r="D1604" t="str">
            <v>200411505</v>
          </cell>
        </row>
        <row r="1605">
          <cell r="C1605">
            <v>582</v>
          </cell>
          <cell r="D1605" t="str">
            <v>200411206</v>
          </cell>
        </row>
        <row r="1606">
          <cell r="C1606">
            <v>123</v>
          </cell>
          <cell r="D1606" t="str">
            <v>200411306</v>
          </cell>
        </row>
        <row r="1607">
          <cell r="C1607">
            <v>70</v>
          </cell>
          <cell r="D1607" t="str">
            <v>200411406</v>
          </cell>
        </row>
        <row r="1608">
          <cell r="C1608">
            <v>16</v>
          </cell>
          <cell r="D1608" t="str">
            <v>200411506</v>
          </cell>
        </row>
        <row r="1609">
          <cell r="C1609">
            <v>21</v>
          </cell>
          <cell r="D1609" t="str">
            <v>200411107</v>
          </cell>
        </row>
        <row r="1610">
          <cell r="C1610">
            <v>0</v>
          </cell>
          <cell r="D1610" t="str">
            <v>200411207</v>
          </cell>
        </row>
        <row r="1611">
          <cell r="C1611">
            <v>3</v>
          </cell>
          <cell r="D1611" t="str">
            <v>200411407</v>
          </cell>
        </row>
        <row r="1612">
          <cell r="C1612">
            <v>13</v>
          </cell>
          <cell r="D1612" t="str">
            <v>200411Y1D</v>
          </cell>
        </row>
        <row r="1613">
          <cell r="C1613">
            <v>1</v>
          </cell>
          <cell r="D1613" t="str">
            <v>200411Y3D</v>
          </cell>
        </row>
        <row r="1614">
          <cell r="C1614">
            <v>1</v>
          </cell>
          <cell r="D1614" t="str">
            <v>200411Y7D</v>
          </cell>
        </row>
        <row r="1615">
          <cell r="C1615">
            <v>8</v>
          </cell>
          <cell r="D1615" t="str">
            <v>200411Y1L</v>
          </cell>
        </row>
        <row r="1616">
          <cell r="C1616">
            <v>3</v>
          </cell>
          <cell r="D1616" t="str">
            <v>200411Y2L</v>
          </cell>
        </row>
        <row r="1617">
          <cell r="C1617">
            <v>57246</v>
          </cell>
          <cell r="D1617" t="str">
            <v>200412301</v>
          </cell>
        </row>
        <row r="1618">
          <cell r="C1618">
            <v>16</v>
          </cell>
          <cell r="D1618" t="str">
            <v>200412601</v>
          </cell>
        </row>
        <row r="1619">
          <cell r="C1619">
            <v>170</v>
          </cell>
          <cell r="D1619" t="str">
            <v>200412701</v>
          </cell>
        </row>
        <row r="1620">
          <cell r="C1620">
            <v>2906</v>
          </cell>
          <cell r="D1620" t="str">
            <v>200412801</v>
          </cell>
        </row>
        <row r="1621">
          <cell r="C1621">
            <v>5888</v>
          </cell>
          <cell r="D1621" t="str">
            <v>200412102</v>
          </cell>
        </row>
        <row r="1622">
          <cell r="C1622">
            <v>15</v>
          </cell>
          <cell r="D1622" t="str">
            <v>200412202</v>
          </cell>
        </row>
        <row r="1623">
          <cell r="C1623">
            <v>138</v>
          </cell>
          <cell r="D1623" t="str">
            <v>200412302</v>
          </cell>
        </row>
        <row r="1624">
          <cell r="C1624">
            <v>215</v>
          </cell>
          <cell r="D1624" t="str">
            <v>200412402</v>
          </cell>
        </row>
        <row r="1625">
          <cell r="C1625">
            <v>62</v>
          </cell>
          <cell r="D1625" t="str">
            <v>200412502</v>
          </cell>
        </row>
        <row r="1626">
          <cell r="C1626">
            <v>9</v>
          </cell>
          <cell r="D1626" t="str">
            <v>200412602</v>
          </cell>
        </row>
        <row r="1627">
          <cell r="C1627">
            <v>13</v>
          </cell>
          <cell r="D1627" t="str">
            <v>200412702</v>
          </cell>
        </row>
        <row r="1628">
          <cell r="C1628">
            <v>811</v>
          </cell>
          <cell r="D1628" t="str">
            <v>200412802</v>
          </cell>
        </row>
        <row r="1629">
          <cell r="C1629">
            <v>1041</v>
          </cell>
          <cell r="D1629" t="str">
            <v>200412902</v>
          </cell>
        </row>
        <row r="1630">
          <cell r="C1630">
            <v>1</v>
          </cell>
          <cell r="D1630" t="str">
            <v>200412142</v>
          </cell>
        </row>
        <row r="1631">
          <cell r="C1631">
            <v>0</v>
          </cell>
          <cell r="D1631" t="str">
            <v>200412242</v>
          </cell>
        </row>
        <row r="1632">
          <cell r="C1632">
            <v>1</v>
          </cell>
          <cell r="D1632" t="str">
            <v>200412342</v>
          </cell>
        </row>
        <row r="1633">
          <cell r="C1633">
            <v>3</v>
          </cell>
          <cell r="D1633" t="str">
            <v>200412542</v>
          </cell>
        </row>
        <row r="1634">
          <cell r="C1634">
            <v>1</v>
          </cell>
          <cell r="D1634" t="str">
            <v>200412642</v>
          </cell>
        </row>
        <row r="1635">
          <cell r="C1635">
            <v>0</v>
          </cell>
          <cell r="D1635" t="str">
            <v>200412742</v>
          </cell>
        </row>
        <row r="1636">
          <cell r="C1636">
            <v>17</v>
          </cell>
          <cell r="D1636" t="str">
            <v>200412203</v>
          </cell>
        </row>
        <row r="1637">
          <cell r="C1637">
            <v>27</v>
          </cell>
          <cell r="D1637" t="str">
            <v>200412104</v>
          </cell>
        </row>
        <row r="1638">
          <cell r="C1638">
            <v>322</v>
          </cell>
          <cell r="D1638" t="str">
            <v>200412305</v>
          </cell>
        </row>
        <row r="1639">
          <cell r="C1639">
            <v>1738</v>
          </cell>
          <cell r="D1639" t="str">
            <v>200412505</v>
          </cell>
        </row>
        <row r="1640">
          <cell r="C1640">
            <v>582</v>
          </cell>
          <cell r="D1640" t="str">
            <v>200412206</v>
          </cell>
        </row>
        <row r="1641">
          <cell r="C1641">
            <v>123</v>
          </cell>
          <cell r="D1641" t="str">
            <v>200412306</v>
          </cell>
        </row>
        <row r="1642">
          <cell r="C1642">
            <v>71</v>
          </cell>
          <cell r="D1642" t="str">
            <v>200412406</v>
          </cell>
        </row>
        <row r="1643">
          <cell r="C1643">
            <v>16</v>
          </cell>
          <cell r="D1643" t="str">
            <v>200412506</v>
          </cell>
        </row>
        <row r="1644">
          <cell r="C1644">
            <v>21</v>
          </cell>
          <cell r="D1644" t="str">
            <v>200412107</v>
          </cell>
        </row>
        <row r="1645">
          <cell r="C1645">
            <v>0</v>
          </cell>
          <cell r="D1645" t="str">
            <v>200412207</v>
          </cell>
        </row>
        <row r="1646">
          <cell r="C1646">
            <v>3</v>
          </cell>
          <cell r="D1646" t="str">
            <v>200412407</v>
          </cell>
        </row>
        <row r="1647">
          <cell r="C1647">
            <v>13</v>
          </cell>
          <cell r="D1647" t="str">
            <v>200412Y1D</v>
          </cell>
        </row>
        <row r="1648">
          <cell r="C1648">
            <v>1</v>
          </cell>
          <cell r="D1648" t="str">
            <v>200412Y3D</v>
          </cell>
        </row>
        <row r="1649">
          <cell r="C1649">
            <v>1</v>
          </cell>
          <cell r="D1649" t="str">
            <v>200412Y7D</v>
          </cell>
        </row>
        <row r="1650">
          <cell r="C1650">
            <v>8</v>
          </cell>
          <cell r="D1650" t="str">
            <v>200412Y1L</v>
          </cell>
        </row>
        <row r="1651">
          <cell r="C1651">
            <v>3</v>
          </cell>
          <cell r="D1651" t="str">
            <v>200412Y2L</v>
          </cell>
        </row>
        <row r="1652">
          <cell r="C1652">
            <v>57299</v>
          </cell>
          <cell r="D1652" t="str">
            <v>200501301</v>
          </cell>
        </row>
        <row r="1653">
          <cell r="C1653">
            <v>16</v>
          </cell>
          <cell r="D1653" t="str">
            <v>200501601</v>
          </cell>
        </row>
        <row r="1654">
          <cell r="C1654">
            <v>169</v>
          </cell>
          <cell r="D1654" t="str">
            <v>200501701</v>
          </cell>
        </row>
        <row r="1655">
          <cell r="C1655">
            <v>2907</v>
          </cell>
          <cell r="D1655" t="str">
            <v>200501801</v>
          </cell>
        </row>
        <row r="1656">
          <cell r="C1656">
            <v>5913</v>
          </cell>
          <cell r="D1656" t="str">
            <v>200501102</v>
          </cell>
        </row>
        <row r="1657">
          <cell r="C1657">
            <v>16</v>
          </cell>
          <cell r="D1657" t="str">
            <v>200501202</v>
          </cell>
        </row>
        <row r="1658">
          <cell r="C1658">
            <v>138</v>
          </cell>
          <cell r="D1658" t="str">
            <v>200501302</v>
          </cell>
        </row>
        <row r="1659">
          <cell r="C1659">
            <v>214</v>
          </cell>
          <cell r="D1659" t="str">
            <v>200501402</v>
          </cell>
        </row>
        <row r="1660">
          <cell r="C1660">
            <v>61</v>
          </cell>
          <cell r="D1660" t="str">
            <v>200501502</v>
          </cell>
        </row>
        <row r="1661">
          <cell r="C1661">
            <v>9</v>
          </cell>
          <cell r="D1661" t="str">
            <v>200501602</v>
          </cell>
        </row>
        <row r="1662">
          <cell r="C1662">
            <v>13</v>
          </cell>
          <cell r="D1662" t="str">
            <v>200501702</v>
          </cell>
        </row>
        <row r="1663">
          <cell r="C1663">
            <v>762</v>
          </cell>
          <cell r="D1663" t="str">
            <v>200501802</v>
          </cell>
        </row>
        <row r="1664">
          <cell r="C1664">
            <v>1037</v>
          </cell>
          <cell r="D1664" t="str">
            <v>200501902</v>
          </cell>
        </row>
        <row r="1665">
          <cell r="C1665">
            <v>1</v>
          </cell>
          <cell r="D1665" t="str">
            <v>200501142</v>
          </cell>
        </row>
        <row r="1666">
          <cell r="C1666">
            <v>0</v>
          </cell>
          <cell r="D1666" t="str">
            <v>200501242</v>
          </cell>
        </row>
        <row r="1667">
          <cell r="C1667">
            <v>1</v>
          </cell>
          <cell r="D1667" t="str">
            <v>200501342</v>
          </cell>
        </row>
        <row r="1668">
          <cell r="C1668">
            <v>3</v>
          </cell>
          <cell r="D1668" t="str">
            <v>200501542</v>
          </cell>
        </row>
        <row r="1669">
          <cell r="C1669">
            <v>1</v>
          </cell>
          <cell r="D1669" t="str">
            <v>200501642</v>
          </cell>
        </row>
        <row r="1670">
          <cell r="C1670">
            <v>0</v>
          </cell>
          <cell r="D1670" t="str">
            <v>200501742</v>
          </cell>
        </row>
        <row r="1671">
          <cell r="C1671">
            <v>17</v>
          </cell>
          <cell r="D1671" t="str">
            <v>200501203</v>
          </cell>
        </row>
        <row r="1672">
          <cell r="C1672">
            <v>27</v>
          </cell>
          <cell r="D1672" t="str">
            <v>200501104</v>
          </cell>
        </row>
        <row r="1673">
          <cell r="C1673">
            <v>320</v>
          </cell>
          <cell r="D1673" t="str">
            <v>200501305</v>
          </cell>
        </row>
        <row r="1674">
          <cell r="C1674">
            <v>1743</v>
          </cell>
          <cell r="D1674" t="str">
            <v>200501505</v>
          </cell>
        </row>
        <row r="1675">
          <cell r="C1675">
            <v>579</v>
          </cell>
          <cell r="D1675" t="str">
            <v>200501206</v>
          </cell>
        </row>
        <row r="1676">
          <cell r="C1676">
            <v>123</v>
          </cell>
          <cell r="D1676" t="str">
            <v>200501306</v>
          </cell>
        </row>
        <row r="1677">
          <cell r="C1677">
            <v>71</v>
          </cell>
          <cell r="D1677" t="str">
            <v>200501406</v>
          </cell>
        </row>
        <row r="1678">
          <cell r="C1678">
            <v>16</v>
          </cell>
          <cell r="D1678" t="str">
            <v>200501506</v>
          </cell>
        </row>
        <row r="1679">
          <cell r="C1679">
            <v>21</v>
          </cell>
          <cell r="D1679" t="str">
            <v>200501107</v>
          </cell>
        </row>
        <row r="1680">
          <cell r="C1680">
            <v>0</v>
          </cell>
          <cell r="D1680" t="str">
            <v>200501207</v>
          </cell>
        </row>
        <row r="1681">
          <cell r="C1681">
            <v>3</v>
          </cell>
          <cell r="D1681" t="str">
            <v>200501407</v>
          </cell>
        </row>
        <row r="1682">
          <cell r="C1682">
            <v>17</v>
          </cell>
          <cell r="D1682" t="str">
            <v>200501Y1D</v>
          </cell>
        </row>
        <row r="1683">
          <cell r="C1683">
            <v>1</v>
          </cell>
          <cell r="D1683" t="str">
            <v>200501Y3D</v>
          </cell>
        </row>
        <row r="1684">
          <cell r="C1684">
            <v>1</v>
          </cell>
          <cell r="D1684" t="str">
            <v>200501Y7D</v>
          </cell>
        </row>
        <row r="1685">
          <cell r="C1685">
            <v>8</v>
          </cell>
          <cell r="D1685" t="str">
            <v>200501Y1L</v>
          </cell>
        </row>
        <row r="1686">
          <cell r="C1686">
            <v>3</v>
          </cell>
          <cell r="D1686" t="str">
            <v>200501Y2L</v>
          </cell>
        </row>
        <row r="1687">
          <cell r="C1687">
            <v>57296</v>
          </cell>
          <cell r="D1687" t="str">
            <v>200502301</v>
          </cell>
        </row>
        <row r="1688">
          <cell r="C1688">
            <v>16</v>
          </cell>
          <cell r="D1688" t="str">
            <v>200502601</v>
          </cell>
        </row>
        <row r="1689">
          <cell r="C1689">
            <v>169</v>
          </cell>
          <cell r="D1689" t="str">
            <v>200502701</v>
          </cell>
        </row>
        <row r="1690">
          <cell r="C1690">
            <v>2904</v>
          </cell>
          <cell r="D1690" t="str">
            <v>200502801</v>
          </cell>
        </row>
        <row r="1691">
          <cell r="C1691">
            <v>5915</v>
          </cell>
          <cell r="D1691" t="str">
            <v>200502102</v>
          </cell>
        </row>
        <row r="1692">
          <cell r="C1692">
            <v>16</v>
          </cell>
          <cell r="D1692" t="str">
            <v>200502202</v>
          </cell>
        </row>
        <row r="1693">
          <cell r="C1693">
            <v>136</v>
          </cell>
          <cell r="D1693" t="str">
            <v>200502302</v>
          </cell>
        </row>
        <row r="1694">
          <cell r="C1694">
            <v>214</v>
          </cell>
          <cell r="D1694" t="str">
            <v>200502402</v>
          </cell>
        </row>
        <row r="1695">
          <cell r="C1695">
            <v>59</v>
          </cell>
          <cell r="D1695" t="str">
            <v>200502502</v>
          </cell>
        </row>
        <row r="1696">
          <cell r="C1696">
            <v>9</v>
          </cell>
          <cell r="D1696" t="str">
            <v>200502602</v>
          </cell>
        </row>
        <row r="1697">
          <cell r="C1697">
            <v>13</v>
          </cell>
          <cell r="D1697" t="str">
            <v>200502702</v>
          </cell>
        </row>
        <row r="1698">
          <cell r="C1698">
            <v>761</v>
          </cell>
          <cell r="D1698" t="str">
            <v>200502802</v>
          </cell>
        </row>
        <row r="1699">
          <cell r="C1699">
            <v>1023</v>
          </cell>
          <cell r="D1699" t="str">
            <v>200502902</v>
          </cell>
        </row>
        <row r="1700">
          <cell r="C1700">
            <v>1</v>
          </cell>
          <cell r="D1700" t="str">
            <v>200502142</v>
          </cell>
        </row>
        <row r="1701">
          <cell r="C1701">
            <v>0</v>
          </cell>
          <cell r="D1701" t="str">
            <v>200502242</v>
          </cell>
        </row>
        <row r="1702">
          <cell r="C1702">
            <v>1</v>
          </cell>
          <cell r="D1702" t="str">
            <v>200502342</v>
          </cell>
        </row>
        <row r="1703">
          <cell r="C1703">
            <v>3</v>
          </cell>
          <cell r="D1703" t="str">
            <v>200502542</v>
          </cell>
        </row>
        <row r="1704">
          <cell r="C1704">
            <v>1</v>
          </cell>
          <cell r="D1704" t="str">
            <v>200502642</v>
          </cell>
        </row>
        <row r="1705">
          <cell r="C1705">
            <v>0</v>
          </cell>
          <cell r="D1705" t="str">
            <v>200502742</v>
          </cell>
        </row>
        <row r="1706">
          <cell r="C1706">
            <v>17</v>
          </cell>
          <cell r="D1706" t="str">
            <v>200502203</v>
          </cell>
        </row>
        <row r="1707">
          <cell r="C1707">
            <v>27</v>
          </cell>
          <cell r="D1707" t="str">
            <v>200502104</v>
          </cell>
        </row>
        <row r="1708">
          <cell r="C1708">
            <v>318</v>
          </cell>
          <cell r="D1708" t="str">
            <v>200502305</v>
          </cell>
        </row>
        <row r="1709">
          <cell r="C1709">
            <v>1746</v>
          </cell>
          <cell r="D1709" t="str">
            <v>200502505</v>
          </cell>
        </row>
        <row r="1710">
          <cell r="C1710">
            <v>579</v>
          </cell>
          <cell r="D1710" t="str">
            <v>200502206</v>
          </cell>
        </row>
        <row r="1711">
          <cell r="C1711">
            <v>124</v>
          </cell>
          <cell r="D1711" t="str">
            <v>200502306</v>
          </cell>
        </row>
        <row r="1712">
          <cell r="C1712">
            <v>71</v>
          </cell>
          <cell r="D1712" t="str">
            <v>200502406</v>
          </cell>
        </row>
        <row r="1713">
          <cell r="C1713">
            <v>16</v>
          </cell>
          <cell r="D1713" t="str">
            <v>200502506</v>
          </cell>
        </row>
        <row r="1714">
          <cell r="C1714">
            <v>21</v>
          </cell>
          <cell r="D1714" t="str">
            <v>200502107</v>
          </cell>
        </row>
        <row r="1715">
          <cell r="C1715">
            <v>0</v>
          </cell>
          <cell r="D1715" t="str">
            <v>200502207</v>
          </cell>
        </row>
        <row r="1716">
          <cell r="C1716">
            <v>3</v>
          </cell>
          <cell r="D1716" t="str">
            <v>200502407</v>
          </cell>
        </row>
        <row r="1717">
          <cell r="C1717">
            <v>18</v>
          </cell>
          <cell r="D1717" t="str">
            <v>200502Y1D</v>
          </cell>
        </row>
        <row r="1718">
          <cell r="C1718">
            <v>3</v>
          </cell>
          <cell r="D1718" t="str">
            <v>200502Y3D</v>
          </cell>
        </row>
        <row r="1719">
          <cell r="C1719">
            <v>1</v>
          </cell>
          <cell r="D1719" t="str">
            <v>200502Y4D</v>
          </cell>
        </row>
        <row r="1720">
          <cell r="C1720">
            <v>2</v>
          </cell>
          <cell r="D1720" t="str">
            <v>200502Y5D</v>
          </cell>
        </row>
        <row r="1721">
          <cell r="C1721">
            <v>1</v>
          </cell>
          <cell r="D1721" t="str">
            <v>200502Y7D</v>
          </cell>
        </row>
        <row r="1722">
          <cell r="C1722">
            <v>8</v>
          </cell>
          <cell r="D1722" t="str">
            <v>200502Y1L</v>
          </cell>
        </row>
        <row r="1723">
          <cell r="C1723">
            <v>3</v>
          </cell>
          <cell r="D1723" t="str">
            <v>200502Y2L</v>
          </cell>
        </row>
        <row r="1724">
          <cell r="C1724">
            <v>57309</v>
          </cell>
          <cell r="D1724" t="str">
            <v>200503301</v>
          </cell>
        </row>
        <row r="1725">
          <cell r="C1725">
            <v>16</v>
          </cell>
          <cell r="D1725" t="str">
            <v>200503601</v>
          </cell>
        </row>
        <row r="1726">
          <cell r="C1726">
            <v>168</v>
          </cell>
          <cell r="D1726" t="str">
            <v>200503701</v>
          </cell>
        </row>
        <row r="1727">
          <cell r="C1727">
            <v>2903</v>
          </cell>
          <cell r="D1727" t="str">
            <v>200503801</v>
          </cell>
        </row>
        <row r="1728">
          <cell r="C1728">
            <v>5923</v>
          </cell>
          <cell r="D1728" t="str">
            <v>200503102</v>
          </cell>
        </row>
        <row r="1729">
          <cell r="C1729">
            <v>16</v>
          </cell>
          <cell r="D1729" t="str">
            <v>200503202</v>
          </cell>
        </row>
        <row r="1730">
          <cell r="C1730">
            <v>136</v>
          </cell>
          <cell r="D1730" t="str">
            <v>200503302</v>
          </cell>
        </row>
        <row r="1731">
          <cell r="C1731">
            <v>214</v>
          </cell>
          <cell r="D1731" t="str">
            <v>200503402</v>
          </cell>
        </row>
        <row r="1732">
          <cell r="C1732">
            <v>60</v>
          </cell>
          <cell r="D1732" t="str">
            <v>200503502</v>
          </cell>
        </row>
        <row r="1733">
          <cell r="C1733">
            <v>9</v>
          </cell>
          <cell r="D1733" t="str">
            <v>200503602</v>
          </cell>
        </row>
        <row r="1734">
          <cell r="C1734">
            <v>13</v>
          </cell>
          <cell r="D1734" t="str">
            <v>200503702</v>
          </cell>
        </row>
        <row r="1735">
          <cell r="C1735">
            <v>761</v>
          </cell>
          <cell r="D1735" t="str">
            <v>200503802</v>
          </cell>
        </row>
        <row r="1736">
          <cell r="C1736">
            <v>1001</v>
          </cell>
          <cell r="D1736" t="str">
            <v>200503902</v>
          </cell>
        </row>
        <row r="1737">
          <cell r="C1737">
            <v>1</v>
          </cell>
          <cell r="D1737" t="str">
            <v>200503142</v>
          </cell>
        </row>
        <row r="1738">
          <cell r="C1738">
            <v>0</v>
          </cell>
          <cell r="D1738" t="str">
            <v>200503242</v>
          </cell>
        </row>
        <row r="1739">
          <cell r="C1739">
            <v>1</v>
          </cell>
          <cell r="D1739" t="str">
            <v>200503342</v>
          </cell>
        </row>
        <row r="1740">
          <cell r="C1740">
            <v>3</v>
          </cell>
          <cell r="D1740" t="str">
            <v>200503542</v>
          </cell>
        </row>
        <row r="1741">
          <cell r="C1741">
            <v>1</v>
          </cell>
          <cell r="D1741" t="str">
            <v>200503642</v>
          </cell>
        </row>
        <row r="1742">
          <cell r="C1742">
            <v>0</v>
          </cell>
          <cell r="D1742" t="str">
            <v>200503742</v>
          </cell>
        </row>
        <row r="1743">
          <cell r="C1743">
            <v>17</v>
          </cell>
          <cell r="D1743" t="str">
            <v>200503203</v>
          </cell>
        </row>
        <row r="1744">
          <cell r="C1744">
            <v>27</v>
          </cell>
          <cell r="D1744" t="str">
            <v>200503104</v>
          </cell>
        </row>
        <row r="1745">
          <cell r="C1745">
            <v>318</v>
          </cell>
          <cell r="D1745" t="str">
            <v>200503305</v>
          </cell>
        </row>
        <row r="1746">
          <cell r="C1746">
            <v>1747</v>
          </cell>
          <cell r="D1746" t="str">
            <v>200503505</v>
          </cell>
        </row>
        <row r="1747">
          <cell r="C1747">
            <v>577</v>
          </cell>
          <cell r="D1747" t="str">
            <v>200503206</v>
          </cell>
        </row>
        <row r="1748">
          <cell r="C1748">
            <v>124</v>
          </cell>
          <cell r="D1748" t="str">
            <v>200503306</v>
          </cell>
        </row>
        <row r="1749">
          <cell r="C1749">
            <v>72</v>
          </cell>
          <cell r="D1749" t="str">
            <v>200503406</v>
          </cell>
        </row>
        <row r="1750">
          <cell r="C1750">
            <v>16</v>
          </cell>
          <cell r="D1750" t="str">
            <v>200503506</v>
          </cell>
        </row>
        <row r="1751">
          <cell r="C1751">
            <v>21</v>
          </cell>
          <cell r="D1751" t="str">
            <v>200503107</v>
          </cell>
        </row>
        <row r="1752">
          <cell r="C1752">
            <v>0</v>
          </cell>
          <cell r="D1752" t="str">
            <v>200503207</v>
          </cell>
        </row>
        <row r="1753">
          <cell r="C1753">
            <v>3</v>
          </cell>
          <cell r="D1753" t="str">
            <v>200503407</v>
          </cell>
        </row>
        <row r="1754">
          <cell r="C1754">
            <v>18</v>
          </cell>
          <cell r="D1754" t="str">
            <v>200503Y1D</v>
          </cell>
        </row>
        <row r="1755">
          <cell r="C1755">
            <v>3</v>
          </cell>
          <cell r="D1755" t="str">
            <v>200503Y3D</v>
          </cell>
        </row>
        <row r="1756">
          <cell r="C1756">
            <v>1</v>
          </cell>
          <cell r="D1756" t="str">
            <v>200503Y4D</v>
          </cell>
        </row>
        <row r="1757">
          <cell r="C1757">
            <v>2</v>
          </cell>
          <cell r="D1757" t="str">
            <v>200503Y5D</v>
          </cell>
        </row>
        <row r="1758">
          <cell r="C1758">
            <v>1</v>
          </cell>
          <cell r="D1758" t="str">
            <v>200503Y7D</v>
          </cell>
        </row>
        <row r="1759">
          <cell r="C1759">
            <v>8</v>
          </cell>
          <cell r="D1759" t="str">
            <v>200503Y1L</v>
          </cell>
        </row>
        <row r="1760">
          <cell r="C1760">
            <v>3</v>
          </cell>
          <cell r="D1760" t="str">
            <v>200503Y2L</v>
          </cell>
        </row>
        <row r="1761">
          <cell r="C1761">
            <v>57302</v>
          </cell>
          <cell r="D1761" t="str">
            <v>200504301</v>
          </cell>
        </row>
        <row r="1762">
          <cell r="C1762">
            <v>16</v>
          </cell>
          <cell r="D1762" t="str">
            <v>200504601</v>
          </cell>
        </row>
        <row r="1763">
          <cell r="C1763">
            <v>168</v>
          </cell>
          <cell r="D1763" t="str">
            <v>200504701</v>
          </cell>
        </row>
        <row r="1764">
          <cell r="C1764">
            <v>2893</v>
          </cell>
          <cell r="D1764" t="str">
            <v>200504801</v>
          </cell>
        </row>
        <row r="1765">
          <cell r="C1765">
            <v>5926</v>
          </cell>
          <cell r="D1765" t="str">
            <v>200504102</v>
          </cell>
        </row>
        <row r="1766">
          <cell r="C1766">
            <v>16</v>
          </cell>
          <cell r="D1766" t="str">
            <v>200504202</v>
          </cell>
        </row>
        <row r="1767">
          <cell r="C1767">
            <v>136</v>
          </cell>
          <cell r="D1767" t="str">
            <v>200504302</v>
          </cell>
        </row>
        <row r="1768">
          <cell r="C1768">
            <v>214</v>
          </cell>
          <cell r="D1768" t="str">
            <v>200504402</v>
          </cell>
        </row>
        <row r="1769">
          <cell r="C1769">
            <v>60</v>
          </cell>
          <cell r="D1769" t="str">
            <v>200504502</v>
          </cell>
        </row>
        <row r="1770">
          <cell r="C1770">
            <v>9</v>
          </cell>
          <cell r="D1770" t="str">
            <v>200504602</v>
          </cell>
        </row>
        <row r="1771">
          <cell r="C1771">
            <v>13</v>
          </cell>
          <cell r="D1771" t="str">
            <v>200504702</v>
          </cell>
        </row>
        <row r="1772">
          <cell r="C1772">
            <v>760</v>
          </cell>
          <cell r="D1772" t="str">
            <v>200504802</v>
          </cell>
        </row>
        <row r="1773">
          <cell r="C1773">
            <v>988</v>
          </cell>
          <cell r="D1773" t="str">
            <v>200504902</v>
          </cell>
        </row>
        <row r="1774">
          <cell r="C1774">
            <v>1</v>
          </cell>
          <cell r="D1774" t="str">
            <v>200504142</v>
          </cell>
        </row>
        <row r="1775">
          <cell r="C1775">
            <v>0</v>
          </cell>
          <cell r="D1775" t="str">
            <v>200504242</v>
          </cell>
        </row>
        <row r="1776">
          <cell r="C1776">
            <v>1</v>
          </cell>
          <cell r="D1776" t="str">
            <v>200504342</v>
          </cell>
        </row>
        <row r="1777">
          <cell r="C1777">
            <v>3</v>
          </cell>
          <cell r="D1777" t="str">
            <v>200504542</v>
          </cell>
        </row>
        <row r="1778">
          <cell r="C1778">
            <v>1</v>
          </cell>
          <cell r="D1778" t="str">
            <v>200504642</v>
          </cell>
        </row>
        <row r="1779">
          <cell r="C1779">
            <v>0</v>
          </cell>
          <cell r="D1779" t="str">
            <v>200504742</v>
          </cell>
        </row>
        <row r="1780">
          <cell r="C1780">
            <v>17</v>
          </cell>
          <cell r="D1780" t="str">
            <v>200504203</v>
          </cell>
        </row>
        <row r="1781">
          <cell r="C1781">
            <v>27</v>
          </cell>
          <cell r="D1781" t="str">
            <v>200504104</v>
          </cell>
        </row>
        <row r="1782">
          <cell r="C1782">
            <v>314</v>
          </cell>
          <cell r="D1782" t="str">
            <v>200504305</v>
          </cell>
        </row>
        <row r="1783">
          <cell r="C1783">
            <v>1743</v>
          </cell>
          <cell r="D1783" t="str">
            <v>200504505</v>
          </cell>
        </row>
        <row r="1784">
          <cell r="C1784">
            <v>580</v>
          </cell>
          <cell r="D1784" t="str">
            <v>200504206</v>
          </cell>
        </row>
        <row r="1785">
          <cell r="C1785">
            <v>125</v>
          </cell>
          <cell r="D1785" t="str">
            <v>200504306</v>
          </cell>
        </row>
        <row r="1786">
          <cell r="C1786">
            <v>72</v>
          </cell>
          <cell r="D1786" t="str">
            <v>200504406</v>
          </cell>
        </row>
        <row r="1787">
          <cell r="C1787">
            <v>16</v>
          </cell>
          <cell r="D1787" t="str">
            <v>200504506</v>
          </cell>
        </row>
        <row r="1788">
          <cell r="C1788">
            <v>21</v>
          </cell>
          <cell r="D1788" t="str">
            <v>200504107</v>
          </cell>
        </row>
        <row r="1789">
          <cell r="C1789">
            <v>0</v>
          </cell>
          <cell r="D1789" t="str">
            <v>200504207</v>
          </cell>
        </row>
        <row r="1790">
          <cell r="C1790">
            <v>3</v>
          </cell>
          <cell r="D1790" t="str">
            <v>200504407</v>
          </cell>
        </row>
        <row r="1791">
          <cell r="C1791">
            <v>18</v>
          </cell>
          <cell r="D1791" t="str">
            <v>200504Y1D</v>
          </cell>
        </row>
        <row r="1792">
          <cell r="C1792">
            <v>3</v>
          </cell>
          <cell r="D1792" t="str">
            <v>200504Y3D</v>
          </cell>
        </row>
        <row r="1793">
          <cell r="C1793">
            <v>1</v>
          </cell>
          <cell r="D1793" t="str">
            <v>200504Y4D</v>
          </cell>
        </row>
        <row r="1794">
          <cell r="C1794">
            <v>2</v>
          </cell>
          <cell r="D1794" t="str">
            <v>200504Y5D</v>
          </cell>
        </row>
        <row r="1795">
          <cell r="C1795">
            <v>1</v>
          </cell>
          <cell r="D1795" t="str">
            <v>200504Y7D</v>
          </cell>
        </row>
        <row r="1796">
          <cell r="C1796">
            <v>7</v>
          </cell>
          <cell r="D1796" t="str">
            <v>200504Y1L</v>
          </cell>
        </row>
        <row r="1797">
          <cell r="C1797">
            <v>3</v>
          </cell>
          <cell r="D1797" t="str">
            <v>200504Y2L</v>
          </cell>
        </row>
        <row r="1798">
          <cell r="C1798">
            <v>57275</v>
          </cell>
          <cell r="D1798" t="str">
            <v>200505301</v>
          </cell>
        </row>
        <row r="1799">
          <cell r="C1799">
            <v>16</v>
          </cell>
          <cell r="D1799" t="str">
            <v>200505601</v>
          </cell>
        </row>
        <row r="1800">
          <cell r="C1800">
            <v>167</v>
          </cell>
          <cell r="D1800" t="str">
            <v>200505701</v>
          </cell>
        </row>
        <row r="1801">
          <cell r="C1801">
            <v>2891</v>
          </cell>
          <cell r="D1801" t="str">
            <v>200505801</v>
          </cell>
        </row>
        <row r="1802">
          <cell r="C1802">
            <v>5930</v>
          </cell>
          <cell r="D1802" t="str">
            <v>200505102</v>
          </cell>
        </row>
        <row r="1803">
          <cell r="C1803">
            <v>16</v>
          </cell>
          <cell r="D1803" t="str">
            <v>200505202</v>
          </cell>
        </row>
        <row r="1804">
          <cell r="C1804">
            <v>136</v>
          </cell>
          <cell r="D1804" t="str">
            <v>200505302</v>
          </cell>
        </row>
        <row r="1805">
          <cell r="C1805">
            <v>213</v>
          </cell>
          <cell r="D1805" t="str">
            <v>200505402</v>
          </cell>
        </row>
        <row r="1806">
          <cell r="C1806">
            <v>60</v>
          </cell>
          <cell r="D1806" t="str">
            <v>200505502</v>
          </cell>
        </row>
        <row r="1807">
          <cell r="C1807">
            <v>9</v>
          </cell>
          <cell r="D1807" t="str">
            <v>200505602</v>
          </cell>
        </row>
        <row r="1808">
          <cell r="C1808">
            <v>13</v>
          </cell>
          <cell r="D1808" t="str">
            <v>200505702</v>
          </cell>
        </row>
        <row r="1809">
          <cell r="C1809">
            <v>760</v>
          </cell>
          <cell r="D1809" t="str">
            <v>200505802</v>
          </cell>
        </row>
        <row r="1810">
          <cell r="C1810">
            <v>1005</v>
          </cell>
          <cell r="D1810" t="str">
            <v>200505902</v>
          </cell>
        </row>
        <row r="1811">
          <cell r="C1811">
            <v>1</v>
          </cell>
          <cell r="D1811" t="str">
            <v>200505142</v>
          </cell>
        </row>
        <row r="1812">
          <cell r="C1812">
            <v>0</v>
          </cell>
          <cell r="D1812" t="str">
            <v>200505242</v>
          </cell>
        </row>
        <row r="1813">
          <cell r="C1813">
            <v>1</v>
          </cell>
          <cell r="D1813" t="str">
            <v>200505342</v>
          </cell>
        </row>
        <row r="1814">
          <cell r="C1814">
            <v>3</v>
          </cell>
          <cell r="D1814" t="str">
            <v>200505542</v>
          </cell>
        </row>
        <row r="1815">
          <cell r="C1815">
            <v>1</v>
          </cell>
          <cell r="D1815" t="str">
            <v>200505642</v>
          </cell>
        </row>
        <row r="1816">
          <cell r="C1816">
            <v>0</v>
          </cell>
          <cell r="D1816" t="str">
            <v>200505742</v>
          </cell>
        </row>
        <row r="1817">
          <cell r="C1817">
            <v>17</v>
          </cell>
          <cell r="D1817" t="str">
            <v>200505203</v>
          </cell>
        </row>
        <row r="1818">
          <cell r="C1818">
            <v>27</v>
          </cell>
          <cell r="D1818" t="str">
            <v>200505104</v>
          </cell>
        </row>
        <row r="1819">
          <cell r="C1819">
            <v>313</v>
          </cell>
          <cell r="D1819" t="str">
            <v>200505305</v>
          </cell>
        </row>
        <row r="1820">
          <cell r="C1820">
            <v>1742</v>
          </cell>
          <cell r="D1820" t="str">
            <v>200505505</v>
          </cell>
        </row>
        <row r="1821">
          <cell r="C1821">
            <v>580</v>
          </cell>
          <cell r="D1821" t="str">
            <v>200505206</v>
          </cell>
        </row>
        <row r="1822">
          <cell r="C1822">
            <v>125</v>
          </cell>
          <cell r="D1822" t="str">
            <v>200505306</v>
          </cell>
        </row>
        <row r="1823">
          <cell r="C1823">
            <v>71</v>
          </cell>
          <cell r="D1823" t="str">
            <v>200505406</v>
          </cell>
        </row>
        <row r="1824">
          <cell r="C1824">
            <v>16</v>
          </cell>
          <cell r="D1824" t="str">
            <v>200505506</v>
          </cell>
        </row>
        <row r="1825">
          <cell r="C1825">
            <v>21</v>
          </cell>
          <cell r="D1825" t="str">
            <v>200505107</v>
          </cell>
        </row>
        <row r="1826">
          <cell r="C1826">
            <v>0</v>
          </cell>
          <cell r="D1826" t="str">
            <v>200505207</v>
          </cell>
        </row>
        <row r="1827">
          <cell r="C1827">
            <v>3</v>
          </cell>
          <cell r="D1827" t="str">
            <v>200505407</v>
          </cell>
        </row>
        <row r="1828">
          <cell r="C1828">
            <v>14</v>
          </cell>
          <cell r="D1828" t="str">
            <v>200505Y1D</v>
          </cell>
        </row>
        <row r="1829">
          <cell r="C1829">
            <v>3</v>
          </cell>
          <cell r="D1829" t="str">
            <v>200505Y3D</v>
          </cell>
        </row>
        <row r="1830">
          <cell r="C1830">
            <v>1</v>
          </cell>
          <cell r="D1830" t="str">
            <v>200505Y4D</v>
          </cell>
        </row>
        <row r="1831">
          <cell r="C1831">
            <v>2</v>
          </cell>
          <cell r="D1831" t="str">
            <v>200505Y5D</v>
          </cell>
        </row>
        <row r="1832">
          <cell r="C1832">
            <v>1</v>
          </cell>
          <cell r="D1832" t="str">
            <v>200505Y7D</v>
          </cell>
        </row>
        <row r="1833">
          <cell r="C1833">
            <v>8</v>
          </cell>
          <cell r="D1833" t="str">
            <v>200505Y1L</v>
          </cell>
        </row>
        <row r="1834">
          <cell r="C1834">
            <v>3</v>
          </cell>
          <cell r="D1834" t="str">
            <v>200505Y2L</v>
          </cell>
        </row>
        <row r="1835">
          <cell r="C1835">
            <v>57198</v>
          </cell>
          <cell r="D1835" t="str">
            <v>200506301</v>
          </cell>
        </row>
        <row r="1836">
          <cell r="C1836">
            <v>16</v>
          </cell>
          <cell r="D1836" t="str">
            <v>200506601</v>
          </cell>
        </row>
        <row r="1837">
          <cell r="C1837">
            <v>166</v>
          </cell>
          <cell r="D1837" t="str">
            <v>200506701</v>
          </cell>
        </row>
        <row r="1838">
          <cell r="C1838">
            <v>2885</v>
          </cell>
          <cell r="D1838" t="str">
            <v>200506801</v>
          </cell>
        </row>
        <row r="1839">
          <cell r="C1839">
            <v>5948</v>
          </cell>
          <cell r="D1839" t="str">
            <v>200506102</v>
          </cell>
        </row>
        <row r="1840">
          <cell r="C1840">
            <v>16</v>
          </cell>
          <cell r="D1840" t="str">
            <v>200506202</v>
          </cell>
        </row>
        <row r="1841">
          <cell r="C1841">
            <v>136</v>
          </cell>
          <cell r="D1841" t="str">
            <v>200506302</v>
          </cell>
        </row>
        <row r="1842">
          <cell r="C1842">
            <v>210</v>
          </cell>
          <cell r="D1842" t="str">
            <v>200506402</v>
          </cell>
        </row>
        <row r="1843">
          <cell r="C1843">
            <v>60</v>
          </cell>
          <cell r="D1843" t="str">
            <v>200506502</v>
          </cell>
        </row>
        <row r="1844">
          <cell r="C1844">
            <v>9</v>
          </cell>
          <cell r="D1844" t="str">
            <v>200506602</v>
          </cell>
        </row>
        <row r="1845">
          <cell r="C1845">
            <v>13</v>
          </cell>
          <cell r="D1845" t="str">
            <v>200506702</v>
          </cell>
        </row>
        <row r="1846">
          <cell r="C1846">
            <v>760</v>
          </cell>
          <cell r="D1846" t="str">
            <v>200506802</v>
          </cell>
        </row>
        <row r="1847">
          <cell r="C1847">
            <v>1016</v>
          </cell>
          <cell r="D1847" t="str">
            <v>200506902</v>
          </cell>
        </row>
        <row r="1848">
          <cell r="C1848">
            <v>1</v>
          </cell>
          <cell r="D1848" t="str">
            <v>200506142</v>
          </cell>
        </row>
        <row r="1849">
          <cell r="C1849">
            <v>0</v>
          </cell>
          <cell r="D1849" t="str">
            <v>200506242</v>
          </cell>
        </row>
        <row r="1850">
          <cell r="C1850">
            <v>1</v>
          </cell>
          <cell r="D1850" t="str">
            <v>200506342</v>
          </cell>
        </row>
        <row r="1851">
          <cell r="C1851">
            <v>3</v>
          </cell>
          <cell r="D1851" t="str">
            <v>200506542</v>
          </cell>
        </row>
        <row r="1852">
          <cell r="C1852">
            <v>1</v>
          </cell>
          <cell r="D1852" t="str">
            <v>200506642</v>
          </cell>
        </row>
        <row r="1853">
          <cell r="C1853">
            <v>0</v>
          </cell>
          <cell r="D1853" t="str">
            <v>200506742</v>
          </cell>
        </row>
        <row r="1854">
          <cell r="C1854">
            <v>17</v>
          </cell>
          <cell r="D1854" t="str">
            <v>200506203</v>
          </cell>
        </row>
        <row r="1855">
          <cell r="C1855">
            <v>27</v>
          </cell>
          <cell r="D1855" t="str">
            <v>200506104</v>
          </cell>
        </row>
        <row r="1856">
          <cell r="C1856">
            <v>306</v>
          </cell>
          <cell r="D1856" t="str">
            <v>200506305</v>
          </cell>
        </row>
        <row r="1857">
          <cell r="C1857">
            <v>1746</v>
          </cell>
          <cell r="D1857" t="str">
            <v>200506505</v>
          </cell>
        </row>
        <row r="1858">
          <cell r="C1858">
            <v>580</v>
          </cell>
          <cell r="D1858" t="str">
            <v>200506206</v>
          </cell>
        </row>
        <row r="1859">
          <cell r="C1859">
            <v>125</v>
          </cell>
          <cell r="D1859" t="str">
            <v>200506306</v>
          </cell>
        </row>
        <row r="1860">
          <cell r="C1860">
            <v>71</v>
          </cell>
          <cell r="D1860" t="str">
            <v>200506406</v>
          </cell>
        </row>
        <row r="1861">
          <cell r="C1861">
            <v>16</v>
          </cell>
          <cell r="D1861" t="str">
            <v>200506506</v>
          </cell>
        </row>
        <row r="1862">
          <cell r="C1862">
            <v>22</v>
          </cell>
          <cell r="D1862" t="str">
            <v>200506107</v>
          </cell>
        </row>
        <row r="1863">
          <cell r="C1863">
            <v>0</v>
          </cell>
          <cell r="D1863" t="str">
            <v>200506207</v>
          </cell>
        </row>
        <row r="1864">
          <cell r="C1864">
            <v>3</v>
          </cell>
          <cell r="D1864" t="str">
            <v>200506407</v>
          </cell>
        </row>
        <row r="1865">
          <cell r="C1865">
            <v>7</v>
          </cell>
          <cell r="D1865" t="str">
            <v>200506Y1D</v>
          </cell>
        </row>
        <row r="1866">
          <cell r="C1866">
            <v>3</v>
          </cell>
          <cell r="D1866" t="str">
            <v>200506Y3D</v>
          </cell>
        </row>
        <row r="1867">
          <cell r="C1867">
            <v>1</v>
          </cell>
          <cell r="D1867" t="str">
            <v>200506Y4D</v>
          </cell>
        </row>
        <row r="1868">
          <cell r="C1868">
            <v>2</v>
          </cell>
          <cell r="D1868" t="str">
            <v>200506Y5D</v>
          </cell>
        </row>
        <row r="1869">
          <cell r="C1869">
            <v>1</v>
          </cell>
          <cell r="D1869" t="str">
            <v>200506Y7D</v>
          </cell>
        </row>
        <row r="1870">
          <cell r="C1870">
            <v>7</v>
          </cell>
          <cell r="D1870" t="str">
            <v>200506Y1L</v>
          </cell>
        </row>
        <row r="1871">
          <cell r="C1871">
            <v>3</v>
          </cell>
          <cell r="D1871" t="str">
            <v>200506Y2L</v>
          </cell>
        </row>
        <row r="1872">
          <cell r="C1872">
            <v>57231</v>
          </cell>
          <cell r="D1872" t="str">
            <v>200507301</v>
          </cell>
        </row>
        <row r="1873">
          <cell r="C1873">
            <v>16</v>
          </cell>
          <cell r="D1873" t="str">
            <v>200507601</v>
          </cell>
        </row>
        <row r="1874">
          <cell r="C1874">
            <v>163</v>
          </cell>
          <cell r="D1874" t="str">
            <v>200507701</v>
          </cell>
        </row>
        <row r="1875">
          <cell r="C1875">
            <v>2885</v>
          </cell>
          <cell r="D1875" t="str">
            <v>200507801</v>
          </cell>
        </row>
        <row r="1876">
          <cell r="C1876">
            <v>5956</v>
          </cell>
          <cell r="D1876" t="str">
            <v>200507102</v>
          </cell>
        </row>
        <row r="1877">
          <cell r="C1877">
            <v>16</v>
          </cell>
          <cell r="D1877" t="str">
            <v>200507202</v>
          </cell>
        </row>
        <row r="1878">
          <cell r="C1878">
            <v>136</v>
          </cell>
          <cell r="D1878" t="str">
            <v>200507302</v>
          </cell>
        </row>
        <row r="1879">
          <cell r="C1879">
            <v>210</v>
          </cell>
          <cell r="D1879" t="str">
            <v>200507402</v>
          </cell>
        </row>
        <row r="1880">
          <cell r="C1880">
            <v>60</v>
          </cell>
          <cell r="D1880" t="str">
            <v>200507502</v>
          </cell>
        </row>
        <row r="1881">
          <cell r="C1881">
            <v>9</v>
          </cell>
          <cell r="D1881" t="str">
            <v>200507602</v>
          </cell>
        </row>
        <row r="1882">
          <cell r="C1882">
            <v>13</v>
          </cell>
          <cell r="D1882" t="str">
            <v>200507702</v>
          </cell>
        </row>
        <row r="1883">
          <cell r="C1883">
            <v>760</v>
          </cell>
          <cell r="D1883" t="str">
            <v>200507802</v>
          </cell>
        </row>
        <row r="1884">
          <cell r="C1884">
            <v>1022</v>
          </cell>
          <cell r="D1884" t="str">
            <v>200507902</v>
          </cell>
        </row>
        <row r="1885">
          <cell r="C1885">
            <v>1</v>
          </cell>
          <cell r="D1885" t="str">
            <v>200507142</v>
          </cell>
        </row>
        <row r="1886">
          <cell r="C1886">
            <v>0</v>
          </cell>
          <cell r="D1886" t="str">
            <v>200507242</v>
          </cell>
        </row>
        <row r="1887">
          <cell r="C1887">
            <v>1</v>
          </cell>
          <cell r="D1887" t="str">
            <v>200507342</v>
          </cell>
        </row>
        <row r="1888">
          <cell r="C1888">
            <v>3</v>
          </cell>
          <cell r="D1888" t="str">
            <v>200507542</v>
          </cell>
        </row>
        <row r="1889">
          <cell r="C1889">
            <v>1</v>
          </cell>
          <cell r="D1889" t="str">
            <v>200507642</v>
          </cell>
        </row>
        <row r="1890">
          <cell r="C1890">
            <v>0</v>
          </cell>
          <cell r="D1890" t="str">
            <v>200507742</v>
          </cell>
        </row>
        <row r="1891">
          <cell r="C1891">
            <v>17</v>
          </cell>
          <cell r="D1891" t="str">
            <v>200507203</v>
          </cell>
        </row>
        <row r="1892">
          <cell r="C1892">
            <v>27</v>
          </cell>
          <cell r="D1892" t="str">
            <v>200507104</v>
          </cell>
        </row>
        <row r="1893">
          <cell r="C1893">
            <v>305</v>
          </cell>
          <cell r="D1893" t="str">
            <v>200507305</v>
          </cell>
        </row>
        <row r="1894">
          <cell r="C1894">
            <v>1747</v>
          </cell>
          <cell r="D1894" t="str">
            <v>200507505</v>
          </cell>
        </row>
        <row r="1895">
          <cell r="C1895">
            <v>582</v>
          </cell>
          <cell r="D1895" t="str">
            <v>200507206</v>
          </cell>
        </row>
        <row r="1896">
          <cell r="C1896">
            <v>123</v>
          </cell>
          <cell r="D1896" t="str">
            <v>200507306</v>
          </cell>
        </row>
        <row r="1897">
          <cell r="C1897">
            <v>71</v>
          </cell>
          <cell r="D1897" t="str">
            <v>200507406</v>
          </cell>
        </row>
        <row r="1898">
          <cell r="C1898">
            <v>16</v>
          </cell>
          <cell r="D1898" t="str">
            <v>200507506</v>
          </cell>
        </row>
        <row r="1899">
          <cell r="C1899">
            <v>22</v>
          </cell>
          <cell r="D1899" t="str">
            <v>200507107</v>
          </cell>
        </row>
        <row r="1900">
          <cell r="C1900">
            <v>0</v>
          </cell>
          <cell r="D1900" t="str">
            <v>200507207</v>
          </cell>
        </row>
        <row r="1901">
          <cell r="C1901">
            <v>3</v>
          </cell>
          <cell r="D1901" t="str">
            <v>200507407</v>
          </cell>
        </row>
        <row r="1902">
          <cell r="C1902">
            <v>7</v>
          </cell>
          <cell r="D1902" t="str">
            <v>200507Y1D</v>
          </cell>
        </row>
        <row r="1903">
          <cell r="C1903">
            <v>3</v>
          </cell>
          <cell r="D1903" t="str">
            <v>200507Y3D</v>
          </cell>
        </row>
        <row r="1904">
          <cell r="C1904">
            <v>1</v>
          </cell>
          <cell r="D1904" t="str">
            <v>200507Y4D</v>
          </cell>
        </row>
        <row r="1905">
          <cell r="C1905">
            <v>2</v>
          </cell>
          <cell r="D1905" t="str">
            <v>200507Y5D</v>
          </cell>
        </row>
        <row r="1906">
          <cell r="C1906">
            <v>1</v>
          </cell>
          <cell r="D1906" t="str">
            <v>200507Y7D</v>
          </cell>
        </row>
        <row r="1907">
          <cell r="C1907">
            <v>7</v>
          </cell>
          <cell r="D1907" t="str">
            <v>200507Y1L</v>
          </cell>
        </row>
        <row r="1908">
          <cell r="C1908">
            <v>3</v>
          </cell>
          <cell r="D1908" t="str">
            <v>200507Y2L</v>
          </cell>
        </row>
        <row r="1909">
          <cell r="C1909">
            <v>57237</v>
          </cell>
          <cell r="D1909" t="str">
            <v>200508301</v>
          </cell>
        </row>
        <row r="1910">
          <cell r="C1910">
            <v>15</v>
          </cell>
          <cell r="D1910" t="str">
            <v>200508601</v>
          </cell>
        </row>
        <row r="1911">
          <cell r="C1911">
            <v>163</v>
          </cell>
          <cell r="D1911" t="str">
            <v>200508701</v>
          </cell>
        </row>
        <row r="1912">
          <cell r="C1912">
            <v>2889</v>
          </cell>
          <cell r="D1912" t="str">
            <v>200508801</v>
          </cell>
        </row>
        <row r="1913">
          <cell r="C1913">
            <v>5971</v>
          </cell>
          <cell r="D1913" t="str">
            <v>200508102</v>
          </cell>
        </row>
        <row r="1914">
          <cell r="C1914">
            <v>14</v>
          </cell>
          <cell r="D1914" t="str">
            <v>200508202</v>
          </cell>
        </row>
        <row r="1915">
          <cell r="C1915">
            <v>136</v>
          </cell>
          <cell r="D1915" t="str">
            <v>200508302</v>
          </cell>
        </row>
        <row r="1916">
          <cell r="C1916">
            <v>210</v>
          </cell>
          <cell r="D1916" t="str">
            <v>200508402</v>
          </cell>
        </row>
        <row r="1917">
          <cell r="C1917">
            <v>60</v>
          </cell>
          <cell r="D1917" t="str">
            <v>200508502</v>
          </cell>
        </row>
        <row r="1918">
          <cell r="C1918">
            <v>9</v>
          </cell>
          <cell r="D1918" t="str">
            <v>200508602</v>
          </cell>
        </row>
        <row r="1919">
          <cell r="C1919">
            <v>13</v>
          </cell>
          <cell r="D1919" t="str">
            <v>200508702</v>
          </cell>
        </row>
        <row r="1920">
          <cell r="C1920">
            <v>760</v>
          </cell>
          <cell r="D1920" t="str">
            <v>200508802</v>
          </cell>
        </row>
        <row r="1921">
          <cell r="C1921">
            <v>1015</v>
          </cell>
          <cell r="D1921" t="str">
            <v>200508902</v>
          </cell>
        </row>
        <row r="1922">
          <cell r="C1922">
            <v>1</v>
          </cell>
          <cell r="D1922" t="str">
            <v>200508142</v>
          </cell>
        </row>
        <row r="1923">
          <cell r="C1923">
            <v>0</v>
          </cell>
          <cell r="D1923" t="str">
            <v>200508242</v>
          </cell>
        </row>
        <row r="1924">
          <cell r="C1924">
            <v>1</v>
          </cell>
          <cell r="D1924" t="str">
            <v>200508342</v>
          </cell>
        </row>
        <row r="1925">
          <cell r="C1925">
            <v>3</v>
          </cell>
          <cell r="D1925" t="str">
            <v>200508542</v>
          </cell>
        </row>
        <row r="1926">
          <cell r="C1926">
            <v>1</v>
          </cell>
          <cell r="D1926" t="str">
            <v>200508642</v>
          </cell>
        </row>
        <row r="1927">
          <cell r="C1927">
            <v>0</v>
          </cell>
          <cell r="D1927" t="str">
            <v>200508742</v>
          </cell>
        </row>
        <row r="1928">
          <cell r="C1928">
            <v>18</v>
          </cell>
          <cell r="D1928" t="str">
            <v>200508203</v>
          </cell>
        </row>
        <row r="1929">
          <cell r="C1929">
            <v>27</v>
          </cell>
          <cell r="D1929" t="str">
            <v>200508104</v>
          </cell>
        </row>
        <row r="1930">
          <cell r="C1930">
            <v>302</v>
          </cell>
          <cell r="D1930" t="str">
            <v>200508305</v>
          </cell>
        </row>
        <row r="1931">
          <cell r="C1931">
            <v>1753</v>
          </cell>
          <cell r="D1931" t="str">
            <v>200508505</v>
          </cell>
        </row>
        <row r="1932">
          <cell r="C1932">
            <v>581</v>
          </cell>
          <cell r="D1932" t="str">
            <v>200508206</v>
          </cell>
        </row>
        <row r="1933">
          <cell r="C1933">
            <v>122</v>
          </cell>
          <cell r="D1933" t="str">
            <v>200508306</v>
          </cell>
        </row>
        <row r="1934">
          <cell r="C1934">
            <v>72</v>
          </cell>
          <cell r="D1934" t="str">
            <v>200508406</v>
          </cell>
        </row>
        <row r="1935">
          <cell r="C1935">
            <v>16</v>
          </cell>
          <cell r="D1935" t="str">
            <v>200508506</v>
          </cell>
        </row>
        <row r="1936">
          <cell r="C1936">
            <v>21</v>
          </cell>
          <cell r="D1936" t="str">
            <v>200508107</v>
          </cell>
        </row>
        <row r="1937">
          <cell r="C1937">
            <v>0</v>
          </cell>
          <cell r="D1937" t="str">
            <v>200508207</v>
          </cell>
        </row>
        <row r="1938">
          <cell r="C1938">
            <v>3</v>
          </cell>
          <cell r="D1938" t="str">
            <v>200508407</v>
          </cell>
        </row>
        <row r="1939">
          <cell r="C1939">
            <v>6</v>
          </cell>
          <cell r="D1939" t="str">
            <v>200508Y1D</v>
          </cell>
        </row>
        <row r="1940">
          <cell r="C1940">
            <v>3</v>
          </cell>
          <cell r="D1940" t="str">
            <v>200508Y3D</v>
          </cell>
        </row>
        <row r="1941">
          <cell r="C1941">
            <v>1</v>
          </cell>
          <cell r="D1941" t="str">
            <v>200508Y4D</v>
          </cell>
        </row>
        <row r="1942">
          <cell r="C1942">
            <v>2</v>
          </cell>
          <cell r="D1942" t="str">
            <v>200508Y5D</v>
          </cell>
        </row>
        <row r="1943">
          <cell r="C1943">
            <v>1</v>
          </cell>
          <cell r="D1943" t="str">
            <v>200508Y7D</v>
          </cell>
        </row>
        <row r="1944">
          <cell r="C1944">
            <v>8</v>
          </cell>
          <cell r="D1944" t="str">
            <v>200508Y1L</v>
          </cell>
        </row>
        <row r="1945">
          <cell r="C1945">
            <v>3</v>
          </cell>
          <cell r="D1945" t="str">
            <v>200508Y2L</v>
          </cell>
        </row>
        <row r="1946">
          <cell r="C1946">
            <v>57239</v>
          </cell>
          <cell r="D1946" t="str">
            <v>200509301</v>
          </cell>
        </row>
        <row r="1947">
          <cell r="C1947">
            <v>15</v>
          </cell>
          <cell r="D1947" t="str">
            <v>200509601</v>
          </cell>
        </row>
        <row r="1948">
          <cell r="C1948">
            <v>163</v>
          </cell>
          <cell r="D1948" t="str">
            <v>200509701</v>
          </cell>
        </row>
        <row r="1949">
          <cell r="C1949">
            <v>2888</v>
          </cell>
          <cell r="D1949" t="str">
            <v>200509801</v>
          </cell>
        </row>
        <row r="1950">
          <cell r="C1950">
            <v>5977</v>
          </cell>
          <cell r="D1950" t="str">
            <v>200509102</v>
          </cell>
        </row>
        <row r="1951">
          <cell r="C1951">
            <v>14</v>
          </cell>
          <cell r="D1951" t="str">
            <v>200509202</v>
          </cell>
        </row>
        <row r="1952">
          <cell r="C1952">
            <v>136</v>
          </cell>
          <cell r="D1952" t="str">
            <v>200509302</v>
          </cell>
        </row>
        <row r="1953">
          <cell r="C1953">
            <v>210</v>
          </cell>
          <cell r="D1953" t="str">
            <v>200509402</v>
          </cell>
        </row>
        <row r="1954">
          <cell r="C1954">
            <v>60</v>
          </cell>
          <cell r="D1954" t="str">
            <v>200509502</v>
          </cell>
        </row>
        <row r="1955">
          <cell r="C1955">
            <v>9</v>
          </cell>
          <cell r="D1955" t="str">
            <v>200509602</v>
          </cell>
        </row>
        <row r="1956">
          <cell r="C1956">
            <v>13</v>
          </cell>
          <cell r="D1956" t="str">
            <v>200509702</v>
          </cell>
        </row>
        <row r="1957">
          <cell r="C1957">
            <v>760</v>
          </cell>
          <cell r="D1957" t="str">
            <v>200509802</v>
          </cell>
        </row>
        <row r="1958">
          <cell r="C1958">
            <v>1015</v>
          </cell>
          <cell r="D1958" t="str">
            <v>200509902</v>
          </cell>
        </row>
        <row r="1959">
          <cell r="C1959">
            <v>1</v>
          </cell>
          <cell r="D1959" t="str">
            <v>200509142</v>
          </cell>
        </row>
        <row r="1960">
          <cell r="C1960">
            <v>0</v>
          </cell>
          <cell r="D1960" t="str">
            <v>200509242</v>
          </cell>
        </row>
        <row r="1961">
          <cell r="C1961">
            <v>1</v>
          </cell>
          <cell r="D1961" t="str">
            <v>200509342</v>
          </cell>
        </row>
        <row r="1962">
          <cell r="C1962">
            <v>3</v>
          </cell>
          <cell r="D1962" t="str">
            <v>200509542</v>
          </cell>
        </row>
        <row r="1963">
          <cell r="C1963">
            <v>1</v>
          </cell>
          <cell r="D1963" t="str">
            <v>200509642</v>
          </cell>
        </row>
        <row r="1964">
          <cell r="C1964">
            <v>0</v>
          </cell>
          <cell r="D1964" t="str">
            <v>200509742</v>
          </cell>
        </row>
        <row r="1965">
          <cell r="C1965">
            <v>18</v>
          </cell>
          <cell r="D1965" t="str">
            <v>200509203</v>
          </cell>
        </row>
        <row r="1966">
          <cell r="C1966">
            <v>27</v>
          </cell>
          <cell r="D1966" t="str">
            <v>200509104</v>
          </cell>
        </row>
        <row r="1967">
          <cell r="C1967">
            <v>300</v>
          </cell>
          <cell r="D1967" t="str">
            <v>200509305</v>
          </cell>
        </row>
        <row r="1968">
          <cell r="C1968">
            <v>1753</v>
          </cell>
          <cell r="D1968" t="str">
            <v>200509505</v>
          </cell>
        </row>
        <row r="1969">
          <cell r="C1969">
            <v>580</v>
          </cell>
          <cell r="D1969" t="str">
            <v>200509206</v>
          </cell>
        </row>
        <row r="1970">
          <cell r="C1970">
            <v>124</v>
          </cell>
          <cell r="D1970" t="str">
            <v>200509306</v>
          </cell>
        </row>
        <row r="1971">
          <cell r="C1971">
            <v>72</v>
          </cell>
          <cell r="D1971" t="str">
            <v>200509406</v>
          </cell>
        </row>
        <row r="1972">
          <cell r="C1972">
            <v>16</v>
          </cell>
          <cell r="D1972" t="str">
            <v>200509506</v>
          </cell>
        </row>
        <row r="1973">
          <cell r="C1973">
            <v>21</v>
          </cell>
          <cell r="D1973" t="str">
            <v>200509107</v>
          </cell>
        </row>
        <row r="1974">
          <cell r="C1974">
            <v>0</v>
          </cell>
          <cell r="D1974" t="str">
            <v>200509207</v>
          </cell>
        </row>
        <row r="1975">
          <cell r="C1975">
            <v>3</v>
          </cell>
          <cell r="D1975" t="str">
            <v>200509407</v>
          </cell>
        </row>
        <row r="1976">
          <cell r="C1976">
            <v>5</v>
          </cell>
          <cell r="D1976" t="str">
            <v>200509Y1D</v>
          </cell>
        </row>
        <row r="1977">
          <cell r="C1977">
            <v>3</v>
          </cell>
          <cell r="D1977" t="str">
            <v>200509Y3D</v>
          </cell>
        </row>
        <row r="1978">
          <cell r="C1978">
            <v>1</v>
          </cell>
          <cell r="D1978" t="str">
            <v>200509Y4D</v>
          </cell>
        </row>
        <row r="1979">
          <cell r="C1979">
            <v>2</v>
          </cell>
          <cell r="D1979" t="str">
            <v>200509Y5D</v>
          </cell>
        </row>
        <row r="1980">
          <cell r="C1980">
            <v>1</v>
          </cell>
          <cell r="D1980" t="str">
            <v>200509Y7D</v>
          </cell>
        </row>
        <row r="1981">
          <cell r="C1981">
            <v>8</v>
          </cell>
          <cell r="D1981" t="str">
            <v>200509Y1L</v>
          </cell>
        </row>
        <row r="1982">
          <cell r="C1982">
            <v>3</v>
          </cell>
          <cell r="D1982" t="str">
            <v>200509Y2L</v>
          </cell>
        </row>
        <row r="1983">
          <cell r="C1983">
            <v>57285</v>
          </cell>
          <cell r="D1983" t="str">
            <v>200510301</v>
          </cell>
        </row>
        <row r="1984">
          <cell r="C1984">
            <v>14</v>
          </cell>
          <cell r="D1984" t="str">
            <v>200510601</v>
          </cell>
        </row>
        <row r="1985">
          <cell r="C1985">
            <v>161</v>
          </cell>
          <cell r="D1985" t="str">
            <v>200510701</v>
          </cell>
        </row>
        <row r="1986">
          <cell r="C1986">
            <v>2888</v>
          </cell>
          <cell r="D1986" t="str">
            <v>200510801</v>
          </cell>
        </row>
        <row r="1987">
          <cell r="C1987">
            <v>5981</v>
          </cell>
          <cell r="D1987" t="str">
            <v>200510102</v>
          </cell>
        </row>
        <row r="1988">
          <cell r="C1988">
            <v>14</v>
          </cell>
          <cell r="D1988" t="str">
            <v>200510202</v>
          </cell>
        </row>
        <row r="1989">
          <cell r="C1989">
            <v>136</v>
          </cell>
          <cell r="D1989" t="str">
            <v>200510302</v>
          </cell>
        </row>
        <row r="1990">
          <cell r="C1990">
            <v>210</v>
          </cell>
          <cell r="D1990" t="str">
            <v>200510402</v>
          </cell>
        </row>
        <row r="1991">
          <cell r="C1991">
            <v>60</v>
          </cell>
          <cell r="D1991" t="str">
            <v>200510502</v>
          </cell>
        </row>
        <row r="1992">
          <cell r="C1992">
            <v>9</v>
          </cell>
          <cell r="D1992" t="str">
            <v>200510602</v>
          </cell>
        </row>
        <row r="1993">
          <cell r="C1993">
            <v>13</v>
          </cell>
          <cell r="D1993" t="str">
            <v>200510702</v>
          </cell>
        </row>
        <row r="1994">
          <cell r="C1994">
            <v>760</v>
          </cell>
          <cell r="D1994" t="str">
            <v>200510802</v>
          </cell>
        </row>
        <row r="1995">
          <cell r="C1995">
            <v>1006</v>
          </cell>
          <cell r="D1995" t="str">
            <v>200510902</v>
          </cell>
        </row>
        <row r="1996">
          <cell r="C1996">
            <v>1</v>
          </cell>
          <cell r="D1996" t="str">
            <v>200510142</v>
          </cell>
        </row>
        <row r="1997">
          <cell r="C1997">
            <v>0</v>
          </cell>
          <cell r="D1997" t="str">
            <v>200510242</v>
          </cell>
        </row>
        <row r="1998">
          <cell r="C1998">
            <v>1</v>
          </cell>
          <cell r="D1998" t="str">
            <v>200510342</v>
          </cell>
        </row>
        <row r="1999">
          <cell r="C1999">
            <v>3</v>
          </cell>
          <cell r="D1999" t="str">
            <v>200510542</v>
          </cell>
        </row>
        <row r="2000">
          <cell r="C2000">
            <v>1</v>
          </cell>
          <cell r="D2000" t="str">
            <v>200510642</v>
          </cell>
        </row>
        <row r="2001">
          <cell r="C2001">
            <v>0</v>
          </cell>
          <cell r="D2001" t="str">
            <v>200510742</v>
          </cell>
        </row>
        <row r="2002">
          <cell r="C2002">
            <v>18</v>
          </cell>
          <cell r="D2002" t="str">
            <v>200510203</v>
          </cell>
        </row>
        <row r="2003">
          <cell r="C2003">
            <v>27</v>
          </cell>
          <cell r="D2003" t="str">
            <v>200510104</v>
          </cell>
        </row>
        <row r="2004">
          <cell r="C2004">
            <v>298</v>
          </cell>
          <cell r="D2004" t="str">
            <v>200510305</v>
          </cell>
        </row>
        <row r="2005">
          <cell r="C2005">
            <v>1759</v>
          </cell>
          <cell r="D2005" t="str">
            <v>200510505</v>
          </cell>
        </row>
        <row r="2006">
          <cell r="C2006">
            <v>580</v>
          </cell>
          <cell r="D2006" t="str">
            <v>200510206</v>
          </cell>
        </row>
        <row r="2007">
          <cell r="C2007">
            <v>124</v>
          </cell>
          <cell r="D2007" t="str">
            <v>200510306</v>
          </cell>
        </row>
        <row r="2008">
          <cell r="C2008">
            <v>73</v>
          </cell>
          <cell r="D2008" t="str">
            <v>200510406</v>
          </cell>
        </row>
        <row r="2009">
          <cell r="C2009">
            <v>16</v>
          </cell>
          <cell r="D2009" t="str">
            <v>200510506</v>
          </cell>
        </row>
        <row r="2010">
          <cell r="C2010">
            <v>21</v>
          </cell>
          <cell r="D2010" t="str">
            <v>200510107</v>
          </cell>
        </row>
        <row r="2011">
          <cell r="C2011">
            <v>0</v>
          </cell>
          <cell r="D2011" t="str">
            <v>200510207</v>
          </cell>
        </row>
        <row r="2012">
          <cell r="C2012">
            <v>3</v>
          </cell>
          <cell r="D2012" t="str">
            <v>200510407</v>
          </cell>
        </row>
        <row r="2013">
          <cell r="C2013">
            <v>5</v>
          </cell>
          <cell r="D2013" t="str">
            <v>200510Y1D</v>
          </cell>
        </row>
        <row r="2014">
          <cell r="C2014">
            <v>3</v>
          </cell>
          <cell r="D2014" t="str">
            <v>200510Y3D</v>
          </cell>
        </row>
        <row r="2015">
          <cell r="C2015">
            <v>1</v>
          </cell>
          <cell r="D2015" t="str">
            <v>200510Y4D</v>
          </cell>
        </row>
        <row r="2016">
          <cell r="C2016">
            <v>2</v>
          </cell>
          <cell r="D2016" t="str">
            <v>200510Y5D</v>
          </cell>
        </row>
        <row r="2017">
          <cell r="C2017">
            <v>0</v>
          </cell>
          <cell r="D2017" t="str">
            <v>200510Y7D</v>
          </cell>
        </row>
        <row r="2018">
          <cell r="C2018">
            <v>8</v>
          </cell>
          <cell r="D2018" t="str">
            <v>200510Y1L</v>
          </cell>
        </row>
        <row r="2019">
          <cell r="C2019">
            <v>4</v>
          </cell>
          <cell r="D2019" t="str">
            <v>200510Y2L</v>
          </cell>
        </row>
        <row r="2020">
          <cell r="C2020">
            <v>57312</v>
          </cell>
          <cell r="D2020" t="str">
            <v>200511301</v>
          </cell>
        </row>
        <row r="2021">
          <cell r="C2021">
            <v>14</v>
          </cell>
          <cell r="D2021" t="str">
            <v>200511601</v>
          </cell>
        </row>
        <row r="2022">
          <cell r="C2022">
            <v>160</v>
          </cell>
          <cell r="D2022" t="str">
            <v>200511701</v>
          </cell>
        </row>
        <row r="2023">
          <cell r="C2023">
            <v>2881</v>
          </cell>
          <cell r="D2023" t="str">
            <v>200511801</v>
          </cell>
        </row>
        <row r="2024">
          <cell r="C2024">
            <v>5991</v>
          </cell>
          <cell r="D2024" t="str">
            <v>200511102</v>
          </cell>
        </row>
        <row r="2025">
          <cell r="C2025">
            <v>15</v>
          </cell>
          <cell r="D2025" t="str">
            <v>200511202</v>
          </cell>
        </row>
        <row r="2026">
          <cell r="C2026">
            <v>138</v>
          </cell>
          <cell r="D2026" t="str">
            <v>200511302</v>
          </cell>
        </row>
        <row r="2027">
          <cell r="C2027">
            <v>210</v>
          </cell>
          <cell r="D2027" t="str">
            <v>200511402</v>
          </cell>
        </row>
        <row r="2028">
          <cell r="C2028">
            <v>58</v>
          </cell>
          <cell r="D2028" t="str">
            <v>200511502</v>
          </cell>
        </row>
        <row r="2029">
          <cell r="C2029">
            <v>9</v>
          </cell>
          <cell r="D2029" t="str">
            <v>200511602</v>
          </cell>
        </row>
        <row r="2030">
          <cell r="C2030">
            <v>13</v>
          </cell>
          <cell r="D2030" t="str">
            <v>200511702</v>
          </cell>
        </row>
        <row r="2031">
          <cell r="C2031">
            <v>760</v>
          </cell>
          <cell r="D2031" t="str">
            <v>200511802</v>
          </cell>
        </row>
        <row r="2032">
          <cell r="C2032">
            <v>1004</v>
          </cell>
          <cell r="D2032" t="str">
            <v>200511902</v>
          </cell>
        </row>
        <row r="2033">
          <cell r="C2033">
            <v>1</v>
          </cell>
          <cell r="D2033" t="str">
            <v>200511142</v>
          </cell>
        </row>
        <row r="2034">
          <cell r="C2034">
            <v>0</v>
          </cell>
          <cell r="D2034" t="str">
            <v>200511242</v>
          </cell>
        </row>
        <row r="2035">
          <cell r="C2035">
            <v>1</v>
          </cell>
          <cell r="D2035" t="str">
            <v>200511342</v>
          </cell>
        </row>
        <row r="2036">
          <cell r="C2036">
            <v>3</v>
          </cell>
          <cell r="D2036" t="str">
            <v>200511542</v>
          </cell>
        </row>
        <row r="2037">
          <cell r="C2037">
            <v>1</v>
          </cell>
          <cell r="D2037" t="str">
            <v>200511642</v>
          </cell>
        </row>
        <row r="2038">
          <cell r="C2038">
            <v>0</v>
          </cell>
          <cell r="D2038" t="str">
            <v>200511742</v>
          </cell>
        </row>
        <row r="2039">
          <cell r="C2039">
            <v>18</v>
          </cell>
          <cell r="D2039" t="str">
            <v>200511203</v>
          </cell>
        </row>
        <row r="2040">
          <cell r="C2040">
            <v>27</v>
          </cell>
          <cell r="D2040" t="str">
            <v>200511104</v>
          </cell>
        </row>
        <row r="2041">
          <cell r="C2041">
            <v>295</v>
          </cell>
          <cell r="D2041" t="str">
            <v>200511305</v>
          </cell>
        </row>
        <row r="2042">
          <cell r="C2042">
            <v>1767</v>
          </cell>
          <cell r="D2042" t="str">
            <v>200511505</v>
          </cell>
        </row>
        <row r="2043">
          <cell r="C2043">
            <v>582</v>
          </cell>
          <cell r="D2043" t="str">
            <v>200511206</v>
          </cell>
        </row>
        <row r="2044">
          <cell r="C2044">
            <v>122</v>
          </cell>
          <cell r="D2044" t="str">
            <v>200511306</v>
          </cell>
        </row>
        <row r="2045">
          <cell r="C2045">
            <v>73</v>
          </cell>
          <cell r="D2045" t="str">
            <v>200511406</v>
          </cell>
        </row>
        <row r="2046">
          <cell r="C2046">
            <v>16</v>
          </cell>
          <cell r="D2046" t="str">
            <v>200511506</v>
          </cell>
        </row>
        <row r="2047">
          <cell r="C2047">
            <v>21</v>
          </cell>
          <cell r="D2047" t="str">
            <v>200511107</v>
          </cell>
        </row>
        <row r="2048">
          <cell r="C2048">
            <v>0</v>
          </cell>
          <cell r="D2048" t="str">
            <v>200511207</v>
          </cell>
        </row>
        <row r="2049">
          <cell r="C2049">
            <v>3</v>
          </cell>
          <cell r="D2049" t="str">
            <v>200511407</v>
          </cell>
        </row>
        <row r="2050">
          <cell r="C2050">
            <v>5</v>
          </cell>
          <cell r="D2050" t="str">
            <v>200511Y1D</v>
          </cell>
        </row>
        <row r="2051">
          <cell r="C2051">
            <v>3</v>
          </cell>
          <cell r="D2051" t="str">
            <v>200511Y3D</v>
          </cell>
        </row>
        <row r="2052">
          <cell r="C2052">
            <v>1</v>
          </cell>
          <cell r="D2052" t="str">
            <v>200511Y4D</v>
          </cell>
        </row>
        <row r="2053">
          <cell r="C2053">
            <v>2</v>
          </cell>
          <cell r="D2053" t="str">
            <v>200511Y5D</v>
          </cell>
        </row>
        <row r="2054">
          <cell r="C2054">
            <v>0</v>
          </cell>
          <cell r="D2054" t="str">
            <v>200511Y7D</v>
          </cell>
        </row>
        <row r="2055">
          <cell r="C2055">
            <v>8</v>
          </cell>
          <cell r="D2055" t="str">
            <v>200511Y1L</v>
          </cell>
        </row>
        <row r="2056">
          <cell r="C2056">
            <v>4</v>
          </cell>
          <cell r="D2056" t="str">
            <v>200511Y2L</v>
          </cell>
        </row>
        <row r="2057">
          <cell r="C2057">
            <v>57355</v>
          </cell>
          <cell r="D2057" t="str">
            <v>200512301</v>
          </cell>
        </row>
        <row r="2058">
          <cell r="C2058">
            <v>14</v>
          </cell>
          <cell r="D2058" t="str">
            <v>200512601</v>
          </cell>
        </row>
        <row r="2059">
          <cell r="C2059">
            <v>159</v>
          </cell>
          <cell r="D2059" t="str">
            <v>200512701</v>
          </cell>
        </row>
        <row r="2060">
          <cell r="C2060">
            <v>2886</v>
          </cell>
          <cell r="D2060" t="str">
            <v>200512801</v>
          </cell>
        </row>
        <row r="2061">
          <cell r="C2061">
            <v>6002</v>
          </cell>
          <cell r="D2061" t="str">
            <v>200512102</v>
          </cell>
        </row>
        <row r="2062">
          <cell r="C2062">
            <v>17</v>
          </cell>
          <cell r="D2062" t="str">
            <v>200512202</v>
          </cell>
        </row>
        <row r="2063">
          <cell r="C2063">
            <v>138</v>
          </cell>
          <cell r="D2063" t="str">
            <v>200512302</v>
          </cell>
        </row>
        <row r="2064">
          <cell r="C2064">
            <v>210</v>
          </cell>
          <cell r="D2064" t="str">
            <v>200512402</v>
          </cell>
        </row>
        <row r="2065">
          <cell r="C2065">
            <v>57</v>
          </cell>
          <cell r="D2065" t="str">
            <v>200512502</v>
          </cell>
        </row>
        <row r="2066">
          <cell r="C2066">
            <v>9</v>
          </cell>
          <cell r="D2066" t="str">
            <v>200512602</v>
          </cell>
        </row>
        <row r="2067">
          <cell r="C2067">
            <v>13</v>
          </cell>
          <cell r="D2067" t="str">
            <v>200512702</v>
          </cell>
        </row>
        <row r="2068">
          <cell r="C2068">
            <v>761</v>
          </cell>
          <cell r="D2068" t="str">
            <v>200512802</v>
          </cell>
        </row>
        <row r="2069">
          <cell r="C2069">
            <v>1006</v>
          </cell>
          <cell r="D2069" t="str">
            <v>200512902</v>
          </cell>
        </row>
        <row r="2070">
          <cell r="C2070">
            <v>1</v>
          </cell>
          <cell r="D2070" t="str">
            <v>200512142</v>
          </cell>
        </row>
        <row r="2071">
          <cell r="C2071">
            <v>0</v>
          </cell>
          <cell r="D2071" t="str">
            <v>200512242</v>
          </cell>
        </row>
        <row r="2072">
          <cell r="C2072">
            <v>1</v>
          </cell>
          <cell r="D2072" t="str">
            <v>200512342</v>
          </cell>
        </row>
        <row r="2073">
          <cell r="C2073">
            <v>3</v>
          </cell>
          <cell r="D2073" t="str">
            <v>200512542</v>
          </cell>
        </row>
        <row r="2074">
          <cell r="C2074">
            <v>1</v>
          </cell>
          <cell r="D2074" t="str">
            <v>200512642</v>
          </cell>
        </row>
        <row r="2075">
          <cell r="C2075">
            <v>0</v>
          </cell>
          <cell r="D2075" t="str">
            <v>200512742</v>
          </cell>
        </row>
        <row r="2076">
          <cell r="C2076">
            <v>18</v>
          </cell>
          <cell r="D2076" t="str">
            <v>200512203</v>
          </cell>
        </row>
        <row r="2077">
          <cell r="C2077">
            <v>27</v>
          </cell>
          <cell r="D2077" t="str">
            <v>200512104</v>
          </cell>
        </row>
        <row r="2078">
          <cell r="C2078">
            <v>294</v>
          </cell>
          <cell r="D2078" t="str">
            <v>200512305</v>
          </cell>
        </row>
        <row r="2079">
          <cell r="C2079">
            <v>1765</v>
          </cell>
          <cell r="D2079" t="str">
            <v>200512505</v>
          </cell>
        </row>
        <row r="2080">
          <cell r="C2080">
            <v>583</v>
          </cell>
          <cell r="D2080" t="str">
            <v>200512206</v>
          </cell>
        </row>
        <row r="2081">
          <cell r="C2081">
            <v>122</v>
          </cell>
          <cell r="D2081" t="str">
            <v>200512306</v>
          </cell>
        </row>
        <row r="2082">
          <cell r="C2082">
            <v>74</v>
          </cell>
          <cell r="D2082" t="str">
            <v>200512406</v>
          </cell>
        </row>
        <row r="2083">
          <cell r="C2083">
            <v>17</v>
          </cell>
          <cell r="D2083" t="str">
            <v>200512506</v>
          </cell>
        </row>
        <row r="2084">
          <cell r="C2084">
            <v>21</v>
          </cell>
          <cell r="D2084" t="str">
            <v>200512107</v>
          </cell>
        </row>
        <row r="2085">
          <cell r="C2085">
            <v>0</v>
          </cell>
          <cell r="D2085" t="str">
            <v>200512207</v>
          </cell>
        </row>
        <row r="2086">
          <cell r="C2086">
            <v>3</v>
          </cell>
          <cell r="D2086" t="str">
            <v>200512407</v>
          </cell>
        </row>
        <row r="2087">
          <cell r="C2087">
            <v>5</v>
          </cell>
          <cell r="D2087" t="str">
            <v>200512Y1D</v>
          </cell>
        </row>
        <row r="2088">
          <cell r="C2088">
            <v>3</v>
          </cell>
          <cell r="D2088" t="str">
            <v>200512Y3D</v>
          </cell>
        </row>
        <row r="2089">
          <cell r="C2089">
            <v>1</v>
          </cell>
          <cell r="D2089" t="str">
            <v>200512Y4D</v>
          </cell>
        </row>
        <row r="2090">
          <cell r="C2090">
            <v>2</v>
          </cell>
          <cell r="D2090" t="str">
            <v>200512Y5D</v>
          </cell>
        </row>
        <row r="2091">
          <cell r="C2091">
            <v>0</v>
          </cell>
          <cell r="D2091" t="str">
            <v>200512Y7D</v>
          </cell>
        </row>
        <row r="2092">
          <cell r="C2092">
            <v>8</v>
          </cell>
          <cell r="D2092" t="str">
            <v>200512Y1L</v>
          </cell>
        </row>
        <row r="2093">
          <cell r="C2093">
            <v>4</v>
          </cell>
          <cell r="D2093" t="str">
            <v>200512Y2L</v>
          </cell>
        </row>
        <row r="2094">
          <cell r="C2094">
            <v>57371</v>
          </cell>
          <cell r="D2094" t="str">
            <v>200601301</v>
          </cell>
        </row>
        <row r="2095">
          <cell r="C2095">
            <v>14</v>
          </cell>
          <cell r="D2095" t="str">
            <v>200601601</v>
          </cell>
        </row>
        <row r="2096">
          <cell r="C2096">
            <v>158</v>
          </cell>
          <cell r="D2096" t="str">
            <v>200601701</v>
          </cell>
        </row>
        <row r="2097">
          <cell r="C2097">
            <v>2887</v>
          </cell>
          <cell r="D2097" t="str">
            <v>200601801</v>
          </cell>
        </row>
        <row r="2098">
          <cell r="C2098">
            <v>6006</v>
          </cell>
          <cell r="D2098" t="str">
            <v>200601102</v>
          </cell>
        </row>
        <row r="2099">
          <cell r="C2099">
            <v>17</v>
          </cell>
          <cell r="D2099" t="str">
            <v>200601202</v>
          </cell>
        </row>
        <row r="2100">
          <cell r="C2100">
            <v>139</v>
          </cell>
          <cell r="D2100" t="str">
            <v>200601302</v>
          </cell>
        </row>
        <row r="2101">
          <cell r="C2101">
            <v>210</v>
          </cell>
          <cell r="D2101" t="str">
            <v>200601402</v>
          </cell>
        </row>
        <row r="2102">
          <cell r="C2102">
            <v>57</v>
          </cell>
          <cell r="D2102" t="str">
            <v>200601502</v>
          </cell>
        </row>
        <row r="2103">
          <cell r="C2103">
            <v>9</v>
          </cell>
          <cell r="D2103" t="str">
            <v>200601602</v>
          </cell>
        </row>
        <row r="2104">
          <cell r="C2104">
            <v>13</v>
          </cell>
          <cell r="D2104" t="str">
            <v>200601702</v>
          </cell>
        </row>
        <row r="2105">
          <cell r="C2105">
            <v>761</v>
          </cell>
          <cell r="D2105" t="str">
            <v>200601802</v>
          </cell>
        </row>
        <row r="2106">
          <cell r="C2106">
            <v>989</v>
          </cell>
          <cell r="D2106" t="str">
            <v>200601902</v>
          </cell>
        </row>
        <row r="2107">
          <cell r="C2107">
            <v>1</v>
          </cell>
          <cell r="D2107" t="str">
            <v>200601142</v>
          </cell>
        </row>
        <row r="2108">
          <cell r="C2108">
            <v>0</v>
          </cell>
          <cell r="D2108" t="str">
            <v>200601242</v>
          </cell>
        </row>
        <row r="2109">
          <cell r="C2109">
            <v>1</v>
          </cell>
          <cell r="D2109" t="str">
            <v>200601342</v>
          </cell>
        </row>
        <row r="2110">
          <cell r="C2110">
            <v>3</v>
          </cell>
          <cell r="D2110" t="str">
            <v>200601542</v>
          </cell>
        </row>
        <row r="2111">
          <cell r="C2111">
            <v>1</v>
          </cell>
          <cell r="D2111" t="str">
            <v>200601642</v>
          </cell>
        </row>
        <row r="2112">
          <cell r="C2112">
            <v>0</v>
          </cell>
          <cell r="D2112" t="str">
            <v>200601742</v>
          </cell>
        </row>
        <row r="2113">
          <cell r="C2113">
            <v>18</v>
          </cell>
          <cell r="D2113" t="str">
            <v>200601203</v>
          </cell>
        </row>
        <row r="2114">
          <cell r="C2114">
            <v>27</v>
          </cell>
          <cell r="D2114" t="str">
            <v>200601104</v>
          </cell>
        </row>
        <row r="2115">
          <cell r="C2115">
            <v>294</v>
          </cell>
          <cell r="D2115" t="str">
            <v>200601305</v>
          </cell>
        </row>
        <row r="2116">
          <cell r="C2116">
            <v>1767</v>
          </cell>
          <cell r="D2116" t="str">
            <v>200601505</v>
          </cell>
        </row>
        <row r="2117">
          <cell r="C2117">
            <v>583</v>
          </cell>
          <cell r="D2117" t="str">
            <v>200601206</v>
          </cell>
        </row>
        <row r="2118">
          <cell r="C2118">
            <v>121</v>
          </cell>
          <cell r="D2118" t="str">
            <v>200601306</v>
          </cell>
        </row>
        <row r="2119">
          <cell r="C2119">
            <v>74</v>
          </cell>
          <cell r="D2119" t="str">
            <v>200601406</v>
          </cell>
        </row>
        <row r="2120">
          <cell r="C2120">
            <v>17</v>
          </cell>
          <cell r="D2120" t="str">
            <v>200601506</v>
          </cell>
        </row>
        <row r="2121">
          <cell r="C2121">
            <v>21</v>
          </cell>
          <cell r="D2121" t="str">
            <v>200601107</v>
          </cell>
        </row>
        <row r="2122">
          <cell r="C2122">
            <v>0</v>
          </cell>
          <cell r="D2122" t="str">
            <v>200601207</v>
          </cell>
        </row>
        <row r="2123">
          <cell r="C2123">
            <v>3</v>
          </cell>
          <cell r="D2123" t="str">
            <v>200601407</v>
          </cell>
        </row>
        <row r="2124">
          <cell r="C2124">
            <v>5</v>
          </cell>
          <cell r="D2124" t="str">
            <v>200601Y1D</v>
          </cell>
        </row>
        <row r="2125">
          <cell r="C2125">
            <v>3</v>
          </cell>
          <cell r="D2125" t="str">
            <v>200601Y3D</v>
          </cell>
        </row>
        <row r="2126">
          <cell r="C2126">
            <v>1</v>
          </cell>
          <cell r="D2126" t="str">
            <v>200601Y4D</v>
          </cell>
        </row>
        <row r="2127">
          <cell r="C2127">
            <v>2</v>
          </cell>
          <cell r="D2127" t="str">
            <v>200601Y5D</v>
          </cell>
        </row>
        <row r="2128">
          <cell r="C2128">
            <v>0</v>
          </cell>
          <cell r="D2128" t="str">
            <v>200601Y7D</v>
          </cell>
        </row>
        <row r="2129">
          <cell r="C2129">
            <v>8</v>
          </cell>
          <cell r="D2129" t="str">
            <v>200601Y1L</v>
          </cell>
        </row>
        <row r="2130">
          <cell r="C2130">
            <v>4</v>
          </cell>
          <cell r="D2130" t="str">
            <v>200601Y2L</v>
          </cell>
        </row>
        <row r="2131">
          <cell r="C2131">
            <v>57393</v>
          </cell>
          <cell r="D2131" t="str">
            <v>200602301</v>
          </cell>
        </row>
        <row r="2132">
          <cell r="C2132">
            <v>14</v>
          </cell>
          <cell r="D2132" t="str">
            <v>200602601</v>
          </cell>
        </row>
        <row r="2133">
          <cell r="C2133">
            <v>158</v>
          </cell>
          <cell r="D2133" t="str">
            <v>200602701</v>
          </cell>
        </row>
        <row r="2134">
          <cell r="C2134">
            <v>2882</v>
          </cell>
          <cell r="D2134" t="str">
            <v>200602801</v>
          </cell>
        </row>
        <row r="2135">
          <cell r="C2135">
            <v>6019</v>
          </cell>
          <cell r="D2135" t="str">
            <v>200602102</v>
          </cell>
        </row>
        <row r="2136">
          <cell r="C2136">
            <v>17</v>
          </cell>
          <cell r="D2136" t="str">
            <v>200602202</v>
          </cell>
        </row>
        <row r="2137">
          <cell r="C2137">
            <v>138</v>
          </cell>
          <cell r="D2137" t="str">
            <v>200602302</v>
          </cell>
        </row>
        <row r="2138">
          <cell r="C2138">
            <v>211</v>
          </cell>
          <cell r="D2138" t="str">
            <v>200602402</v>
          </cell>
        </row>
        <row r="2139">
          <cell r="C2139">
            <v>57</v>
          </cell>
          <cell r="D2139" t="str">
            <v>200602502</v>
          </cell>
        </row>
        <row r="2140">
          <cell r="C2140">
            <v>8</v>
          </cell>
          <cell r="D2140" t="str">
            <v>200602602</v>
          </cell>
        </row>
        <row r="2141">
          <cell r="C2141">
            <v>13</v>
          </cell>
          <cell r="D2141" t="str">
            <v>200602702</v>
          </cell>
        </row>
        <row r="2142">
          <cell r="C2142">
            <v>760</v>
          </cell>
          <cell r="D2142" t="str">
            <v>200602802</v>
          </cell>
        </row>
        <row r="2143">
          <cell r="C2143">
            <v>987</v>
          </cell>
          <cell r="D2143" t="str">
            <v>200602902</v>
          </cell>
        </row>
        <row r="2144">
          <cell r="C2144">
            <v>1</v>
          </cell>
          <cell r="D2144" t="str">
            <v>200602142</v>
          </cell>
        </row>
        <row r="2145">
          <cell r="C2145">
            <v>0</v>
          </cell>
          <cell r="D2145" t="str">
            <v>200602242</v>
          </cell>
        </row>
        <row r="2146">
          <cell r="C2146">
            <v>1</v>
          </cell>
          <cell r="D2146" t="str">
            <v>200602342</v>
          </cell>
        </row>
        <row r="2147">
          <cell r="C2147">
            <v>3</v>
          </cell>
          <cell r="D2147" t="str">
            <v>200602542</v>
          </cell>
        </row>
        <row r="2148">
          <cell r="C2148">
            <v>1</v>
          </cell>
          <cell r="D2148" t="str">
            <v>200602642</v>
          </cell>
        </row>
        <row r="2149">
          <cell r="C2149">
            <v>0</v>
          </cell>
          <cell r="D2149" t="str">
            <v>200602742</v>
          </cell>
        </row>
        <row r="2150">
          <cell r="C2150">
            <v>18</v>
          </cell>
          <cell r="D2150" t="str">
            <v>200602203</v>
          </cell>
        </row>
        <row r="2151">
          <cell r="C2151">
            <v>27</v>
          </cell>
          <cell r="D2151" t="str">
            <v>200602104</v>
          </cell>
        </row>
        <row r="2152">
          <cell r="C2152">
            <v>292</v>
          </cell>
          <cell r="D2152" t="str">
            <v>200602305</v>
          </cell>
        </row>
        <row r="2153">
          <cell r="C2153">
            <v>1769</v>
          </cell>
          <cell r="D2153" t="str">
            <v>200602505</v>
          </cell>
        </row>
        <row r="2154">
          <cell r="C2154">
            <v>582</v>
          </cell>
          <cell r="D2154" t="str">
            <v>200602206</v>
          </cell>
        </row>
        <row r="2155">
          <cell r="C2155">
            <v>119</v>
          </cell>
          <cell r="D2155" t="str">
            <v>200602306</v>
          </cell>
        </row>
        <row r="2156">
          <cell r="C2156">
            <v>74</v>
          </cell>
          <cell r="D2156" t="str">
            <v>200602406</v>
          </cell>
        </row>
        <row r="2157">
          <cell r="C2157">
            <v>17</v>
          </cell>
          <cell r="D2157" t="str">
            <v>200602506</v>
          </cell>
        </row>
        <row r="2158">
          <cell r="C2158">
            <v>20</v>
          </cell>
          <cell r="D2158" t="str">
            <v>200602107</v>
          </cell>
        </row>
        <row r="2159">
          <cell r="C2159">
            <v>0</v>
          </cell>
          <cell r="D2159" t="str">
            <v>200602207</v>
          </cell>
        </row>
        <row r="2160">
          <cell r="C2160">
            <v>3</v>
          </cell>
          <cell r="D2160" t="str">
            <v>200602407</v>
          </cell>
        </row>
        <row r="2161">
          <cell r="C2161">
            <v>5</v>
          </cell>
          <cell r="D2161" t="str">
            <v>200602Y1D</v>
          </cell>
        </row>
        <row r="2162">
          <cell r="C2162">
            <v>3</v>
          </cell>
          <cell r="D2162" t="str">
            <v>200602Y3D</v>
          </cell>
        </row>
        <row r="2163">
          <cell r="C2163">
            <v>1</v>
          </cell>
          <cell r="D2163" t="str">
            <v>200602Y4D</v>
          </cell>
        </row>
        <row r="2164">
          <cell r="C2164">
            <v>2</v>
          </cell>
          <cell r="D2164" t="str">
            <v>200602Y5D</v>
          </cell>
        </row>
        <row r="2165">
          <cell r="C2165">
            <v>0</v>
          </cell>
          <cell r="D2165" t="str">
            <v>200602Y7D</v>
          </cell>
        </row>
        <row r="2166">
          <cell r="C2166">
            <v>9</v>
          </cell>
          <cell r="D2166" t="str">
            <v>200602Y1L</v>
          </cell>
        </row>
        <row r="2167">
          <cell r="C2167">
            <v>4</v>
          </cell>
          <cell r="D2167" t="str">
            <v>200602Y2L</v>
          </cell>
        </row>
        <row r="2168">
          <cell r="C2168">
            <v>57390</v>
          </cell>
          <cell r="D2168" t="str">
            <v>200603301</v>
          </cell>
        </row>
        <row r="2169">
          <cell r="C2169">
            <v>14</v>
          </cell>
          <cell r="D2169" t="str">
            <v>200603601</v>
          </cell>
        </row>
        <row r="2170">
          <cell r="C2170">
            <v>155</v>
          </cell>
          <cell r="D2170" t="str">
            <v>200603701</v>
          </cell>
        </row>
        <row r="2171">
          <cell r="C2171">
            <v>2880</v>
          </cell>
          <cell r="D2171" t="str">
            <v>200603801</v>
          </cell>
        </row>
        <row r="2172">
          <cell r="C2172">
            <v>6049</v>
          </cell>
          <cell r="D2172" t="str">
            <v>200603102</v>
          </cell>
        </row>
        <row r="2173">
          <cell r="C2173">
            <v>17</v>
          </cell>
          <cell r="D2173" t="str">
            <v>200603202</v>
          </cell>
        </row>
        <row r="2174">
          <cell r="C2174">
            <v>140</v>
          </cell>
          <cell r="D2174" t="str">
            <v>200603302</v>
          </cell>
        </row>
        <row r="2175">
          <cell r="C2175">
            <v>211</v>
          </cell>
          <cell r="D2175" t="str">
            <v>200603402</v>
          </cell>
        </row>
        <row r="2176">
          <cell r="C2176">
            <v>57</v>
          </cell>
          <cell r="D2176" t="str">
            <v>200603502</v>
          </cell>
        </row>
        <row r="2177">
          <cell r="C2177">
            <v>8</v>
          </cell>
          <cell r="D2177" t="str">
            <v>200603602</v>
          </cell>
        </row>
        <row r="2178">
          <cell r="C2178">
            <v>13</v>
          </cell>
          <cell r="D2178" t="str">
            <v>200603702</v>
          </cell>
        </row>
        <row r="2179">
          <cell r="C2179">
            <v>760</v>
          </cell>
          <cell r="D2179" t="str">
            <v>200603802</v>
          </cell>
        </row>
        <row r="2180">
          <cell r="C2180">
            <v>985</v>
          </cell>
          <cell r="D2180" t="str">
            <v>200603902</v>
          </cell>
        </row>
        <row r="2181">
          <cell r="C2181">
            <v>1</v>
          </cell>
          <cell r="D2181" t="str">
            <v>200603142</v>
          </cell>
        </row>
        <row r="2182">
          <cell r="C2182">
            <v>0</v>
          </cell>
          <cell r="D2182" t="str">
            <v>200603242</v>
          </cell>
        </row>
        <row r="2183">
          <cell r="C2183">
            <v>1</v>
          </cell>
          <cell r="D2183" t="str">
            <v>200603342</v>
          </cell>
        </row>
        <row r="2184">
          <cell r="C2184">
            <v>3</v>
          </cell>
          <cell r="D2184" t="str">
            <v>200603542</v>
          </cell>
        </row>
        <row r="2185">
          <cell r="C2185">
            <v>1</v>
          </cell>
          <cell r="D2185" t="str">
            <v>200603642</v>
          </cell>
        </row>
        <row r="2186">
          <cell r="C2186">
            <v>0</v>
          </cell>
          <cell r="D2186" t="str">
            <v>200603742</v>
          </cell>
        </row>
        <row r="2187">
          <cell r="C2187">
            <v>18</v>
          </cell>
          <cell r="D2187" t="str">
            <v>200603203</v>
          </cell>
        </row>
        <row r="2188">
          <cell r="C2188">
            <v>27</v>
          </cell>
          <cell r="D2188" t="str">
            <v>200603104</v>
          </cell>
        </row>
        <row r="2189">
          <cell r="C2189">
            <v>292</v>
          </cell>
          <cell r="D2189" t="str">
            <v>200603305</v>
          </cell>
        </row>
        <row r="2190">
          <cell r="C2190">
            <v>1772</v>
          </cell>
          <cell r="D2190" t="str">
            <v>200603505</v>
          </cell>
        </row>
        <row r="2191">
          <cell r="C2191">
            <v>582</v>
          </cell>
          <cell r="D2191" t="str">
            <v>200603206</v>
          </cell>
        </row>
        <row r="2192">
          <cell r="C2192">
            <v>120</v>
          </cell>
          <cell r="D2192" t="str">
            <v>200603306</v>
          </cell>
        </row>
        <row r="2193">
          <cell r="C2193">
            <v>74</v>
          </cell>
          <cell r="D2193" t="str">
            <v>200603406</v>
          </cell>
        </row>
        <row r="2194">
          <cell r="C2194">
            <v>17</v>
          </cell>
          <cell r="D2194" t="str">
            <v>200603506</v>
          </cell>
        </row>
        <row r="2195">
          <cell r="C2195">
            <v>20</v>
          </cell>
          <cell r="D2195" t="str">
            <v>200603107</v>
          </cell>
        </row>
        <row r="2196">
          <cell r="C2196">
            <v>0</v>
          </cell>
          <cell r="D2196" t="str">
            <v>200603207</v>
          </cell>
        </row>
        <row r="2197">
          <cell r="C2197">
            <v>3</v>
          </cell>
          <cell r="D2197" t="str">
            <v>200603407</v>
          </cell>
        </row>
        <row r="2198">
          <cell r="C2198">
            <v>5</v>
          </cell>
          <cell r="D2198" t="str">
            <v>200603Y1D</v>
          </cell>
        </row>
        <row r="2199">
          <cell r="C2199">
            <v>3</v>
          </cell>
          <cell r="D2199" t="str">
            <v>200603Y3D</v>
          </cell>
        </row>
        <row r="2200">
          <cell r="C2200">
            <v>1</v>
          </cell>
          <cell r="D2200" t="str">
            <v>200603Y4D</v>
          </cell>
        </row>
        <row r="2201">
          <cell r="C2201">
            <v>2</v>
          </cell>
          <cell r="D2201" t="str">
            <v>200603Y5D</v>
          </cell>
        </row>
        <row r="2202">
          <cell r="C2202">
            <v>0</v>
          </cell>
          <cell r="D2202" t="str">
            <v>200603Y7D</v>
          </cell>
        </row>
        <row r="2203">
          <cell r="C2203">
            <v>9</v>
          </cell>
          <cell r="D2203" t="str">
            <v>200603Y1L</v>
          </cell>
        </row>
        <row r="2204">
          <cell r="C2204">
            <v>4</v>
          </cell>
          <cell r="D2204" t="str">
            <v>200603Y2L</v>
          </cell>
        </row>
        <row r="2205">
          <cell r="C2205">
            <v>57472</v>
          </cell>
          <cell r="D2205" t="str">
            <v>200604301</v>
          </cell>
        </row>
        <row r="2206">
          <cell r="C2206">
            <v>14</v>
          </cell>
          <cell r="D2206" t="str">
            <v>200604601</v>
          </cell>
        </row>
        <row r="2207">
          <cell r="C2207">
            <v>155</v>
          </cell>
          <cell r="D2207" t="str">
            <v>200604701</v>
          </cell>
        </row>
        <row r="2208">
          <cell r="C2208">
            <v>2884</v>
          </cell>
          <cell r="D2208" t="str">
            <v>200604801</v>
          </cell>
        </row>
        <row r="2209">
          <cell r="C2209">
            <v>6067</v>
          </cell>
          <cell r="D2209" t="str">
            <v>200604102</v>
          </cell>
        </row>
        <row r="2210">
          <cell r="C2210">
            <v>16</v>
          </cell>
          <cell r="D2210" t="str">
            <v>200604202</v>
          </cell>
        </row>
        <row r="2211">
          <cell r="C2211">
            <v>140</v>
          </cell>
          <cell r="D2211" t="str">
            <v>200604302</v>
          </cell>
        </row>
        <row r="2212">
          <cell r="C2212">
            <v>211</v>
          </cell>
          <cell r="D2212" t="str">
            <v>200604402</v>
          </cell>
        </row>
        <row r="2213">
          <cell r="C2213">
            <v>57</v>
          </cell>
          <cell r="D2213" t="str">
            <v>200604502</v>
          </cell>
        </row>
        <row r="2214">
          <cell r="C2214">
            <v>8</v>
          </cell>
          <cell r="D2214" t="str">
            <v>200604602</v>
          </cell>
        </row>
        <row r="2215">
          <cell r="C2215">
            <v>13</v>
          </cell>
          <cell r="D2215" t="str">
            <v>200604702</v>
          </cell>
        </row>
        <row r="2216">
          <cell r="C2216">
            <v>761</v>
          </cell>
          <cell r="D2216" t="str">
            <v>200604802</v>
          </cell>
        </row>
        <row r="2217">
          <cell r="C2217">
            <v>974</v>
          </cell>
          <cell r="D2217" t="str">
            <v>200604902</v>
          </cell>
        </row>
        <row r="2218">
          <cell r="C2218">
            <v>1</v>
          </cell>
          <cell r="D2218" t="str">
            <v>200604142</v>
          </cell>
        </row>
        <row r="2219">
          <cell r="C2219">
            <v>0</v>
          </cell>
          <cell r="D2219" t="str">
            <v>200604242</v>
          </cell>
        </row>
        <row r="2220">
          <cell r="C2220">
            <v>1</v>
          </cell>
          <cell r="D2220" t="str">
            <v>200604342</v>
          </cell>
        </row>
        <row r="2221">
          <cell r="C2221">
            <v>3</v>
          </cell>
          <cell r="D2221" t="str">
            <v>200604542</v>
          </cell>
        </row>
        <row r="2222">
          <cell r="C2222">
            <v>1</v>
          </cell>
          <cell r="D2222" t="str">
            <v>200604642</v>
          </cell>
        </row>
        <row r="2223">
          <cell r="C2223">
            <v>0</v>
          </cell>
          <cell r="D2223" t="str">
            <v>200604742</v>
          </cell>
        </row>
        <row r="2224">
          <cell r="C2224">
            <v>18</v>
          </cell>
          <cell r="D2224" t="str">
            <v>200604203</v>
          </cell>
        </row>
        <row r="2225">
          <cell r="C2225">
            <v>27</v>
          </cell>
          <cell r="D2225" t="str">
            <v>200604104</v>
          </cell>
        </row>
        <row r="2226">
          <cell r="C2226">
            <v>291</v>
          </cell>
          <cell r="D2226" t="str">
            <v>200604305</v>
          </cell>
        </row>
        <row r="2227">
          <cell r="C2227">
            <v>1772</v>
          </cell>
          <cell r="D2227" t="str">
            <v>200604505</v>
          </cell>
        </row>
        <row r="2228">
          <cell r="C2228">
            <v>582</v>
          </cell>
          <cell r="D2228" t="str">
            <v>200604206</v>
          </cell>
        </row>
        <row r="2229">
          <cell r="C2229">
            <v>120</v>
          </cell>
          <cell r="D2229" t="str">
            <v>200604306</v>
          </cell>
        </row>
        <row r="2230">
          <cell r="C2230">
            <v>74</v>
          </cell>
          <cell r="D2230" t="str">
            <v>200604406</v>
          </cell>
        </row>
        <row r="2231">
          <cell r="C2231">
            <v>17</v>
          </cell>
          <cell r="D2231" t="str">
            <v>200604506</v>
          </cell>
        </row>
        <row r="2232">
          <cell r="C2232">
            <v>20</v>
          </cell>
          <cell r="D2232" t="str">
            <v>200604107</v>
          </cell>
        </row>
        <row r="2233">
          <cell r="C2233">
            <v>0</v>
          </cell>
          <cell r="D2233" t="str">
            <v>200604207</v>
          </cell>
        </row>
        <row r="2234">
          <cell r="C2234">
            <v>3</v>
          </cell>
          <cell r="D2234" t="str">
            <v>200604407</v>
          </cell>
        </row>
        <row r="2235">
          <cell r="C2235">
            <v>5</v>
          </cell>
          <cell r="D2235" t="str">
            <v>200604Y1D</v>
          </cell>
        </row>
        <row r="2236">
          <cell r="C2236">
            <v>3</v>
          </cell>
          <cell r="D2236" t="str">
            <v>200604Y3D</v>
          </cell>
        </row>
        <row r="2237">
          <cell r="C2237">
            <v>1</v>
          </cell>
          <cell r="D2237" t="str">
            <v>200604Y4D</v>
          </cell>
        </row>
        <row r="2238">
          <cell r="C2238">
            <v>2</v>
          </cell>
          <cell r="D2238" t="str">
            <v>200604Y5D</v>
          </cell>
        </row>
        <row r="2239">
          <cell r="C2239">
            <v>0</v>
          </cell>
          <cell r="D2239" t="str">
            <v>200604Y7D</v>
          </cell>
        </row>
        <row r="2240">
          <cell r="C2240">
            <v>9</v>
          </cell>
          <cell r="D2240" t="str">
            <v>200604Y1L</v>
          </cell>
        </row>
        <row r="2241">
          <cell r="C2241">
            <v>4</v>
          </cell>
          <cell r="D2241" t="str">
            <v>200604Y2L</v>
          </cell>
        </row>
        <row r="2242">
          <cell r="C2242">
            <v>57460</v>
          </cell>
          <cell r="D2242" t="str">
            <v>200605301</v>
          </cell>
        </row>
        <row r="2243">
          <cell r="C2243">
            <v>14</v>
          </cell>
          <cell r="D2243" t="str">
            <v>200605601</v>
          </cell>
        </row>
        <row r="2244">
          <cell r="C2244">
            <v>154</v>
          </cell>
          <cell r="D2244" t="str">
            <v>200605701</v>
          </cell>
        </row>
        <row r="2245">
          <cell r="C2245">
            <v>2883</v>
          </cell>
          <cell r="D2245" t="str">
            <v>200605801</v>
          </cell>
        </row>
        <row r="2246">
          <cell r="C2246">
            <v>6094</v>
          </cell>
          <cell r="D2246" t="str">
            <v>200605102</v>
          </cell>
        </row>
        <row r="2247">
          <cell r="C2247">
            <v>16</v>
          </cell>
          <cell r="D2247" t="str">
            <v>200605202</v>
          </cell>
        </row>
        <row r="2248">
          <cell r="C2248">
            <v>140</v>
          </cell>
          <cell r="D2248" t="str">
            <v>200605302</v>
          </cell>
        </row>
        <row r="2249">
          <cell r="C2249">
            <v>211</v>
          </cell>
          <cell r="D2249" t="str">
            <v>200605402</v>
          </cell>
        </row>
        <row r="2250">
          <cell r="C2250">
            <v>57</v>
          </cell>
          <cell r="D2250" t="str">
            <v>200605502</v>
          </cell>
        </row>
        <row r="2251">
          <cell r="C2251">
            <v>8</v>
          </cell>
          <cell r="D2251" t="str">
            <v>200605602</v>
          </cell>
        </row>
        <row r="2252">
          <cell r="C2252">
            <v>13</v>
          </cell>
          <cell r="D2252" t="str">
            <v>200605702</v>
          </cell>
        </row>
        <row r="2253">
          <cell r="C2253">
            <v>761</v>
          </cell>
          <cell r="D2253" t="str">
            <v>200605802</v>
          </cell>
        </row>
        <row r="2254">
          <cell r="C2254">
            <v>962</v>
          </cell>
          <cell r="D2254" t="str">
            <v>200605902</v>
          </cell>
        </row>
        <row r="2255">
          <cell r="C2255">
            <v>1</v>
          </cell>
          <cell r="D2255" t="str">
            <v>200605142</v>
          </cell>
        </row>
        <row r="2256">
          <cell r="C2256">
            <v>0</v>
          </cell>
          <cell r="D2256" t="str">
            <v>200605242</v>
          </cell>
        </row>
        <row r="2257">
          <cell r="C2257">
            <v>1</v>
          </cell>
          <cell r="D2257" t="str">
            <v>200605342</v>
          </cell>
        </row>
        <row r="2258">
          <cell r="C2258">
            <v>3</v>
          </cell>
          <cell r="D2258" t="str">
            <v>200605542</v>
          </cell>
        </row>
        <row r="2259">
          <cell r="C2259">
            <v>1</v>
          </cell>
          <cell r="D2259" t="str">
            <v>200605642</v>
          </cell>
        </row>
        <row r="2260">
          <cell r="C2260">
            <v>0</v>
          </cell>
          <cell r="D2260" t="str">
            <v>200605742</v>
          </cell>
        </row>
        <row r="2261">
          <cell r="C2261">
            <v>18</v>
          </cell>
          <cell r="D2261" t="str">
            <v>200605203</v>
          </cell>
        </row>
        <row r="2262">
          <cell r="C2262">
            <v>27</v>
          </cell>
          <cell r="D2262" t="str">
            <v>200605104</v>
          </cell>
        </row>
        <row r="2263">
          <cell r="C2263">
            <v>290</v>
          </cell>
          <cell r="D2263" t="str">
            <v>200605305</v>
          </cell>
        </row>
        <row r="2264">
          <cell r="C2264">
            <v>1770</v>
          </cell>
          <cell r="D2264" t="str">
            <v>200605505</v>
          </cell>
        </row>
        <row r="2265">
          <cell r="C2265">
            <v>582</v>
          </cell>
          <cell r="D2265" t="str">
            <v>200605206</v>
          </cell>
        </row>
        <row r="2266">
          <cell r="C2266">
            <v>119</v>
          </cell>
          <cell r="D2266" t="str">
            <v>200605306</v>
          </cell>
        </row>
        <row r="2267">
          <cell r="C2267">
            <v>74</v>
          </cell>
          <cell r="D2267" t="str">
            <v>200605406</v>
          </cell>
        </row>
        <row r="2268">
          <cell r="C2268">
            <v>17</v>
          </cell>
          <cell r="D2268" t="str">
            <v>200605506</v>
          </cell>
        </row>
        <row r="2269">
          <cell r="C2269">
            <v>20</v>
          </cell>
          <cell r="D2269" t="str">
            <v>200605107</v>
          </cell>
        </row>
        <row r="2270">
          <cell r="C2270">
            <v>0</v>
          </cell>
          <cell r="D2270" t="str">
            <v>200605207</v>
          </cell>
        </row>
        <row r="2271">
          <cell r="C2271">
            <v>3</v>
          </cell>
          <cell r="D2271" t="str">
            <v>200605407</v>
          </cell>
        </row>
        <row r="2272">
          <cell r="C2272">
            <v>5</v>
          </cell>
          <cell r="D2272" t="str">
            <v>200605Y1D</v>
          </cell>
        </row>
        <row r="2273">
          <cell r="C2273">
            <v>3</v>
          </cell>
          <cell r="D2273" t="str">
            <v>200605Y3D</v>
          </cell>
        </row>
        <row r="2274">
          <cell r="C2274">
            <v>1</v>
          </cell>
          <cell r="D2274" t="str">
            <v>200605Y4D</v>
          </cell>
        </row>
        <row r="2275">
          <cell r="C2275">
            <v>2</v>
          </cell>
          <cell r="D2275" t="str">
            <v>200605Y5D</v>
          </cell>
        </row>
        <row r="2276">
          <cell r="C2276">
            <v>0</v>
          </cell>
          <cell r="D2276" t="str">
            <v>200605Y7D</v>
          </cell>
        </row>
        <row r="2277">
          <cell r="C2277">
            <v>9</v>
          </cell>
          <cell r="D2277" t="str">
            <v>200605Y1L</v>
          </cell>
        </row>
        <row r="2278">
          <cell r="C2278">
            <v>4</v>
          </cell>
          <cell r="D2278" t="str">
            <v>200605Y2L</v>
          </cell>
        </row>
        <row r="2279">
          <cell r="C2279">
            <v>57431</v>
          </cell>
          <cell r="D2279" t="str">
            <v>200606301</v>
          </cell>
        </row>
        <row r="2280">
          <cell r="C2280">
            <v>14</v>
          </cell>
          <cell r="D2280" t="str">
            <v>200606601</v>
          </cell>
        </row>
        <row r="2281">
          <cell r="C2281">
            <v>154</v>
          </cell>
          <cell r="D2281" t="str">
            <v>200606701</v>
          </cell>
        </row>
        <row r="2282">
          <cell r="C2282">
            <v>2878</v>
          </cell>
          <cell r="D2282" t="str">
            <v>200606801</v>
          </cell>
        </row>
        <row r="2283">
          <cell r="C2283">
            <v>8</v>
          </cell>
          <cell r="D2283" t="str">
            <v>200606G3E</v>
          </cell>
        </row>
        <row r="2284">
          <cell r="C2284">
            <v>0</v>
          </cell>
          <cell r="D2284" t="str">
            <v>200606G6E</v>
          </cell>
        </row>
        <row r="2285">
          <cell r="C2285">
            <v>0</v>
          </cell>
          <cell r="D2285" t="str">
            <v>200606G7E</v>
          </cell>
        </row>
        <row r="2286">
          <cell r="C2286">
            <v>1</v>
          </cell>
          <cell r="D2286" t="str">
            <v>200606G8E</v>
          </cell>
        </row>
        <row r="2287">
          <cell r="C2287">
            <v>6115</v>
          </cell>
          <cell r="D2287" t="str">
            <v>200606102</v>
          </cell>
        </row>
        <row r="2288">
          <cell r="C2288">
            <v>17</v>
          </cell>
          <cell r="D2288" t="str">
            <v>200606202</v>
          </cell>
        </row>
        <row r="2289">
          <cell r="C2289">
            <v>138</v>
          </cell>
          <cell r="D2289" t="str">
            <v>200606302</v>
          </cell>
        </row>
        <row r="2290">
          <cell r="C2290">
            <v>211</v>
          </cell>
          <cell r="D2290" t="str">
            <v>200606402</v>
          </cell>
        </row>
        <row r="2291">
          <cell r="C2291">
            <v>55</v>
          </cell>
          <cell r="D2291" t="str">
            <v>200606502</v>
          </cell>
        </row>
        <row r="2292">
          <cell r="C2292">
            <v>8</v>
          </cell>
          <cell r="D2292" t="str">
            <v>200606602</v>
          </cell>
        </row>
        <row r="2293">
          <cell r="C2293">
            <v>13</v>
          </cell>
          <cell r="D2293" t="str">
            <v>200606702</v>
          </cell>
        </row>
        <row r="2294">
          <cell r="C2294">
            <v>761</v>
          </cell>
          <cell r="D2294" t="str">
            <v>200606802</v>
          </cell>
        </row>
        <row r="2295">
          <cell r="C2295">
            <v>945</v>
          </cell>
          <cell r="D2295" t="str">
            <v>200606902</v>
          </cell>
        </row>
        <row r="2296">
          <cell r="C2296">
            <v>3</v>
          </cell>
          <cell r="D2296" t="str">
            <v>200606142</v>
          </cell>
        </row>
        <row r="2297">
          <cell r="C2297">
            <v>0</v>
          </cell>
          <cell r="D2297" t="str">
            <v>200606242</v>
          </cell>
        </row>
        <row r="2298">
          <cell r="C2298">
            <v>3</v>
          </cell>
          <cell r="D2298" t="str">
            <v>200606342</v>
          </cell>
        </row>
        <row r="2299">
          <cell r="C2299">
            <v>5</v>
          </cell>
          <cell r="D2299" t="str">
            <v>200606542</v>
          </cell>
        </row>
        <row r="2300">
          <cell r="C2300">
            <v>1</v>
          </cell>
          <cell r="D2300" t="str">
            <v>200606642</v>
          </cell>
        </row>
        <row r="2301">
          <cell r="C2301">
            <v>0</v>
          </cell>
          <cell r="D2301" t="str">
            <v>200606742</v>
          </cell>
        </row>
        <row r="2302">
          <cell r="C2302">
            <v>18</v>
          </cell>
          <cell r="D2302" t="str">
            <v>200606203</v>
          </cell>
        </row>
        <row r="2303">
          <cell r="C2303">
            <v>27</v>
          </cell>
          <cell r="D2303" t="str">
            <v>200606104</v>
          </cell>
        </row>
        <row r="2304">
          <cell r="C2304">
            <v>290</v>
          </cell>
          <cell r="D2304" t="str">
            <v>200606305</v>
          </cell>
        </row>
        <row r="2305">
          <cell r="C2305">
            <v>1770</v>
          </cell>
          <cell r="D2305" t="str">
            <v>200606505</v>
          </cell>
        </row>
        <row r="2306">
          <cell r="C2306">
            <v>0</v>
          </cell>
          <cell r="D2306" t="str">
            <v>200606G3G</v>
          </cell>
        </row>
        <row r="2307">
          <cell r="C2307">
            <v>2</v>
          </cell>
          <cell r="D2307" t="str">
            <v>200606G5G</v>
          </cell>
        </row>
        <row r="2308">
          <cell r="C2308">
            <v>581</v>
          </cell>
          <cell r="D2308" t="str">
            <v>200606206</v>
          </cell>
        </row>
        <row r="2309">
          <cell r="C2309">
            <v>119</v>
          </cell>
          <cell r="D2309" t="str">
            <v>200606306</v>
          </cell>
        </row>
        <row r="2310">
          <cell r="C2310">
            <v>73</v>
          </cell>
          <cell r="D2310" t="str">
            <v>200606406</v>
          </cell>
        </row>
        <row r="2311">
          <cell r="C2311">
            <v>17</v>
          </cell>
          <cell r="D2311" t="str">
            <v>200606506</v>
          </cell>
        </row>
        <row r="2312">
          <cell r="C2312">
            <v>20</v>
          </cell>
          <cell r="D2312" t="str">
            <v>200606107</v>
          </cell>
        </row>
        <row r="2313">
          <cell r="C2313">
            <v>0</v>
          </cell>
          <cell r="D2313" t="str">
            <v>200606207</v>
          </cell>
        </row>
        <row r="2314">
          <cell r="C2314">
            <v>3</v>
          </cell>
          <cell r="D2314" t="str">
            <v>200606407</v>
          </cell>
        </row>
        <row r="2315">
          <cell r="C2315">
            <v>5</v>
          </cell>
          <cell r="D2315" t="str">
            <v>200606Y1D</v>
          </cell>
        </row>
        <row r="2316">
          <cell r="C2316">
            <v>3</v>
          </cell>
          <cell r="D2316" t="str">
            <v>200606Y3D</v>
          </cell>
        </row>
        <row r="2317">
          <cell r="C2317">
            <v>1</v>
          </cell>
          <cell r="D2317" t="str">
            <v>200606Y4D</v>
          </cell>
        </row>
        <row r="2318">
          <cell r="C2318">
            <v>2</v>
          </cell>
          <cell r="D2318" t="str">
            <v>200606Y5D</v>
          </cell>
        </row>
        <row r="2319">
          <cell r="C2319">
            <v>0</v>
          </cell>
          <cell r="D2319" t="str">
            <v>200606Y7D</v>
          </cell>
        </row>
        <row r="2320">
          <cell r="C2320">
            <v>9</v>
          </cell>
          <cell r="D2320" t="str">
            <v>200606Y1L</v>
          </cell>
        </row>
        <row r="2321">
          <cell r="C2321">
            <v>4</v>
          </cell>
          <cell r="D2321" t="str">
            <v>200606Y2L</v>
          </cell>
        </row>
        <row r="2322">
          <cell r="C2322">
            <v>57439</v>
          </cell>
          <cell r="D2322" t="str">
            <v>200607301</v>
          </cell>
        </row>
        <row r="2323">
          <cell r="C2323">
            <v>14</v>
          </cell>
          <cell r="D2323" t="str">
            <v>200607601</v>
          </cell>
        </row>
        <row r="2324">
          <cell r="C2324">
            <v>153</v>
          </cell>
          <cell r="D2324" t="str">
            <v>200607701</v>
          </cell>
        </row>
        <row r="2325">
          <cell r="C2325">
            <v>2877</v>
          </cell>
          <cell r="D2325" t="str">
            <v>200607801</v>
          </cell>
        </row>
        <row r="2326">
          <cell r="C2326">
            <v>18</v>
          </cell>
          <cell r="D2326" t="str">
            <v>200607G3E</v>
          </cell>
        </row>
        <row r="2327">
          <cell r="C2327">
            <v>0</v>
          </cell>
          <cell r="D2327" t="str">
            <v>200607G6E</v>
          </cell>
        </row>
        <row r="2328">
          <cell r="C2328">
            <v>0</v>
          </cell>
          <cell r="D2328" t="str">
            <v>200607G7E</v>
          </cell>
        </row>
        <row r="2329">
          <cell r="C2329">
            <v>1</v>
          </cell>
          <cell r="D2329" t="str">
            <v>200607G8E</v>
          </cell>
        </row>
        <row r="2330">
          <cell r="C2330">
            <v>6128</v>
          </cell>
          <cell r="D2330" t="str">
            <v>200607102</v>
          </cell>
        </row>
        <row r="2331">
          <cell r="C2331">
            <v>17</v>
          </cell>
          <cell r="D2331" t="str">
            <v>200607202</v>
          </cell>
        </row>
        <row r="2332">
          <cell r="C2332">
            <v>140</v>
          </cell>
          <cell r="D2332" t="str">
            <v>200607302</v>
          </cell>
        </row>
        <row r="2333">
          <cell r="C2333">
            <v>211</v>
          </cell>
          <cell r="D2333" t="str">
            <v>200607402</v>
          </cell>
        </row>
        <row r="2334">
          <cell r="C2334">
            <v>54</v>
          </cell>
          <cell r="D2334" t="str">
            <v>200607502</v>
          </cell>
        </row>
        <row r="2335">
          <cell r="C2335">
            <v>8</v>
          </cell>
          <cell r="D2335" t="str">
            <v>200607602</v>
          </cell>
        </row>
        <row r="2336">
          <cell r="C2336">
            <v>13</v>
          </cell>
          <cell r="D2336" t="str">
            <v>200607702</v>
          </cell>
        </row>
        <row r="2337">
          <cell r="C2337">
            <v>761</v>
          </cell>
          <cell r="D2337" t="str">
            <v>200607802</v>
          </cell>
        </row>
        <row r="2338">
          <cell r="C2338">
            <v>925</v>
          </cell>
          <cell r="D2338" t="str">
            <v>200607902</v>
          </cell>
        </row>
        <row r="2339">
          <cell r="C2339">
            <v>3</v>
          </cell>
          <cell r="D2339" t="str">
            <v>200607142</v>
          </cell>
        </row>
        <row r="2340">
          <cell r="C2340">
            <v>0</v>
          </cell>
          <cell r="D2340" t="str">
            <v>200607242</v>
          </cell>
        </row>
        <row r="2341">
          <cell r="C2341">
            <v>4</v>
          </cell>
          <cell r="D2341" t="str">
            <v>200607342</v>
          </cell>
        </row>
        <row r="2342">
          <cell r="C2342">
            <v>5</v>
          </cell>
          <cell r="D2342" t="str">
            <v>200607542</v>
          </cell>
        </row>
        <row r="2343">
          <cell r="C2343">
            <v>1</v>
          </cell>
          <cell r="D2343" t="str">
            <v>200607642</v>
          </cell>
        </row>
        <row r="2344">
          <cell r="C2344">
            <v>0</v>
          </cell>
          <cell r="D2344" t="str">
            <v>200607742</v>
          </cell>
        </row>
        <row r="2345">
          <cell r="C2345">
            <v>18</v>
          </cell>
          <cell r="D2345" t="str">
            <v>200607203</v>
          </cell>
        </row>
        <row r="2346">
          <cell r="C2346">
            <v>27</v>
          </cell>
          <cell r="D2346" t="str">
            <v>200607104</v>
          </cell>
        </row>
        <row r="2347">
          <cell r="C2347">
            <v>289</v>
          </cell>
          <cell r="D2347" t="str">
            <v>200607305</v>
          </cell>
        </row>
        <row r="2348">
          <cell r="C2348">
            <v>1770</v>
          </cell>
          <cell r="D2348" t="str">
            <v>200607505</v>
          </cell>
        </row>
        <row r="2349">
          <cell r="C2349">
            <v>0</v>
          </cell>
          <cell r="D2349" t="str">
            <v>200607G3G</v>
          </cell>
        </row>
        <row r="2350">
          <cell r="C2350">
            <v>2</v>
          </cell>
          <cell r="D2350" t="str">
            <v>200607G5G</v>
          </cell>
        </row>
        <row r="2351">
          <cell r="C2351">
            <v>583</v>
          </cell>
          <cell r="D2351" t="str">
            <v>200607206</v>
          </cell>
        </row>
        <row r="2352">
          <cell r="C2352">
            <v>119</v>
          </cell>
          <cell r="D2352" t="str">
            <v>200607306</v>
          </cell>
        </row>
        <row r="2353">
          <cell r="C2353">
            <v>73</v>
          </cell>
          <cell r="D2353" t="str">
            <v>200607406</v>
          </cell>
        </row>
        <row r="2354">
          <cell r="C2354">
            <v>17</v>
          </cell>
          <cell r="D2354" t="str">
            <v>200607506</v>
          </cell>
        </row>
        <row r="2355">
          <cell r="C2355">
            <v>20</v>
          </cell>
          <cell r="D2355" t="str">
            <v>200607107</v>
          </cell>
        </row>
        <row r="2356">
          <cell r="C2356">
            <v>0</v>
          </cell>
          <cell r="D2356" t="str">
            <v>200607207</v>
          </cell>
        </row>
        <row r="2357">
          <cell r="C2357">
            <v>3</v>
          </cell>
          <cell r="D2357" t="str">
            <v>200607407</v>
          </cell>
        </row>
        <row r="2358">
          <cell r="C2358">
            <v>5</v>
          </cell>
          <cell r="D2358" t="str">
            <v>200607Y1D</v>
          </cell>
        </row>
        <row r="2359">
          <cell r="C2359">
            <v>2</v>
          </cell>
          <cell r="D2359" t="str">
            <v>200607Y3D</v>
          </cell>
        </row>
        <row r="2360">
          <cell r="C2360">
            <v>1</v>
          </cell>
          <cell r="D2360" t="str">
            <v>200607Y4D</v>
          </cell>
        </row>
        <row r="2361">
          <cell r="C2361">
            <v>2</v>
          </cell>
          <cell r="D2361" t="str">
            <v>200607Y5D</v>
          </cell>
        </row>
        <row r="2362">
          <cell r="C2362">
            <v>0</v>
          </cell>
          <cell r="D2362" t="str">
            <v>200607Y7D</v>
          </cell>
        </row>
        <row r="2363">
          <cell r="C2363">
            <v>9</v>
          </cell>
          <cell r="D2363" t="str">
            <v>200607Y1L</v>
          </cell>
        </row>
        <row r="2364">
          <cell r="C2364">
            <v>4</v>
          </cell>
          <cell r="D2364" t="str">
            <v>200607Y2L</v>
          </cell>
        </row>
        <row r="2365">
          <cell r="C2365">
            <v>57436</v>
          </cell>
          <cell r="D2365" t="str">
            <v>200608301</v>
          </cell>
        </row>
        <row r="2366">
          <cell r="C2366">
            <v>14</v>
          </cell>
          <cell r="D2366" t="str">
            <v>200608601</v>
          </cell>
        </row>
        <row r="2367">
          <cell r="C2367">
            <v>153</v>
          </cell>
          <cell r="D2367" t="str">
            <v>200608701</v>
          </cell>
        </row>
        <row r="2368">
          <cell r="C2368">
            <v>2877</v>
          </cell>
          <cell r="D2368" t="str">
            <v>200608801</v>
          </cell>
        </row>
        <row r="2369">
          <cell r="C2369">
            <v>36</v>
          </cell>
          <cell r="D2369" t="str">
            <v>200608G3E</v>
          </cell>
        </row>
        <row r="2370">
          <cell r="C2370">
            <v>0</v>
          </cell>
          <cell r="D2370" t="str">
            <v>200608G6E</v>
          </cell>
        </row>
        <row r="2371">
          <cell r="C2371">
            <v>0</v>
          </cell>
          <cell r="D2371" t="str">
            <v>200608G7E</v>
          </cell>
        </row>
        <row r="2372">
          <cell r="C2372">
            <v>1</v>
          </cell>
          <cell r="D2372" t="str">
            <v>200608G8E</v>
          </cell>
        </row>
        <row r="2373">
          <cell r="C2373">
            <v>6137</v>
          </cell>
          <cell r="D2373" t="str">
            <v>200608102</v>
          </cell>
        </row>
        <row r="2374">
          <cell r="C2374">
            <v>17</v>
          </cell>
          <cell r="D2374" t="str">
            <v>200608202</v>
          </cell>
        </row>
        <row r="2375">
          <cell r="C2375">
            <v>140</v>
          </cell>
          <cell r="D2375" t="str">
            <v>200608302</v>
          </cell>
        </row>
        <row r="2376">
          <cell r="C2376">
            <v>211</v>
          </cell>
          <cell r="D2376" t="str">
            <v>200608402</v>
          </cell>
        </row>
        <row r="2377">
          <cell r="C2377">
            <v>55</v>
          </cell>
          <cell r="D2377" t="str">
            <v>200608502</v>
          </cell>
        </row>
        <row r="2378">
          <cell r="C2378">
            <v>8</v>
          </cell>
          <cell r="D2378" t="str">
            <v>200608602</v>
          </cell>
        </row>
        <row r="2379">
          <cell r="C2379">
            <v>13</v>
          </cell>
          <cell r="D2379" t="str">
            <v>200608702</v>
          </cell>
        </row>
        <row r="2380">
          <cell r="C2380">
            <v>761</v>
          </cell>
          <cell r="D2380" t="str">
            <v>200608802</v>
          </cell>
        </row>
        <row r="2381">
          <cell r="C2381">
            <v>903</v>
          </cell>
          <cell r="D2381" t="str">
            <v>200608902</v>
          </cell>
        </row>
        <row r="2382">
          <cell r="C2382">
            <v>3</v>
          </cell>
          <cell r="D2382" t="str">
            <v>200608142</v>
          </cell>
        </row>
        <row r="2383">
          <cell r="C2383">
            <v>0</v>
          </cell>
          <cell r="D2383" t="str">
            <v>200608242</v>
          </cell>
        </row>
        <row r="2384">
          <cell r="C2384">
            <v>4</v>
          </cell>
          <cell r="D2384" t="str">
            <v>200608342</v>
          </cell>
        </row>
        <row r="2385">
          <cell r="C2385">
            <v>5</v>
          </cell>
          <cell r="D2385" t="str">
            <v>200608542</v>
          </cell>
        </row>
        <row r="2386">
          <cell r="C2386">
            <v>1</v>
          </cell>
          <cell r="D2386" t="str">
            <v>200608642</v>
          </cell>
        </row>
        <row r="2387">
          <cell r="C2387">
            <v>0</v>
          </cell>
          <cell r="D2387" t="str">
            <v>200608742</v>
          </cell>
        </row>
        <row r="2388">
          <cell r="C2388">
            <v>18</v>
          </cell>
          <cell r="D2388" t="str">
            <v>200608203</v>
          </cell>
        </row>
        <row r="2389">
          <cell r="C2389">
            <v>27</v>
          </cell>
          <cell r="D2389" t="str">
            <v>200608104</v>
          </cell>
        </row>
        <row r="2390">
          <cell r="C2390">
            <v>288</v>
          </cell>
          <cell r="D2390" t="str">
            <v>200608305</v>
          </cell>
        </row>
        <row r="2391">
          <cell r="C2391">
            <v>1773</v>
          </cell>
          <cell r="D2391" t="str">
            <v>200608505</v>
          </cell>
        </row>
        <row r="2392">
          <cell r="C2392">
            <v>1</v>
          </cell>
          <cell r="D2392" t="str">
            <v>200608G3G</v>
          </cell>
        </row>
        <row r="2393">
          <cell r="C2393">
            <v>2</v>
          </cell>
          <cell r="D2393" t="str">
            <v>200608G5G</v>
          </cell>
        </row>
        <row r="2394">
          <cell r="C2394">
            <v>582</v>
          </cell>
          <cell r="D2394" t="str">
            <v>200608206</v>
          </cell>
        </row>
        <row r="2395">
          <cell r="C2395">
            <v>117</v>
          </cell>
          <cell r="D2395" t="str">
            <v>200608306</v>
          </cell>
        </row>
        <row r="2396">
          <cell r="C2396">
            <v>73</v>
          </cell>
          <cell r="D2396" t="str">
            <v>200608406</v>
          </cell>
        </row>
        <row r="2397">
          <cell r="C2397">
            <v>17</v>
          </cell>
          <cell r="D2397" t="str">
            <v>200608506</v>
          </cell>
        </row>
        <row r="2398">
          <cell r="C2398">
            <v>19</v>
          </cell>
          <cell r="D2398" t="str">
            <v>200608107</v>
          </cell>
        </row>
        <row r="2399">
          <cell r="C2399">
            <v>0</v>
          </cell>
          <cell r="D2399" t="str">
            <v>200608207</v>
          </cell>
        </row>
        <row r="2400">
          <cell r="C2400">
            <v>3</v>
          </cell>
          <cell r="D2400" t="str">
            <v>200608407</v>
          </cell>
        </row>
        <row r="2401">
          <cell r="C2401">
            <v>5</v>
          </cell>
          <cell r="D2401" t="str">
            <v>200608Y1D</v>
          </cell>
        </row>
        <row r="2402">
          <cell r="C2402">
            <v>2</v>
          </cell>
          <cell r="D2402" t="str">
            <v>200608Y3D</v>
          </cell>
        </row>
        <row r="2403">
          <cell r="C2403">
            <v>1</v>
          </cell>
          <cell r="D2403" t="str">
            <v>200608Y4D</v>
          </cell>
        </row>
        <row r="2404">
          <cell r="C2404">
            <v>2</v>
          </cell>
          <cell r="D2404" t="str">
            <v>200608Y5D</v>
          </cell>
        </row>
        <row r="2405">
          <cell r="C2405">
            <v>0</v>
          </cell>
          <cell r="D2405" t="str">
            <v>200608Y7D</v>
          </cell>
        </row>
        <row r="2406">
          <cell r="C2406">
            <v>9</v>
          </cell>
          <cell r="D2406" t="str">
            <v>200608Y1L</v>
          </cell>
        </row>
        <row r="2407">
          <cell r="C2407">
            <v>4</v>
          </cell>
          <cell r="D2407" t="str">
            <v>200608Y2L</v>
          </cell>
        </row>
        <row r="2408">
          <cell r="C2408">
            <v>57466</v>
          </cell>
          <cell r="D2408" t="str">
            <v>200609301</v>
          </cell>
        </row>
        <row r="2409">
          <cell r="C2409">
            <v>14</v>
          </cell>
          <cell r="D2409" t="str">
            <v>200609601</v>
          </cell>
        </row>
        <row r="2410">
          <cell r="C2410">
            <v>150</v>
          </cell>
          <cell r="D2410" t="str">
            <v>200609701</v>
          </cell>
        </row>
        <row r="2411">
          <cell r="C2411">
            <v>2876</v>
          </cell>
          <cell r="D2411" t="str">
            <v>200609801</v>
          </cell>
        </row>
        <row r="2412">
          <cell r="C2412">
            <v>42</v>
          </cell>
          <cell r="D2412" t="str">
            <v>200609G3E</v>
          </cell>
        </row>
        <row r="2413">
          <cell r="C2413">
            <v>0</v>
          </cell>
          <cell r="D2413" t="str">
            <v>200609G6E</v>
          </cell>
        </row>
        <row r="2414">
          <cell r="C2414">
            <v>0</v>
          </cell>
          <cell r="D2414" t="str">
            <v>200609G7E</v>
          </cell>
        </row>
        <row r="2415">
          <cell r="C2415">
            <v>0</v>
          </cell>
          <cell r="D2415" t="str">
            <v>200609G8E</v>
          </cell>
        </row>
        <row r="2416">
          <cell r="C2416">
            <v>6145</v>
          </cell>
          <cell r="D2416" t="str">
            <v>200609102</v>
          </cell>
        </row>
        <row r="2417">
          <cell r="C2417">
            <v>17</v>
          </cell>
          <cell r="D2417" t="str">
            <v>200609202</v>
          </cell>
        </row>
        <row r="2418">
          <cell r="C2418">
            <v>140</v>
          </cell>
          <cell r="D2418" t="str">
            <v>200609302</v>
          </cell>
        </row>
        <row r="2419">
          <cell r="C2419">
            <v>211</v>
          </cell>
          <cell r="D2419" t="str">
            <v>200609402</v>
          </cell>
        </row>
        <row r="2420">
          <cell r="C2420">
            <v>55</v>
          </cell>
          <cell r="D2420" t="str">
            <v>200609502</v>
          </cell>
        </row>
        <row r="2421">
          <cell r="C2421">
            <v>8</v>
          </cell>
          <cell r="D2421" t="str">
            <v>200609602</v>
          </cell>
        </row>
        <row r="2422">
          <cell r="C2422">
            <v>13</v>
          </cell>
          <cell r="D2422" t="str">
            <v>200609702</v>
          </cell>
        </row>
        <row r="2423">
          <cell r="C2423">
            <v>760</v>
          </cell>
          <cell r="D2423" t="str">
            <v>200609802</v>
          </cell>
        </row>
        <row r="2424">
          <cell r="C2424">
            <v>892</v>
          </cell>
          <cell r="D2424" t="str">
            <v>200609902</v>
          </cell>
        </row>
        <row r="2425">
          <cell r="C2425">
            <v>3</v>
          </cell>
          <cell r="D2425" t="str">
            <v>200609142</v>
          </cell>
        </row>
        <row r="2426">
          <cell r="C2426">
            <v>0</v>
          </cell>
          <cell r="D2426" t="str">
            <v>200609242</v>
          </cell>
        </row>
        <row r="2427">
          <cell r="C2427">
            <v>4</v>
          </cell>
          <cell r="D2427" t="str">
            <v>200609342</v>
          </cell>
        </row>
        <row r="2428">
          <cell r="C2428">
            <v>5</v>
          </cell>
          <cell r="D2428" t="str">
            <v>200609542</v>
          </cell>
        </row>
        <row r="2429">
          <cell r="C2429">
            <v>1</v>
          </cell>
          <cell r="D2429" t="str">
            <v>200609642</v>
          </cell>
        </row>
        <row r="2430">
          <cell r="C2430">
            <v>0</v>
          </cell>
          <cell r="D2430" t="str">
            <v>200609742</v>
          </cell>
        </row>
        <row r="2431">
          <cell r="C2431">
            <v>18</v>
          </cell>
          <cell r="D2431" t="str">
            <v>200609203</v>
          </cell>
        </row>
        <row r="2432">
          <cell r="C2432">
            <v>27</v>
          </cell>
          <cell r="D2432" t="str">
            <v>200609104</v>
          </cell>
        </row>
        <row r="2433">
          <cell r="C2433">
            <v>286</v>
          </cell>
          <cell r="D2433" t="str">
            <v>200609305</v>
          </cell>
        </row>
        <row r="2434">
          <cell r="C2434">
            <v>1771</v>
          </cell>
          <cell r="D2434" t="str">
            <v>200609505</v>
          </cell>
        </row>
        <row r="2435">
          <cell r="C2435">
            <v>1</v>
          </cell>
          <cell r="D2435" t="str">
            <v>200609G3G</v>
          </cell>
        </row>
        <row r="2436">
          <cell r="C2436">
            <v>2</v>
          </cell>
          <cell r="D2436" t="str">
            <v>200609G5G</v>
          </cell>
        </row>
        <row r="2437">
          <cell r="C2437">
            <v>582</v>
          </cell>
          <cell r="D2437" t="str">
            <v>200609206</v>
          </cell>
        </row>
        <row r="2438">
          <cell r="C2438">
            <v>117</v>
          </cell>
          <cell r="D2438" t="str">
            <v>200609306</v>
          </cell>
        </row>
        <row r="2439">
          <cell r="C2439">
            <v>73</v>
          </cell>
          <cell r="D2439" t="str">
            <v>200609406</v>
          </cell>
        </row>
        <row r="2440">
          <cell r="C2440">
            <v>17</v>
          </cell>
          <cell r="D2440" t="str">
            <v>200609506</v>
          </cell>
        </row>
        <row r="2441">
          <cell r="C2441">
            <v>19</v>
          </cell>
          <cell r="D2441" t="str">
            <v>200609107</v>
          </cell>
        </row>
        <row r="2442">
          <cell r="C2442">
            <v>0</v>
          </cell>
          <cell r="D2442" t="str">
            <v>200609207</v>
          </cell>
        </row>
        <row r="2443">
          <cell r="C2443">
            <v>3</v>
          </cell>
          <cell r="D2443" t="str">
            <v>200609407</v>
          </cell>
        </row>
        <row r="2444">
          <cell r="C2444">
            <v>5</v>
          </cell>
          <cell r="D2444" t="str">
            <v>200609Y1D</v>
          </cell>
        </row>
        <row r="2445">
          <cell r="C2445">
            <v>2</v>
          </cell>
          <cell r="D2445" t="str">
            <v>200609Y3D</v>
          </cell>
        </row>
        <row r="2446">
          <cell r="C2446">
            <v>1</v>
          </cell>
          <cell r="D2446" t="str">
            <v>200609Y4D</v>
          </cell>
        </row>
        <row r="2447">
          <cell r="C2447">
            <v>2</v>
          </cell>
          <cell r="D2447" t="str">
            <v>200609Y5D</v>
          </cell>
        </row>
        <row r="2448">
          <cell r="C2448">
            <v>0</v>
          </cell>
          <cell r="D2448" t="str">
            <v>200609Y7D</v>
          </cell>
        </row>
        <row r="2449">
          <cell r="C2449">
            <v>9</v>
          </cell>
          <cell r="D2449" t="str">
            <v>200609Y1L</v>
          </cell>
        </row>
        <row r="2450">
          <cell r="C2450">
            <v>4</v>
          </cell>
          <cell r="D2450" t="str">
            <v>200609Y2L</v>
          </cell>
        </row>
        <row r="2451">
          <cell r="C2451">
            <v>57526</v>
          </cell>
          <cell r="D2451" t="str">
            <v>200610301</v>
          </cell>
        </row>
        <row r="2452">
          <cell r="C2452">
            <v>14</v>
          </cell>
          <cell r="D2452" t="str">
            <v>200610601</v>
          </cell>
        </row>
        <row r="2453">
          <cell r="C2453">
            <v>149</v>
          </cell>
          <cell r="D2453" t="str">
            <v>200610701</v>
          </cell>
        </row>
        <row r="2454">
          <cell r="C2454">
            <v>2873</v>
          </cell>
          <cell r="D2454" t="str">
            <v>200610801</v>
          </cell>
        </row>
        <row r="2455">
          <cell r="C2455">
            <v>43</v>
          </cell>
          <cell r="D2455" t="str">
            <v>200610G3E</v>
          </cell>
        </row>
        <row r="2456">
          <cell r="C2456">
            <v>0</v>
          </cell>
          <cell r="D2456" t="str">
            <v>200610G6E</v>
          </cell>
        </row>
        <row r="2457">
          <cell r="C2457">
            <v>0</v>
          </cell>
          <cell r="D2457" t="str">
            <v>200610G7E</v>
          </cell>
        </row>
        <row r="2458">
          <cell r="C2458">
            <v>0</v>
          </cell>
          <cell r="D2458" t="str">
            <v>200610G8E</v>
          </cell>
        </row>
        <row r="2459">
          <cell r="C2459">
            <v>6161</v>
          </cell>
          <cell r="D2459" t="str">
            <v>200610102</v>
          </cell>
        </row>
        <row r="2460">
          <cell r="C2460">
            <v>17</v>
          </cell>
          <cell r="D2460" t="str">
            <v>200610202</v>
          </cell>
        </row>
        <row r="2461">
          <cell r="C2461">
            <v>140</v>
          </cell>
          <cell r="D2461" t="str">
            <v>200610302</v>
          </cell>
        </row>
        <row r="2462">
          <cell r="C2462">
            <v>211</v>
          </cell>
          <cell r="D2462" t="str">
            <v>200610402</v>
          </cell>
        </row>
        <row r="2463">
          <cell r="C2463">
            <v>55</v>
          </cell>
          <cell r="D2463" t="str">
            <v>200610502</v>
          </cell>
        </row>
        <row r="2464">
          <cell r="C2464">
            <v>8</v>
          </cell>
          <cell r="D2464" t="str">
            <v>200610602</v>
          </cell>
        </row>
        <row r="2465">
          <cell r="C2465">
            <v>13</v>
          </cell>
          <cell r="D2465" t="str">
            <v>200610702</v>
          </cell>
        </row>
        <row r="2466">
          <cell r="C2466">
            <v>759</v>
          </cell>
          <cell r="D2466" t="str">
            <v>200610802</v>
          </cell>
        </row>
        <row r="2467">
          <cell r="C2467">
            <v>873</v>
          </cell>
          <cell r="D2467" t="str">
            <v>200610902</v>
          </cell>
        </row>
        <row r="2468">
          <cell r="C2468">
            <v>3</v>
          </cell>
          <cell r="D2468" t="str">
            <v>200610142</v>
          </cell>
        </row>
        <row r="2469">
          <cell r="C2469">
            <v>0</v>
          </cell>
          <cell r="D2469" t="str">
            <v>200610242</v>
          </cell>
        </row>
        <row r="2470">
          <cell r="C2470">
            <v>4</v>
          </cell>
          <cell r="D2470" t="str">
            <v>200610342</v>
          </cell>
        </row>
        <row r="2471">
          <cell r="C2471">
            <v>5</v>
          </cell>
          <cell r="D2471" t="str">
            <v>200610542</v>
          </cell>
        </row>
        <row r="2472">
          <cell r="C2472">
            <v>1</v>
          </cell>
          <cell r="D2472" t="str">
            <v>200610642</v>
          </cell>
        </row>
        <row r="2473">
          <cell r="C2473">
            <v>0</v>
          </cell>
          <cell r="D2473" t="str">
            <v>200610742</v>
          </cell>
        </row>
        <row r="2474">
          <cell r="C2474">
            <v>18</v>
          </cell>
          <cell r="D2474" t="str">
            <v>200610203</v>
          </cell>
        </row>
        <row r="2475">
          <cell r="C2475">
            <v>27</v>
          </cell>
          <cell r="D2475" t="str">
            <v>200610104</v>
          </cell>
        </row>
        <row r="2476">
          <cell r="C2476">
            <v>284</v>
          </cell>
          <cell r="D2476" t="str">
            <v>200610305</v>
          </cell>
        </row>
        <row r="2477">
          <cell r="C2477">
            <v>1774</v>
          </cell>
          <cell r="D2477" t="str">
            <v>200610505</v>
          </cell>
        </row>
        <row r="2478">
          <cell r="C2478">
            <v>1</v>
          </cell>
          <cell r="D2478" t="str">
            <v>200610G3G</v>
          </cell>
        </row>
        <row r="2479">
          <cell r="C2479">
            <v>2</v>
          </cell>
          <cell r="D2479" t="str">
            <v>200610G5G</v>
          </cell>
        </row>
        <row r="2480">
          <cell r="C2480">
            <v>585</v>
          </cell>
          <cell r="D2480" t="str">
            <v>200610206</v>
          </cell>
        </row>
        <row r="2481">
          <cell r="C2481">
            <v>116</v>
          </cell>
          <cell r="D2481" t="str">
            <v>200610306</v>
          </cell>
        </row>
        <row r="2482">
          <cell r="C2482">
            <v>73</v>
          </cell>
          <cell r="D2482" t="str">
            <v>200610406</v>
          </cell>
        </row>
        <row r="2483">
          <cell r="C2483">
            <v>17</v>
          </cell>
          <cell r="D2483" t="str">
            <v>200610506</v>
          </cell>
        </row>
        <row r="2484">
          <cell r="C2484">
            <v>19</v>
          </cell>
          <cell r="D2484" t="str">
            <v>200610107</v>
          </cell>
        </row>
        <row r="2485">
          <cell r="C2485">
            <v>0</v>
          </cell>
          <cell r="D2485" t="str">
            <v>200610207</v>
          </cell>
        </row>
        <row r="2486">
          <cell r="C2486">
            <v>3</v>
          </cell>
          <cell r="D2486" t="str">
            <v>200610407</v>
          </cell>
        </row>
        <row r="2487">
          <cell r="C2487">
            <v>5</v>
          </cell>
          <cell r="D2487" t="str">
            <v>200610Y1D</v>
          </cell>
        </row>
        <row r="2488">
          <cell r="C2488">
            <v>2</v>
          </cell>
          <cell r="D2488" t="str">
            <v>200610Y3D</v>
          </cell>
        </row>
        <row r="2489">
          <cell r="C2489">
            <v>1</v>
          </cell>
          <cell r="D2489" t="str">
            <v>200610Y4D</v>
          </cell>
        </row>
        <row r="2490">
          <cell r="C2490">
            <v>2</v>
          </cell>
          <cell r="D2490" t="str">
            <v>200610Y5D</v>
          </cell>
        </row>
        <row r="2491">
          <cell r="C2491">
            <v>0</v>
          </cell>
          <cell r="D2491" t="str">
            <v>200610Y7D</v>
          </cell>
        </row>
        <row r="2492">
          <cell r="C2492">
            <v>9</v>
          </cell>
          <cell r="D2492" t="str">
            <v>200610Y1L</v>
          </cell>
        </row>
        <row r="2493">
          <cell r="C2493">
            <v>4</v>
          </cell>
          <cell r="D2493" t="str">
            <v>200610Y2L</v>
          </cell>
        </row>
        <row r="2494">
          <cell r="C2494">
            <v>57563</v>
          </cell>
          <cell r="D2494" t="str">
            <v>200611301</v>
          </cell>
        </row>
        <row r="2495">
          <cell r="C2495">
            <v>14</v>
          </cell>
          <cell r="D2495" t="str">
            <v>200611601</v>
          </cell>
        </row>
        <row r="2496">
          <cell r="C2496">
            <v>149</v>
          </cell>
          <cell r="D2496" t="str">
            <v>200611701</v>
          </cell>
        </row>
        <row r="2497">
          <cell r="C2497">
            <v>2868</v>
          </cell>
          <cell r="D2497" t="str">
            <v>200611801</v>
          </cell>
        </row>
        <row r="2498">
          <cell r="C2498">
            <v>63</v>
          </cell>
          <cell r="D2498" t="str">
            <v>200611G3E</v>
          </cell>
        </row>
        <row r="2499">
          <cell r="C2499">
            <v>0</v>
          </cell>
          <cell r="D2499" t="str">
            <v>200611G6E</v>
          </cell>
        </row>
        <row r="2500">
          <cell r="C2500">
            <v>0</v>
          </cell>
          <cell r="D2500" t="str">
            <v>200611G7E</v>
          </cell>
        </row>
        <row r="2501">
          <cell r="C2501">
            <v>2</v>
          </cell>
          <cell r="D2501" t="str">
            <v>200611G8E</v>
          </cell>
        </row>
        <row r="2502">
          <cell r="C2502">
            <v>6197</v>
          </cell>
          <cell r="D2502" t="str">
            <v>200611102</v>
          </cell>
        </row>
        <row r="2503">
          <cell r="C2503">
            <v>17</v>
          </cell>
          <cell r="D2503" t="str">
            <v>200611202</v>
          </cell>
        </row>
        <row r="2504">
          <cell r="C2504">
            <v>140</v>
          </cell>
          <cell r="D2504" t="str">
            <v>200611302</v>
          </cell>
        </row>
        <row r="2505">
          <cell r="C2505">
            <v>210</v>
          </cell>
          <cell r="D2505" t="str">
            <v>200611402</v>
          </cell>
        </row>
        <row r="2506">
          <cell r="C2506">
            <v>55</v>
          </cell>
          <cell r="D2506" t="str">
            <v>200611502</v>
          </cell>
        </row>
        <row r="2507">
          <cell r="C2507">
            <v>8</v>
          </cell>
          <cell r="D2507" t="str">
            <v>200611602</v>
          </cell>
        </row>
        <row r="2508">
          <cell r="C2508">
            <v>13</v>
          </cell>
          <cell r="D2508" t="str">
            <v>200611702</v>
          </cell>
        </row>
        <row r="2509">
          <cell r="C2509">
            <v>759</v>
          </cell>
          <cell r="D2509" t="str">
            <v>200611802</v>
          </cell>
        </row>
        <row r="2510">
          <cell r="C2510">
            <v>859</v>
          </cell>
          <cell r="D2510" t="str">
            <v>200611902</v>
          </cell>
        </row>
        <row r="2511">
          <cell r="C2511">
            <v>3</v>
          </cell>
          <cell r="D2511" t="str">
            <v>200611142</v>
          </cell>
        </row>
        <row r="2512">
          <cell r="C2512">
            <v>0</v>
          </cell>
          <cell r="D2512" t="str">
            <v>200611242</v>
          </cell>
        </row>
        <row r="2513">
          <cell r="C2513">
            <v>4</v>
          </cell>
          <cell r="D2513" t="str">
            <v>200611342</v>
          </cell>
        </row>
        <row r="2514">
          <cell r="C2514">
            <v>5</v>
          </cell>
          <cell r="D2514" t="str">
            <v>200611542</v>
          </cell>
        </row>
        <row r="2515">
          <cell r="C2515">
            <v>1</v>
          </cell>
          <cell r="D2515" t="str">
            <v>200611642</v>
          </cell>
        </row>
        <row r="2516">
          <cell r="C2516">
            <v>0</v>
          </cell>
          <cell r="D2516" t="str">
            <v>200611742</v>
          </cell>
        </row>
        <row r="2517">
          <cell r="C2517">
            <v>18</v>
          </cell>
          <cell r="D2517" t="str">
            <v>200611203</v>
          </cell>
        </row>
        <row r="2518">
          <cell r="C2518">
            <v>27</v>
          </cell>
          <cell r="D2518" t="str">
            <v>200611104</v>
          </cell>
        </row>
        <row r="2519">
          <cell r="C2519">
            <v>283</v>
          </cell>
          <cell r="D2519" t="str">
            <v>200611305</v>
          </cell>
        </row>
        <row r="2520">
          <cell r="C2520">
            <v>1775</v>
          </cell>
          <cell r="D2520" t="str">
            <v>200611505</v>
          </cell>
        </row>
        <row r="2521">
          <cell r="C2521">
            <v>1</v>
          </cell>
          <cell r="D2521" t="str">
            <v>200611G3G</v>
          </cell>
        </row>
        <row r="2522">
          <cell r="C2522">
            <v>3</v>
          </cell>
          <cell r="D2522" t="str">
            <v>200611G5G</v>
          </cell>
        </row>
        <row r="2523">
          <cell r="C2523">
            <v>584</v>
          </cell>
          <cell r="D2523" t="str">
            <v>200611206</v>
          </cell>
        </row>
        <row r="2524">
          <cell r="C2524">
            <v>115</v>
          </cell>
          <cell r="D2524" t="str">
            <v>200611306</v>
          </cell>
        </row>
        <row r="2525">
          <cell r="C2525">
            <v>73</v>
          </cell>
          <cell r="D2525" t="str">
            <v>200611406</v>
          </cell>
        </row>
        <row r="2526">
          <cell r="C2526">
            <v>17</v>
          </cell>
          <cell r="D2526" t="str">
            <v>200611506</v>
          </cell>
        </row>
        <row r="2527">
          <cell r="C2527">
            <v>19</v>
          </cell>
          <cell r="D2527" t="str">
            <v>200611107</v>
          </cell>
        </row>
        <row r="2528">
          <cell r="C2528">
            <v>0</v>
          </cell>
          <cell r="D2528" t="str">
            <v>200611207</v>
          </cell>
        </row>
        <row r="2529">
          <cell r="C2529">
            <v>3</v>
          </cell>
          <cell r="D2529" t="str">
            <v>200611407</v>
          </cell>
        </row>
        <row r="2530">
          <cell r="C2530">
            <v>5</v>
          </cell>
          <cell r="D2530" t="str">
            <v>200611Y1D</v>
          </cell>
        </row>
        <row r="2531">
          <cell r="C2531">
            <v>2</v>
          </cell>
          <cell r="D2531" t="str">
            <v>200611Y3D</v>
          </cell>
        </row>
        <row r="2532">
          <cell r="C2532">
            <v>1</v>
          </cell>
          <cell r="D2532" t="str">
            <v>200611Y4D</v>
          </cell>
        </row>
        <row r="2533">
          <cell r="C2533">
            <v>2</v>
          </cell>
          <cell r="D2533" t="str">
            <v>200611Y5D</v>
          </cell>
        </row>
        <row r="2534">
          <cell r="C2534">
            <v>0</v>
          </cell>
          <cell r="D2534" t="str">
            <v>200611Y7D</v>
          </cell>
        </row>
        <row r="2535">
          <cell r="C2535">
            <v>9</v>
          </cell>
          <cell r="D2535" t="str">
            <v>200611Y1L</v>
          </cell>
        </row>
        <row r="2536">
          <cell r="C2536">
            <v>4</v>
          </cell>
          <cell r="D2536" t="str">
            <v>200611Y2L</v>
          </cell>
        </row>
        <row r="2537">
          <cell r="C2537">
            <v>57570</v>
          </cell>
          <cell r="D2537" t="str">
            <v>200612301</v>
          </cell>
        </row>
        <row r="2538">
          <cell r="C2538">
            <v>13</v>
          </cell>
          <cell r="D2538" t="str">
            <v>200612601</v>
          </cell>
        </row>
        <row r="2539">
          <cell r="C2539">
            <v>147</v>
          </cell>
          <cell r="D2539" t="str">
            <v>200612701</v>
          </cell>
        </row>
        <row r="2540">
          <cell r="C2540">
            <v>2868</v>
          </cell>
          <cell r="D2540" t="str">
            <v>200612801</v>
          </cell>
        </row>
        <row r="2541">
          <cell r="C2541">
            <v>76</v>
          </cell>
          <cell r="D2541" t="str">
            <v>200612G3E</v>
          </cell>
        </row>
        <row r="2542">
          <cell r="C2542">
            <v>0</v>
          </cell>
          <cell r="D2542" t="str">
            <v>200612G6E</v>
          </cell>
        </row>
        <row r="2543">
          <cell r="C2543">
            <v>0</v>
          </cell>
          <cell r="D2543" t="str">
            <v>200612G7E</v>
          </cell>
        </row>
        <row r="2544">
          <cell r="C2544">
            <v>2</v>
          </cell>
          <cell r="D2544" t="str">
            <v>200612G8E</v>
          </cell>
        </row>
        <row r="2545">
          <cell r="C2545">
            <v>6210</v>
          </cell>
          <cell r="D2545" t="str">
            <v>200612102</v>
          </cell>
        </row>
        <row r="2546">
          <cell r="C2546">
            <v>17</v>
          </cell>
          <cell r="D2546" t="str">
            <v>200612202</v>
          </cell>
        </row>
        <row r="2547">
          <cell r="C2547">
            <v>142</v>
          </cell>
          <cell r="D2547" t="str">
            <v>200612302</v>
          </cell>
        </row>
        <row r="2548">
          <cell r="C2548">
            <v>210</v>
          </cell>
          <cell r="D2548" t="str">
            <v>200612402</v>
          </cell>
        </row>
        <row r="2549">
          <cell r="C2549">
            <v>55</v>
          </cell>
          <cell r="D2549" t="str">
            <v>200612502</v>
          </cell>
        </row>
        <row r="2550">
          <cell r="C2550">
            <v>8</v>
          </cell>
          <cell r="D2550" t="str">
            <v>200612602</v>
          </cell>
        </row>
        <row r="2551">
          <cell r="C2551">
            <v>13</v>
          </cell>
          <cell r="D2551" t="str">
            <v>200612702</v>
          </cell>
        </row>
        <row r="2552">
          <cell r="C2552">
            <v>759</v>
          </cell>
          <cell r="D2552" t="str">
            <v>200612802</v>
          </cell>
        </row>
        <row r="2553">
          <cell r="C2553">
            <v>841</v>
          </cell>
          <cell r="D2553" t="str">
            <v>200612902</v>
          </cell>
        </row>
        <row r="2554">
          <cell r="C2554">
            <v>3</v>
          </cell>
          <cell r="D2554" t="str">
            <v>200612142</v>
          </cell>
        </row>
        <row r="2555">
          <cell r="C2555">
            <v>0</v>
          </cell>
          <cell r="D2555" t="str">
            <v>200612242</v>
          </cell>
        </row>
        <row r="2556">
          <cell r="C2556">
            <v>4</v>
          </cell>
          <cell r="D2556" t="str">
            <v>200612342</v>
          </cell>
        </row>
        <row r="2557">
          <cell r="C2557">
            <v>5</v>
          </cell>
          <cell r="D2557" t="str">
            <v>200612542</v>
          </cell>
        </row>
        <row r="2558">
          <cell r="C2558">
            <v>1</v>
          </cell>
          <cell r="D2558" t="str">
            <v>200612642</v>
          </cell>
        </row>
        <row r="2559">
          <cell r="C2559">
            <v>0</v>
          </cell>
          <cell r="D2559" t="str">
            <v>200612742</v>
          </cell>
        </row>
        <row r="2560">
          <cell r="C2560">
            <v>18</v>
          </cell>
          <cell r="D2560" t="str">
            <v>200612203</v>
          </cell>
        </row>
        <row r="2561">
          <cell r="C2561">
            <v>27</v>
          </cell>
          <cell r="D2561" t="str">
            <v>200612104</v>
          </cell>
        </row>
        <row r="2562">
          <cell r="C2562">
            <v>282</v>
          </cell>
          <cell r="D2562" t="str">
            <v>200612305</v>
          </cell>
        </row>
        <row r="2563">
          <cell r="C2563">
            <v>1776</v>
          </cell>
          <cell r="D2563" t="str">
            <v>200612505</v>
          </cell>
        </row>
        <row r="2564">
          <cell r="C2564">
            <v>1</v>
          </cell>
          <cell r="D2564" t="str">
            <v>200612G3G</v>
          </cell>
        </row>
        <row r="2565">
          <cell r="C2565">
            <v>4</v>
          </cell>
          <cell r="D2565" t="str">
            <v>200612G5G</v>
          </cell>
        </row>
        <row r="2566">
          <cell r="C2566">
            <v>584</v>
          </cell>
          <cell r="D2566" t="str">
            <v>200612206</v>
          </cell>
        </row>
        <row r="2567">
          <cell r="C2567">
            <v>115</v>
          </cell>
          <cell r="D2567" t="str">
            <v>200612306</v>
          </cell>
        </row>
        <row r="2568">
          <cell r="C2568">
            <v>73</v>
          </cell>
          <cell r="D2568" t="str">
            <v>200612406</v>
          </cell>
        </row>
        <row r="2569">
          <cell r="C2569">
            <v>17</v>
          </cell>
          <cell r="D2569" t="str">
            <v>200612506</v>
          </cell>
        </row>
        <row r="2570">
          <cell r="C2570">
            <v>19</v>
          </cell>
          <cell r="D2570" t="str">
            <v>200612107</v>
          </cell>
        </row>
        <row r="2571">
          <cell r="C2571">
            <v>0</v>
          </cell>
          <cell r="D2571" t="str">
            <v>200612207</v>
          </cell>
        </row>
        <row r="2572">
          <cell r="C2572">
            <v>3</v>
          </cell>
          <cell r="D2572" t="str">
            <v>200612407</v>
          </cell>
        </row>
        <row r="2573">
          <cell r="C2573">
            <v>4</v>
          </cell>
          <cell r="D2573" t="str">
            <v>200612Y1D</v>
          </cell>
        </row>
        <row r="2574">
          <cell r="C2574">
            <v>2</v>
          </cell>
          <cell r="D2574" t="str">
            <v>200612Y3D</v>
          </cell>
        </row>
        <row r="2575">
          <cell r="C2575">
            <v>1</v>
          </cell>
          <cell r="D2575" t="str">
            <v>200612Y4D</v>
          </cell>
        </row>
        <row r="2576">
          <cell r="C2576">
            <v>2</v>
          </cell>
          <cell r="D2576" t="str">
            <v>200612Y5D</v>
          </cell>
        </row>
        <row r="2577">
          <cell r="C2577">
            <v>0</v>
          </cell>
          <cell r="D2577" t="str">
            <v>200612Y7D</v>
          </cell>
        </row>
        <row r="2578">
          <cell r="C2578">
            <v>9</v>
          </cell>
          <cell r="D2578" t="str">
            <v>200612Y1L</v>
          </cell>
        </row>
        <row r="2579">
          <cell r="C2579">
            <v>4</v>
          </cell>
          <cell r="D2579" t="str">
            <v>200612Y2L</v>
          </cell>
        </row>
        <row r="2580">
          <cell r="C2580">
            <v>57637</v>
          </cell>
          <cell r="D2580" t="str">
            <v>200701301</v>
          </cell>
        </row>
        <row r="2581">
          <cell r="C2581">
            <v>13</v>
          </cell>
          <cell r="D2581" t="str">
            <v>200701601</v>
          </cell>
        </row>
        <row r="2582">
          <cell r="C2582">
            <v>146</v>
          </cell>
          <cell r="D2582" t="str">
            <v>200701701</v>
          </cell>
        </row>
        <row r="2583">
          <cell r="C2583">
            <v>2867</v>
          </cell>
          <cell r="D2583" t="str">
            <v>200701801</v>
          </cell>
        </row>
        <row r="2584">
          <cell r="C2584">
            <v>83</v>
          </cell>
          <cell r="D2584" t="str">
            <v>200701G3E</v>
          </cell>
        </row>
        <row r="2585">
          <cell r="C2585">
            <v>0</v>
          </cell>
          <cell r="D2585" t="str">
            <v>200701G6E</v>
          </cell>
        </row>
        <row r="2586">
          <cell r="C2586">
            <v>0</v>
          </cell>
          <cell r="D2586" t="str">
            <v>200701G7E</v>
          </cell>
        </row>
        <row r="2587">
          <cell r="C2587">
            <v>3</v>
          </cell>
          <cell r="D2587" t="str">
            <v>200701G8E</v>
          </cell>
        </row>
        <row r="2588">
          <cell r="C2588">
            <v>6238</v>
          </cell>
          <cell r="D2588" t="str">
            <v>200701102</v>
          </cell>
        </row>
        <row r="2589">
          <cell r="C2589">
            <v>18</v>
          </cell>
          <cell r="D2589" t="str">
            <v>200701202</v>
          </cell>
        </row>
        <row r="2590">
          <cell r="C2590">
            <v>143</v>
          </cell>
          <cell r="D2590" t="str">
            <v>200701302</v>
          </cell>
        </row>
        <row r="2591">
          <cell r="C2591">
            <v>210</v>
          </cell>
          <cell r="D2591" t="str">
            <v>200701402</v>
          </cell>
        </row>
        <row r="2592">
          <cell r="C2592">
            <v>55</v>
          </cell>
          <cell r="D2592" t="str">
            <v>200701502</v>
          </cell>
        </row>
        <row r="2593">
          <cell r="C2593">
            <v>8</v>
          </cell>
          <cell r="D2593" t="str">
            <v>200701602</v>
          </cell>
        </row>
        <row r="2594">
          <cell r="C2594">
            <v>13</v>
          </cell>
          <cell r="D2594" t="str">
            <v>200701702</v>
          </cell>
        </row>
        <row r="2595">
          <cell r="C2595">
            <v>759</v>
          </cell>
          <cell r="D2595" t="str">
            <v>200701802</v>
          </cell>
        </row>
        <row r="2596">
          <cell r="C2596">
            <v>819</v>
          </cell>
          <cell r="D2596" t="str">
            <v>200701902</v>
          </cell>
        </row>
        <row r="2597">
          <cell r="C2597">
            <v>3</v>
          </cell>
          <cell r="D2597" t="str">
            <v>200701142</v>
          </cell>
        </row>
        <row r="2598">
          <cell r="C2598">
            <v>0</v>
          </cell>
          <cell r="D2598" t="str">
            <v>200701242</v>
          </cell>
        </row>
        <row r="2599">
          <cell r="C2599">
            <v>4</v>
          </cell>
          <cell r="D2599" t="str">
            <v>200701342</v>
          </cell>
        </row>
        <row r="2600">
          <cell r="C2600">
            <v>5</v>
          </cell>
          <cell r="D2600" t="str">
            <v>200701542</v>
          </cell>
        </row>
        <row r="2601">
          <cell r="C2601">
            <v>1</v>
          </cell>
          <cell r="D2601" t="str">
            <v>200701642</v>
          </cell>
        </row>
        <row r="2602">
          <cell r="C2602">
            <v>0</v>
          </cell>
          <cell r="D2602" t="str">
            <v>200701742</v>
          </cell>
        </row>
        <row r="2603">
          <cell r="C2603">
            <v>18</v>
          </cell>
          <cell r="D2603" t="str">
            <v>200701203</v>
          </cell>
        </row>
        <row r="2604">
          <cell r="C2604">
            <v>27</v>
          </cell>
          <cell r="D2604" t="str">
            <v>200701104</v>
          </cell>
        </row>
        <row r="2605">
          <cell r="C2605">
            <v>280</v>
          </cell>
          <cell r="D2605" t="str">
            <v>200701305</v>
          </cell>
        </row>
        <row r="2606">
          <cell r="C2606">
            <v>1777</v>
          </cell>
          <cell r="D2606" t="str">
            <v>200701505</v>
          </cell>
        </row>
        <row r="2607">
          <cell r="C2607">
            <v>2</v>
          </cell>
          <cell r="D2607" t="str">
            <v>200701G3G</v>
          </cell>
        </row>
        <row r="2608">
          <cell r="C2608">
            <v>4</v>
          </cell>
          <cell r="D2608" t="str">
            <v>200701G5G</v>
          </cell>
        </row>
        <row r="2609">
          <cell r="C2609">
            <v>585</v>
          </cell>
          <cell r="D2609" t="str">
            <v>200701206</v>
          </cell>
        </row>
        <row r="2610">
          <cell r="C2610">
            <v>113</v>
          </cell>
          <cell r="D2610" t="str">
            <v>200701306</v>
          </cell>
        </row>
        <row r="2611">
          <cell r="C2611">
            <v>73</v>
          </cell>
          <cell r="D2611" t="str">
            <v>200701406</v>
          </cell>
        </row>
        <row r="2612">
          <cell r="C2612">
            <v>17</v>
          </cell>
          <cell r="D2612" t="str">
            <v>200701506</v>
          </cell>
        </row>
        <row r="2613">
          <cell r="C2613">
            <v>19</v>
          </cell>
          <cell r="D2613" t="str">
            <v>200701107</v>
          </cell>
        </row>
        <row r="2614">
          <cell r="C2614">
            <v>0</v>
          </cell>
          <cell r="D2614" t="str">
            <v>200701207</v>
          </cell>
        </row>
        <row r="2615">
          <cell r="C2615">
            <v>3</v>
          </cell>
          <cell r="D2615" t="str">
            <v>200701407</v>
          </cell>
        </row>
        <row r="2616">
          <cell r="C2616">
            <v>4</v>
          </cell>
          <cell r="D2616" t="str">
            <v>200701Y1D</v>
          </cell>
        </row>
        <row r="2617">
          <cell r="C2617">
            <v>2</v>
          </cell>
          <cell r="D2617" t="str">
            <v>200701Y3D</v>
          </cell>
        </row>
        <row r="2618">
          <cell r="C2618">
            <v>1</v>
          </cell>
          <cell r="D2618" t="str">
            <v>200701Y4D</v>
          </cell>
        </row>
        <row r="2619">
          <cell r="C2619">
            <v>2</v>
          </cell>
          <cell r="D2619" t="str">
            <v>200701Y5D</v>
          </cell>
        </row>
        <row r="2620">
          <cell r="C2620">
            <v>0</v>
          </cell>
          <cell r="D2620" t="str">
            <v>200701Y7D</v>
          </cell>
        </row>
        <row r="2621">
          <cell r="C2621">
            <v>9</v>
          </cell>
          <cell r="D2621" t="str">
            <v>200701Y1L</v>
          </cell>
        </row>
        <row r="2622">
          <cell r="C2622">
            <v>4</v>
          </cell>
          <cell r="D2622" t="str">
            <v>200701Y2L</v>
          </cell>
        </row>
        <row r="2623">
          <cell r="C2623">
            <v>57687</v>
          </cell>
          <cell r="D2623" t="str">
            <v>200702301</v>
          </cell>
        </row>
        <row r="2624">
          <cell r="C2624">
            <v>13</v>
          </cell>
          <cell r="D2624" t="str">
            <v>200702601</v>
          </cell>
        </row>
        <row r="2625">
          <cell r="C2625">
            <v>146</v>
          </cell>
          <cell r="D2625" t="str">
            <v>200702701</v>
          </cell>
        </row>
        <row r="2626">
          <cell r="C2626">
            <v>2871</v>
          </cell>
          <cell r="D2626" t="str">
            <v>200702801</v>
          </cell>
        </row>
        <row r="2627">
          <cell r="C2627">
            <v>85</v>
          </cell>
          <cell r="D2627" t="str">
            <v>200702G3E</v>
          </cell>
        </row>
        <row r="2628">
          <cell r="C2628">
            <v>0</v>
          </cell>
          <cell r="D2628" t="str">
            <v>200702G6E</v>
          </cell>
        </row>
        <row r="2629">
          <cell r="C2629">
            <v>0</v>
          </cell>
          <cell r="D2629" t="str">
            <v>200702G7E</v>
          </cell>
        </row>
        <row r="2630">
          <cell r="C2630">
            <v>3</v>
          </cell>
          <cell r="D2630" t="str">
            <v>200702G8E</v>
          </cell>
        </row>
        <row r="2631">
          <cell r="C2631">
            <v>6261</v>
          </cell>
          <cell r="D2631" t="str">
            <v>200702102</v>
          </cell>
        </row>
        <row r="2632">
          <cell r="C2632">
            <v>18</v>
          </cell>
          <cell r="D2632" t="str">
            <v>200702202</v>
          </cell>
        </row>
        <row r="2633">
          <cell r="C2633">
            <v>146</v>
          </cell>
          <cell r="D2633" t="str">
            <v>200702302</v>
          </cell>
        </row>
        <row r="2634">
          <cell r="C2634">
            <v>210</v>
          </cell>
          <cell r="D2634" t="str">
            <v>200702402</v>
          </cell>
        </row>
        <row r="2635">
          <cell r="C2635">
            <v>54</v>
          </cell>
          <cell r="D2635" t="str">
            <v>200702502</v>
          </cell>
        </row>
        <row r="2636">
          <cell r="C2636">
            <v>8</v>
          </cell>
          <cell r="D2636" t="str">
            <v>200702602</v>
          </cell>
        </row>
        <row r="2637">
          <cell r="C2637">
            <v>13</v>
          </cell>
          <cell r="D2637" t="str">
            <v>200702702</v>
          </cell>
        </row>
        <row r="2638">
          <cell r="C2638">
            <v>759</v>
          </cell>
          <cell r="D2638" t="str">
            <v>200702802</v>
          </cell>
        </row>
        <row r="2639">
          <cell r="C2639">
            <v>811</v>
          </cell>
          <cell r="D2639" t="str">
            <v>200702902</v>
          </cell>
        </row>
        <row r="2640">
          <cell r="C2640">
            <v>3</v>
          </cell>
          <cell r="D2640" t="str">
            <v>200702142</v>
          </cell>
        </row>
        <row r="2641">
          <cell r="C2641">
            <v>0</v>
          </cell>
          <cell r="D2641" t="str">
            <v>200702242</v>
          </cell>
        </row>
        <row r="2642">
          <cell r="C2642">
            <v>4</v>
          </cell>
          <cell r="D2642" t="str">
            <v>200702342</v>
          </cell>
        </row>
        <row r="2643">
          <cell r="C2643">
            <v>5</v>
          </cell>
          <cell r="D2643" t="str">
            <v>200702542</v>
          </cell>
        </row>
        <row r="2644">
          <cell r="C2644">
            <v>1</v>
          </cell>
          <cell r="D2644" t="str">
            <v>200702642</v>
          </cell>
        </row>
        <row r="2645">
          <cell r="C2645">
            <v>0</v>
          </cell>
          <cell r="D2645" t="str">
            <v>200702742</v>
          </cell>
        </row>
        <row r="2646">
          <cell r="C2646">
            <v>18</v>
          </cell>
          <cell r="D2646" t="str">
            <v>200702203</v>
          </cell>
        </row>
        <row r="2647">
          <cell r="C2647">
            <v>27</v>
          </cell>
          <cell r="D2647" t="str">
            <v>200702104</v>
          </cell>
        </row>
        <row r="2648">
          <cell r="C2648">
            <v>280</v>
          </cell>
          <cell r="D2648" t="str">
            <v>200702305</v>
          </cell>
        </row>
        <row r="2649">
          <cell r="C2649">
            <v>1776</v>
          </cell>
          <cell r="D2649" t="str">
            <v>200702505</v>
          </cell>
        </row>
        <row r="2650">
          <cell r="C2650">
            <v>2</v>
          </cell>
          <cell r="D2650" t="str">
            <v>200702G3G</v>
          </cell>
        </row>
        <row r="2651">
          <cell r="C2651">
            <v>4</v>
          </cell>
          <cell r="D2651" t="str">
            <v>200702G5G</v>
          </cell>
        </row>
        <row r="2652">
          <cell r="C2652">
            <v>586</v>
          </cell>
          <cell r="D2652" t="str">
            <v>200702206</v>
          </cell>
        </row>
        <row r="2653">
          <cell r="C2653">
            <v>113</v>
          </cell>
          <cell r="D2653" t="str">
            <v>200702306</v>
          </cell>
        </row>
        <row r="2654">
          <cell r="C2654">
            <v>72</v>
          </cell>
          <cell r="D2654" t="str">
            <v>200702406</v>
          </cell>
        </row>
        <row r="2655">
          <cell r="C2655">
            <v>17</v>
          </cell>
          <cell r="D2655" t="str">
            <v>200702506</v>
          </cell>
        </row>
        <row r="2656">
          <cell r="C2656">
            <v>19</v>
          </cell>
          <cell r="D2656" t="str">
            <v>200702107</v>
          </cell>
        </row>
        <row r="2657">
          <cell r="C2657">
            <v>0</v>
          </cell>
          <cell r="D2657" t="str">
            <v>200702207</v>
          </cell>
        </row>
        <row r="2658">
          <cell r="C2658">
            <v>3</v>
          </cell>
          <cell r="D2658" t="str">
            <v>200702407</v>
          </cell>
        </row>
        <row r="2659">
          <cell r="C2659">
            <v>4</v>
          </cell>
          <cell r="D2659" t="str">
            <v>200702Y1D</v>
          </cell>
        </row>
        <row r="2660">
          <cell r="C2660">
            <v>2</v>
          </cell>
          <cell r="D2660" t="str">
            <v>200702Y3D</v>
          </cell>
        </row>
        <row r="2661">
          <cell r="C2661">
            <v>1</v>
          </cell>
          <cell r="D2661" t="str">
            <v>200702Y4D</v>
          </cell>
        </row>
        <row r="2662">
          <cell r="C2662">
            <v>2</v>
          </cell>
          <cell r="D2662" t="str">
            <v>200702Y5D</v>
          </cell>
        </row>
        <row r="2663">
          <cell r="C2663">
            <v>0</v>
          </cell>
          <cell r="D2663" t="str">
            <v>200702Y7D</v>
          </cell>
        </row>
        <row r="2664">
          <cell r="C2664">
            <v>9</v>
          </cell>
          <cell r="D2664" t="str">
            <v>200702Y1L</v>
          </cell>
        </row>
        <row r="2665">
          <cell r="C2665">
            <v>4</v>
          </cell>
          <cell r="D2665" t="str">
            <v>200702Y2L</v>
          </cell>
        </row>
        <row r="2666">
          <cell r="C2666">
            <v>57680</v>
          </cell>
          <cell r="D2666" t="str">
            <v>200703301</v>
          </cell>
        </row>
        <row r="2667">
          <cell r="C2667">
            <v>13</v>
          </cell>
          <cell r="D2667" t="str">
            <v>200703601</v>
          </cell>
        </row>
        <row r="2668">
          <cell r="C2668">
            <v>145</v>
          </cell>
          <cell r="D2668" t="str">
            <v>200703701</v>
          </cell>
        </row>
        <row r="2669">
          <cell r="C2669">
            <v>2869</v>
          </cell>
          <cell r="D2669" t="str">
            <v>200703801</v>
          </cell>
        </row>
        <row r="2670">
          <cell r="C2670">
            <v>91</v>
          </cell>
          <cell r="D2670" t="str">
            <v>200703G3E</v>
          </cell>
        </row>
        <row r="2671">
          <cell r="C2671">
            <v>0</v>
          </cell>
          <cell r="D2671" t="str">
            <v>200703G6E</v>
          </cell>
        </row>
        <row r="2672">
          <cell r="C2672">
            <v>0</v>
          </cell>
          <cell r="D2672" t="str">
            <v>200703G7E</v>
          </cell>
        </row>
        <row r="2673">
          <cell r="C2673">
            <v>4</v>
          </cell>
          <cell r="D2673" t="str">
            <v>200703G8E</v>
          </cell>
        </row>
        <row r="2674">
          <cell r="C2674">
            <v>6265</v>
          </cell>
          <cell r="D2674" t="str">
            <v>200703102</v>
          </cell>
        </row>
        <row r="2675">
          <cell r="C2675">
            <v>18</v>
          </cell>
          <cell r="D2675" t="str">
            <v>200703202</v>
          </cell>
        </row>
        <row r="2676">
          <cell r="C2676">
            <v>147</v>
          </cell>
          <cell r="D2676" t="str">
            <v>200703302</v>
          </cell>
        </row>
        <row r="2677">
          <cell r="C2677">
            <v>208</v>
          </cell>
          <cell r="D2677" t="str">
            <v>200703402</v>
          </cell>
        </row>
        <row r="2678">
          <cell r="C2678">
            <v>54</v>
          </cell>
          <cell r="D2678" t="str">
            <v>200703502</v>
          </cell>
        </row>
        <row r="2679">
          <cell r="C2679">
            <v>8</v>
          </cell>
          <cell r="D2679" t="str">
            <v>200703602</v>
          </cell>
        </row>
        <row r="2680">
          <cell r="C2680">
            <v>13</v>
          </cell>
          <cell r="D2680" t="str">
            <v>200703702</v>
          </cell>
        </row>
        <row r="2681">
          <cell r="C2681">
            <v>759</v>
          </cell>
          <cell r="D2681" t="str">
            <v>200703802</v>
          </cell>
        </row>
        <row r="2682">
          <cell r="C2682">
            <v>801</v>
          </cell>
          <cell r="D2682" t="str">
            <v>200703902</v>
          </cell>
        </row>
        <row r="2683">
          <cell r="C2683">
            <v>3</v>
          </cell>
          <cell r="D2683" t="str">
            <v>200703142</v>
          </cell>
        </row>
        <row r="2684">
          <cell r="C2684">
            <v>0</v>
          </cell>
          <cell r="D2684" t="str">
            <v>200703242</v>
          </cell>
        </row>
        <row r="2685">
          <cell r="C2685">
            <v>4</v>
          </cell>
          <cell r="D2685" t="str">
            <v>200703342</v>
          </cell>
        </row>
        <row r="2686">
          <cell r="C2686">
            <v>5</v>
          </cell>
          <cell r="D2686" t="str">
            <v>200703542</v>
          </cell>
        </row>
        <row r="2687">
          <cell r="C2687">
            <v>1</v>
          </cell>
          <cell r="D2687" t="str">
            <v>200703642</v>
          </cell>
        </row>
        <row r="2688">
          <cell r="C2688">
            <v>0</v>
          </cell>
          <cell r="D2688" t="str">
            <v>200703742</v>
          </cell>
        </row>
        <row r="2689">
          <cell r="C2689">
            <v>18</v>
          </cell>
          <cell r="D2689" t="str">
            <v>200703203</v>
          </cell>
        </row>
        <row r="2690">
          <cell r="C2690">
            <v>27</v>
          </cell>
          <cell r="D2690" t="str">
            <v>200703104</v>
          </cell>
        </row>
        <row r="2691">
          <cell r="C2691">
            <v>279</v>
          </cell>
          <cell r="D2691" t="str">
            <v>200703305</v>
          </cell>
        </row>
        <row r="2692">
          <cell r="C2692">
            <v>1777</v>
          </cell>
          <cell r="D2692" t="str">
            <v>200703505</v>
          </cell>
        </row>
        <row r="2693">
          <cell r="C2693">
            <v>2</v>
          </cell>
          <cell r="D2693" t="str">
            <v>200703G3G</v>
          </cell>
        </row>
        <row r="2694">
          <cell r="C2694">
            <v>3</v>
          </cell>
          <cell r="D2694" t="str">
            <v>200703G5G</v>
          </cell>
        </row>
        <row r="2695">
          <cell r="C2695">
            <v>583</v>
          </cell>
          <cell r="D2695" t="str">
            <v>200703206</v>
          </cell>
        </row>
        <row r="2696">
          <cell r="C2696">
            <v>113</v>
          </cell>
          <cell r="D2696" t="str">
            <v>200703306</v>
          </cell>
        </row>
        <row r="2697">
          <cell r="C2697">
            <v>72</v>
          </cell>
          <cell r="D2697" t="str">
            <v>200703406</v>
          </cell>
        </row>
        <row r="2698">
          <cell r="C2698">
            <v>17</v>
          </cell>
          <cell r="D2698" t="str">
            <v>200703506</v>
          </cell>
        </row>
        <row r="2699">
          <cell r="C2699">
            <v>19</v>
          </cell>
          <cell r="D2699" t="str">
            <v>200703107</v>
          </cell>
        </row>
        <row r="2700">
          <cell r="C2700">
            <v>0</v>
          </cell>
          <cell r="D2700" t="str">
            <v>200703207</v>
          </cell>
        </row>
        <row r="2701">
          <cell r="C2701">
            <v>3</v>
          </cell>
          <cell r="D2701" t="str">
            <v>200703407</v>
          </cell>
        </row>
        <row r="2702">
          <cell r="C2702">
            <v>4</v>
          </cell>
          <cell r="D2702" t="str">
            <v>200703Y1D</v>
          </cell>
        </row>
        <row r="2703">
          <cell r="C2703">
            <v>2</v>
          </cell>
          <cell r="D2703" t="str">
            <v>200703Y3D</v>
          </cell>
        </row>
        <row r="2704">
          <cell r="C2704">
            <v>1</v>
          </cell>
          <cell r="D2704" t="str">
            <v>200703Y4D</v>
          </cell>
        </row>
        <row r="2705">
          <cell r="C2705">
            <v>2</v>
          </cell>
          <cell r="D2705" t="str">
            <v>200703Y5D</v>
          </cell>
        </row>
        <row r="2706">
          <cell r="C2706">
            <v>0</v>
          </cell>
          <cell r="D2706" t="str">
            <v>200703Y7D</v>
          </cell>
        </row>
        <row r="2707">
          <cell r="C2707">
            <v>9</v>
          </cell>
          <cell r="D2707" t="str">
            <v>200703Y1L</v>
          </cell>
        </row>
        <row r="2708">
          <cell r="C2708">
            <v>4</v>
          </cell>
          <cell r="D2708" t="str">
            <v>200703Y2L</v>
          </cell>
        </row>
        <row r="2709">
          <cell r="C2709">
            <v>57686</v>
          </cell>
          <cell r="D2709" t="str">
            <v>200704301</v>
          </cell>
        </row>
        <row r="2710">
          <cell r="C2710">
            <v>13</v>
          </cell>
          <cell r="D2710" t="str">
            <v>200704601</v>
          </cell>
        </row>
        <row r="2711">
          <cell r="C2711">
            <v>144</v>
          </cell>
          <cell r="D2711" t="str">
            <v>200704701</v>
          </cell>
        </row>
        <row r="2712">
          <cell r="C2712">
            <v>2868</v>
          </cell>
          <cell r="D2712" t="str">
            <v>200704801</v>
          </cell>
        </row>
        <row r="2713">
          <cell r="C2713">
            <v>95</v>
          </cell>
          <cell r="D2713" t="str">
            <v>200704G3E</v>
          </cell>
        </row>
        <row r="2714">
          <cell r="C2714">
            <v>0</v>
          </cell>
          <cell r="D2714" t="str">
            <v>200704G6E</v>
          </cell>
        </row>
        <row r="2715">
          <cell r="C2715">
            <v>0</v>
          </cell>
          <cell r="D2715" t="str">
            <v>200704G7E</v>
          </cell>
        </row>
        <row r="2716">
          <cell r="C2716">
            <v>4</v>
          </cell>
          <cell r="D2716" t="str">
            <v>200704G8E</v>
          </cell>
        </row>
        <row r="2717">
          <cell r="C2717">
            <v>6301</v>
          </cell>
          <cell r="D2717" t="str">
            <v>200704102</v>
          </cell>
        </row>
        <row r="2718">
          <cell r="C2718">
            <v>18</v>
          </cell>
          <cell r="D2718" t="str">
            <v>200704202</v>
          </cell>
        </row>
        <row r="2719">
          <cell r="C2719">
            <v>148</v>
          </cell>
          <cell r="D2719" t="str">
            <v>200704302</v>
          </cell>
        </row>
        <row r="2720">
          <cell r="C2720">
            <v>210</v>
          </cell>
          <cell r="D2720" t="str">
            <v>200704402</v>
          </cell>
        </row>
        <row r="2721">
          <cell r="C2721">
            <v>54</v>
          </cell>
          <cell r="D2721" t="str">
            <v>200704502</v>
          </cell>
        </row>
        <row r="2722">
          <cell r="C2722">
            <v>8</v>
          </cell>
          <cell r="D2722" t="str">
            <v>200704602</v>
          </cell>
        </row>
        <row r="2723">
          <cell r="C2723">
            <v>13</v>
          </cell>
          <cell r="D2723" t="str">
            <v>200704702</v>
          </cell>
        </row>
        <row r="2724">
          <cell r="C2724">
            <v>759</v>
          </cell>
          <cell r="D2724" t="str">
            <v>200704802</v>
          </cell>
        </row>
        <row r="2725">
          <cell r="C2725">
            <v>789</v>
          </cell>
          <cell r="D2725" t="str">
            <v>200704902</v>
          </cell>
        </row>
        <row r="2726">
          <cell r="C2726">
            <v>3</v>
          </cell>
          <cell r="D2726" t="str">
            <v>200704142</v>
          </cell>
        </row>
        <row r="2727">
          <cell r="C2727">
            <v>0</v>
          </cell>
          <cell r="D2727" t="str">
            <v>200704242</v>
          </cell>
        </row>
        <row r="2728">
          <cell r="C2728">
            <v>4</v>
          </cell>
          <cell r="D2728" t="str">
            <v>200704342</v>
          </cell>
        </row>
        <row r="2729">
          <cell r="C2729">
            <v>5</v>
          </cell>
          <cell r="D2729" t="str">
            <v>200704542</v>
          </cell>
        </row>
        <row r="2730">
          <cell r="C2730">
            <v>1</v>
          </cell>
          <cell r="D2730" t="str">
            <v>200704642</v>
          </cell>
        </row>
        <row r="2731">
          <cell r="C2731">
            <v>0</v>
          </cell>
          <cell r="D2731" t="str">
            <v>200704742</v>
          </cell>
        </row>
        <row r="2732">
          <cell r="C2732">
            <v>18</v>
          </cell>
          <cell r="D2732" t="str">
            <v>200704203</v>
          </cell>
        </row>
        <row r="2733">
          <cell r="C2733">
            <v>27</v>
          </cell>
          <cell r="D2733" t="str">
            <v>200704104</v>
          </cell>
        </row>
        <row r="2734">
          <cell r="C2734">
            <v>278</v>
          </cell>
          <cell r="D2734" t="str">
            <v>200704305</v>
          </cell>
        </row>
        <row r="2735">
          <cell r="C2735">
            <v>1770</v>
          </cell>
          <cell r="D2735" t="str">
            <v>200704505</v>
          </cell>
        </row>
        <row r="2736">
          <cell r="C2736">
            <v>2</v>
          </cell>
          <cell r="D2736" t="str">
            <v>200704G3G</v>
          </cell>
        </row>
        <row r="2737">
          <cell r="C2737">
            <v>4</v>
          </cell>
          <cell r="D2737" t="str">
            <v>200704G5G</v>
          </cell>
        </row>
        <row r="2738">
          <cell r="C2738">
            <v>588</v>
          </cell>
          <cell r="D2738" t="str">
            <v>200704206</v>
          </cell>
        </row>
        <row r="2739">
          <cell r="C2739">
            <v>114</v>
          </cell>
          <cell r="D2739" t="str">
            <v>200704306</v>
          </cell>
        </row>
        <row r="2740">
          <cell r="C2740">
            <v>72</v>
          </cell>
          <cell r="D2740" t="str">
            <v>200704406</v>
          </cell>
        </row>
        <row r="2741">
          <cell r="C2741">
            <v>17</v>
          </cell>
          <cell r="D2741" t="str">
            <v>200704506</v>
          </cell>
        </row>
        <row r="2742">
          <cell r="C2742">
            <v>19</v>
          </cell>
          <cell r="D2742" t="str">
            <v>200704107</v>
          </cell>
        </row>
        <row r="2743">
          <cell r="C2743">
            <v>0</v>
          </cell>
          <cell r="D2743" t="str">
            <v>200704207</v>
          </cell>
        </row>
        <row r="2744">
          <cell r="C2744">
            <v>3</v>
          </cell>
          <cell r="D2744" t="str">
            <v>200704407</v>
          </cell>
        </row>
        <row r="2745">
          <cell r="C2745">
            <v>4</v>
          </cell>
          <cell r="D2745" t="str">
            <v>200704Y1D</v>
          </cell>
        </row>
        <row r="2746">
          <cell r="C2746">
            <v>2</v>
          </cell>
          <cell r="D2746" t="str">
            <v>200704Y3D</v>
          </cell>
        </row>
        <row r="2747">
          <cell r="C2747">
            <v>1</v>
          </cell>
          <cell r="D2747" t="str">
            <v>200704Y4D</v>
          </cell>
        </row>
        <row r="2748">
          <cell r="C2748">
            <v>2</v>
          </cell>
          <cell r="D2748" t="str">
            <v>200704Y5D</v>
          </cell>
        </row>
        <row r="2749">
          <cell r="C2749">
            <v>0</v>
          </cell>
          <cell r="D2749" t="str">
            <v>200704Y7D</v>
          </cell>
        </row>
        <row r="2750">
          <cell r="C2750">
            <v>9</v>
          </cell>
          <cell r="D2750" t="str">
            <v>200704Y1L</v>
          </cell>
        </row>
        <row r="2751">
          <cell r="C2751">
            <v>4</v>
          </cell>
          <cell r="D2751" t="str">
            <v>200704Y2L</v>
          </cell>
        </row>
        <row r="2752">
          <cell r="C2752">
            <v>57695</v>
          </cell>
          <cell r="D2752" t="str">
            <v>200705301</v>
          </cell>
        </row>
        <row r="2753">
          <cell r="C2753">
            <v>13</v>
          </cell>
          <cell r="D2753" t="str">
            <v>200705601</v>
          </cell>
        </row>
        <row r="2754">
          <cell r="C2754">
            <v>141</v>
          </cell>
          <cell r="D2754" t="str">
            <v>200705701</v>
          </cell>
        </row>
        <row r="2755">
          <cell r="C2755">
            <v>2857</v>
          </cell>
          <cell r="D2755" t="str">
            <v>200705801</v>
          </cell>
        </row>
        <row r="2756">
          <cell r="C2756">
            <v>98</v>
          </cell>
          <cell r="D2756" t="str">
            <v>200705G3E</v>
          </cell>
        </row>
        <row r="2757">
          <cell r="C2757">
            <v>0</v>
          </cell>
          <cell r="D2757" t="str">
            <v>200705G6E</v>
          </cell>
        </row>
        <row r="2758">
          <cell r="C2758">
            <v>0</v>
          </cell>
          <cell r="D2758" t="str">
            <v>200705G7E</v>
          </cell>
        </row>
        <row r="2759">
          <cell r="C2759">
            <v>4</v>
          </cell>
          <cell r="D2759" t="str">
            <v>200705G8E</v>
          </cell>
        </row>
        <row r="2760">
          <cell r="C2760">
            <v>6309</v>
          </cell>
          <cell r="D2760" t="str">
            <v>200705102</v>
          </cell>
        </row>
        <row r="2761">
          <cell r="C2761">
            <v>18</v>
          </cell>
          <cell r="D2761" t="str">
            <v>200705202</v>
          </cell>
        </row>
        <row r="2762">
          <cell r="C2762">
            <v>148</v>
          </cell>
          <cell r="D2762" t="str">
            <v>200705302</v>
          </cell>
        </row>
        <row r="2763">
          <cell r="C2763">
            <v>210</v>
          </cell>
          <cell r="D2763" t="str">
            <v>200705402</v>
          </cell>
        </row>
        <row r="2764">
          <cell r="C2764">
            <v>54</v>
          </cell>
          <cell r="D2764" t="str">
            <v>200705502</v>
          </cell>
        </row>
        <row r="2765">
          <cell r="C2765">
            <v>8</v>
          </cell>
          <cell r="D2765" t="str">
            <v>200705602</v>
          </cell>
        </row>
        <row r="2766">
          <cell r="C2766">
            <v>13</v>
          </cell>
          <cell r="D2766" t="str">
            <v>200705702</v>
          </cell>
        </row>
        <row r="2767">
          <cell r="C2767">
            <v>759</v>
          </cell>
          <cell r="D2767" t="str">
            <v>200705802</v>
          </cell>
        </row>
        <row r="2768">
          <cell r="C2768">
            <v>782</v>
          </cell>
          <cell r="D2768" t="str">
            <v>200705902</v>
          </cell>
        </row>
        <row r="2769">
          <cell r="C2769">
            <v>3</v>
          </cell>
          <cell r="D2769" t="str">
            <v>200705142</v>
          </cell>
        </row>
        <row r="2770">
          <cell r="C2770">
            <v>0</v>
          </cell>
          <cell r="D2770" t="str">
            <v>200705242</v>
          </cell>
        </row>
        <row r="2771">
          <cell r="C2771">
            <v>4</v>
          </cell>
          <cell r="D2771" t="str">
            <v>200705342</v>
          </cell>
        </row>
        <row r="2772">
          <cell r="C2772">
            <v>5</v>
          </cell>
          <cell r="D2772" t="str">
            <v>200705542</v>
          </cell>
        </row>
        <row r="2773">
          <cell r="C2773">
            <v>1</v>
          </cell>
          <cell r="D2773" t="str">
            <v>200705642</v>
          </cell>
        </row>
        <row r="2774">
          <cell r="C2774">
            <v>0</v>
          </cell>
          <cell r="D2774" t="str">
            <v>200705742</v>
          </cell>
        </row>
        <row r="2775">
          <cell r="C2775">
            <v>18</v>
          </cell>
          <cell r="D2775" t="str">
            <v>200705203</v>
          </cell>
        </row>
        <row r="2776">
          <cell r="C2776">
            <v>27</v>
          </cell>
          <cell r="D2776" t="str">
            <v>200705104</v>
          </cell>
        </row>
        <row r="2777">
          <cell r="C2777">
            <v>277</v>
          </cell>
          <cell r="D2777" t="str">
            <v>200705305</v>
          </cell>
        </row>
        <row r="2778">
          <cell r="C2778">
            <v>1773</v>
          </cell>
          <cell r="D2778" t="str">
            <v>200705505</v>
          </cell>
        </row>
        <row r="2779">
          <cell r="C2779">
            <v>2</v>
          </cell>
          <cell r="D2779" t="str">
            <v>200705G3G</v>
          </cell>
        </row>
        <row r="2780">
          <cell r="C2780">
            <v>4</v>
          </cell>
          <cell r="D2780" t="str">
            <v>200705G5G</v>
          </cell>
        </row>
        <row r="2781">
          <cell r="C2781">
            <v>588</v>
          </cell>
          <cell r="D2781" t="str">
            <v>200705206</v>
          </cell>
        </row>
        <row r="2782">
          <cell r="C2782">
            <v>115</v>
          </cell>
          <cell r="D2782" t="str">
            <v>200705306</v>
          </cell>
        </row>
        <row r="2783">
          <cell r="C2783">
            <v>73</v>
          </cell>
          <cell r="D2783" t="str">
            <v>200705406</v>
          </cell>
        </row>
        <row r="2784">
          <cell r="C2784">
            <v>17</v>
          </cell>
          <cell r="D2784" t="str">
            <v>200705506</v>
          </cell>
        </row>
        <row r="2785">
          <cell r="C2785">
            <v>19</v>
          </cell>
          <cell r="D2785" t="str">
            <v>200705107</v>
          </cell>
        </row>
        <row r="2786">
          <cell r="C2786">
            <v>0</v>
          </cell>
          <cell r="D2786" t="str">
            <v>200705207</v>
          </cell>
        </row>
        <row r="2787">
          <cell r="C2787">
            <v>3</v>
          </cell>
          <cell r="D2787" t="str">
            <v>200705407</v>
          </cell>
        </row>
        <row r="2788">
          <cell r="C2788">
            <v>4</v>
          </cell>
          <cell r="D2788" t="str">
            <v>200705Y1D</v>
          </cell>
        </row>
        <row r="2789">
          <cell r="C2789">
            <v>2</v>
          </cell>
          <cell r="D2789" t="str">
            <v>200705Y3D</v>
          </cell>
        </row>
        <row r="2790">
          <cell r="C2790">
            <v>1</v>
          </cell>
          <cell r="D2790" t="str">
            <v>200705Y4D</v>
          </cell>
        </row>
        <row r="2791">
          <cell r="C2791">
            <v>2</v>
          </cell>
          <cell r="D2791" t="str">
            <v>200705Y5D</v>
          </cell>
        </row>
        <row r="2792">
          <cell r="C2792">
            <v>0</v>
          </cell>
          <cell r="D2792" t="str">
            <v>200705Y7D</v>
          </cell>
        </row>
        <row r="2793">
          <cell r="C2793">
            <v>9</v>
          </cell>
          <cell r="D2793" t="str">
            <v>200705Y1L</v>
          </cell>
        </row>
        <row r="2794">
          <cell r="C2794">
            <v>4</v>
          </cell>
          <cell r="D2794" t="str">
            <v>200705Y2L</v>
          </cell>
        </row>
        <row r="2795">
          <cell r="C2795">
            <v>57665</v>
          </cell>
          <cell r="D2795" t="str">
            <v>200706301</v>
          </cell>
        </row>
        <row r="2796">
          <cell r="C2796">
            <v>13</v>
          </cell>
          <cell r="D2796" t="str">
            <v>200706601</v>
          </cell>
        </row>
        <row r="2797">
          <cell r="C2797">
            <v>141</v>
          </cell>
          <cell r="D2797" t="str">
            <v>200706701</v>
          </cell>
        </row>
        <row r="2798">
          <cell r="C2798">
            <v>2861</v>
          </cell>
          <cell r="D2798" t="str">
            <v>200706801</v>
          </cell>
        </row>
        <row r="2799">
          <cell r="C2799">
            <v>107</v>
          </cell>
          <cell r="D2799" t="str">
            <v>200706G3E</v>
          </cell>
        </row>
        <row r="2800">
          <cell r="C2800">
            <v>0</v>
          </cell>
          <cell r="D2800" t="str">
            <v>200706G6E</v>
          </cell>
        </row>
        <row r="2801">
          <cell r="C2801">
            <v>0</v>
          </cell>
          <cell r="D2801" t="str">
            <v>200706G7E</v>
          </cell>
        </row>
        <row r="2802">
          <cell r="C2802">
            <v>4</v>
          </cell>
          <cell r="D2802" t="str">
            <v>200706G8E</v>
          </cell>
        </row>
        <row r="2803">
          <cell r="C2803">
            <v>6319</v>
          </cell>
          <cell r="D2803" t="str">
            <v>200706102</v>
          </cell>
        </row>
        <row r="2804">
          <cell r="C2804">
            <v>18</v>
          </cell>
          <cell r="D2804" t="str">
            <v>200706202</v>
          </cell>
        </row>
        <row r="2805">
          <cell r="C2805">
            <v>148</v>
          </cell>
          <cell r="D2805" t="str">
            <v>200706302</v>
          </cell>
        </row>
        <row r="2806">
          <cell r="C2806">
            <v>209</v>
          </cell>
          <cell r="D2806" t="str">
            <v>200706402</v>
          </cell>
        </row>
        <row r="2807">
          <cell r="C2807">
            <v>54</v>
          </cell>
          <cell r="D2807" t="str">
            <v>200706502</v>
          </cell>
        </row>
        <row r="2808">
          <cell r="C2808">
            <v>8</v>
          </cell>
          <cell r="D2808" t="str">
            <v>200706602</v>
          </cell>
        </row>
        <row r="2809">
          <cell r="C2809">
            <v>13</v>
          </cell>
          <cell r="D2809" t="str">
            <v>200706702</v>
          </cell>
        </row>
        <row r="2810">
          <cell r="C2810">
            <v>759</v>
          </cell>
          <cell r="D2810" t="str">
            <v>200706802</v>
          </cell>
        </row>
        <row r="2811">
          <cell r="C2811">
            <v>777</v>
          </cell>
          <cell r="D2811" t="str">
            <v>200706902</v>
          </cell>
        </row>
        <row r="2812">
          <cell r="C2812">
            <v>3</v>
          </cell>
          <cell r="D2812" t="str">
            <v>200706142</v>
          </cell>
        </row>
        <row r="2813">
          <cell r="C2813">
            <v>0</v>
          </cell>
          <cell r="D2813" t="str">
            <v>200706242</v>
          </cell>
        </row>
        <row r="2814">
          <cell r="C2814">
            <v>4</v>
          </cell>
          <cell r="D2814" t="str">
            <v>200706342</v>
          </cell>
        </row>
        <row r="2815">
          <cell r="C2815">
            <v>5</v>
          </cell>
          <cell r="D2815" t="str">
            <v>200706542</v>
          </cell>
        </row>
        <row r="2816">
          <cell r="C2816">
            <v>1</v>
          </cell>
          <cell r="D2816" t="str">
            <v>200706642</v>
          </cell>
        </row>
        <row r="2817">
          <cell r="C2817">
            <v>0</v>
          </cell>
          <cell r="D2817" t="str">
            <v>200706742</v>
          </cell>
        </row>
        <row r="2818">
          <cell r="C2818">
            <v>18</v>
          </cell>
          <cell r="D2818" t="str">
            <v>200706203</v>
          </cell>
        </row>
        <row r="2819">
          <cell r="C2819">
            <v>27</v>
          </cell>
          <cell r="D2819" t="str">
            <v>200706104</v>
          </cell>
        </row>
        <row r="2820">
          <cell r="C2820">
            <v>273</v>
          </cell>
          <cell r="D2820" t="str">
            <v>200706305</v>
          </cell>
        </row>
        <row r="2821">
          <cell r="C2821">
            <v>1777</v>
          </cell>
          <cell r="D2821" t="str">
            <v>200706505</v>
          </cell>
        </row>
        <row r="2822">
          <cell r="C2822">
            <v>2</v>
          </cell>
          <cell r="D2822" t="str">
            <v>200706G3G</v>
          </cell>
        </row>
        <row r="2823">
          <cell r="C2823">
            <v>4</v>
          </cell>
          <cell r="D2823" t="str">
            <v>200706G5G</v>
          </cell>
        </row>
        <row r="2824">
          <cell r="C2824">
            <v>588</v>
          </cell>
          <cell r="D2824" t="str">
            <v>200706206</v>
          </cell>
        </row>
        <row r="2825">
          <cell r="C2825">
            <v>115</v>
          </cell>
          <cell r="D2825" t="str">
            <v>200706306</v>
          </cell>
        </row>
        <row r="2826">
          <cell r="C2826">
            <v>73</v>
          </cell>
          <cell r="D2826" t="str">
            <v>200706406</v>
          </cell>
        </row>
        <row r="2827">
          <cell r="C2827">
            <v>17</v>
          </cell>
          <cell r="D2827" t="str">
            <v>200706506</v>
          </cell>
        </row>
        <row r="2828">
          <cell r="C2828">
            <v>19</v>
          </cell>
          <cell r="D2828" t="str">
            <v>200706107</v>
          </cell>
        </row>
        <row r="2829">
          <cell r="C2829">
            <v>0</v>
          </cell>
          <cell r="D2829" t="str">
            <v>200706207</v>
          </cell>
        </row>
        <row r="2830">
          <cell r="C2830">
            <v>3</v>
          </cell>
          <cell r="D2830" t="str">
            <v>200706407</v>
          </cell>
        </row>
        <row r="2831">
          <cell r="C2831">
            <v>8</v>
          </cell>
          <cell r="D2831" t="str">
            <v>200706Y1D</v>
          </cell>
        </row>
        <row r="2832">
          <cell r="C2832">
            <v>2</v>
          </cell>
          <cell r="D2832" t="str">
            <v>200706Y3D</v>
          </cell>
        </row>
        <row r="2833">
          <cell r="C2833">
            <v>1</v>
          </cell>
          <cell r="D2833" t="str">
            <v>200706Y4D</v>
          </cell>
        </row>
        <row r="2834">
          <cell r="C2834">
            <v>2</v>
          </cell>
          <cell r="D2834" t="str">
            <v>200706Y5D</v>
          </cell>
        </row>
        <row r="2835">
          <cell r="C2835">
            <v>0</v>
          </cell>
          <cell r="D2835" t="str">
            <v>200706Y7D</v>
          </cell>
        </row>
        <row r="2836">
          <cell r="C2836">
            <v>9</v>
          </cell>
          <cell r="D2836" t="str">
            <v>200706Y1L</v>
          </cell>
        </row>
        <row r="2837">
          <cell r="C2837">
            <v>4</v>
          </cell>
          <cell r="D2837" t="str">
            <v>200706Y2L</v>
          </cell>
        </row>
        <row r="2838">
          <cell r="C2838">
            <v>57694</v>
          </cell>
          <cell r="D2838" t="str">
            <v>200707301</v>
          </cell>
        </row>
        <row r="2839">
          <cell r="C2839">
            <v>12</v>
          </cell>
          <cell r="D2839" t="str">
            <v>200707601</v>
          </cell>
        </row>
        <row r="2840">
          <cell r="C2840">
            <v>141</v>
          </cell>
          <cell r="D2840" t="str">
            <v>200707701</v>
          </cell>
        </row>
        <row r="2841">
          <cell r="C2841">
            <v>2855</v>
          </cell>
          <cell r="D2841" t="str">
            <v>200707801</v>
          </cell>
        </row>
        <row r="2842">
          <cell r="C2842">
            <v>114</v>
          </cell>
          <cell r="D2842" t="str">
            <v>200707G3E</v>
          </cell>
        </row>
        <row r="2843">
          <cell r="C2843">
            <v>0</v>
          </cell>
          <cell r="D2843" t="str">
            <v>200707G6E</v>
          </cell>
        </row>
        <row r="2844">
          <cell r="C2844">
            <v>0</v>
          </cell>
          <cell r="D2844" t="str">
            <v>200707G7E</v>
          </cell>
        </row>
        <row r="2845">
          <cell r="C2845">
            <v>5</v>
          </cell>
          <cell r="D2845" t="str">
            <v>200707G8E</v>
          </cell>
        </row>
        <row r="2846">
          <cell r="C2846">
            <v>6321</v>
          </cell>
          <cell r="D2846" t="str">
            <v>200707102</v>
          </cell>
        </row>
        <row r="2847">
          <cell r="C2847">
            <v>18</v>
          </cell>
          <cell r="D2847" t="str">
            <v>200707202</v>
          </cell>
        </row>
        <row r="2848">
          <cell r="C2848">
            <v>148</v>
          </cell>
          <cell r="D2848" t="str">
            <v>200707302</v>
          </cell>
        </row>
        <row r="2849">
          <cell r="C2849">
            <v>209</v>
          </cell>
          <cell r="D2849" t="str">
            <v>200707402</v>
          </cell>
        </row>
        <row r="2850">
          <cell r="C2850">
            <v>54</v>
          </cell>
          <cell r="D2850" t="str">
            <v>200707502</v>
          </cell>
        </row>
        <row r="2851">
          <cell r="C2851">
            <v>8</v>
          </cell>
          <cell r="D2851" t="str">
            <v>200707602</v>
          </cell>
        </row>
        <row r="2852">
          <cell r="C2852">
            <v>13</v>
          </cell>
          <cell r="D2852" t="str">
            <v>200707702</v>
          </cell>
        </row>
        <row r="2853">
          <cell r="C2853">
            <v>759</v>
          </cell>
          <cell r="D2853" t="str">
            <v>200707802</v>
          </cell>
        </row>
        <row r="2854">
          <cell r="C2854">
            <v>770</v>
          </cell>
          <cell r="D2854" t="str">
            <v>200707902</v>
          </cell>
        </row>
        <row r="2855">
          <cell r="C2855">
            <v>3</v>
          </cell>
          <cell r="D2855" t="str">
            <v>200707142</v>
          </cell>
        </row>
        <row r="2856">
          <cell r="C2856">
            <v>0</v>
          </cell>
          <cell r="D2856" t="str">
            <v>200707242</v>
          </cell>
        </row>
        <row r="2857">
          <cell r="C2857">
            <v>4</v>
          </cell>
          <cell r="D2857" t="str">
            <v>200707342</v>
          </cell>
        </row>
        <row r="2858">
          <cell r="C2858">
            <v>5</v>
          </cell>
          <cell r="D2858" t="str">
            <v>200707542</v>
          </cell>
        </row>
        <row r="2859">
          <cell r="C2859">
            <v>1</v>
          </cell>
          <cell r="D2859" t="str">
            <v>200707642</v>
          </cell>
        </row>
        <row r="2860">
          <cell r="C2860">
            <v>0</v>
          </cell>
          <cell r="D2860" t="str">
            <v>200707742</v>
          </cell>
        </row>
        <row r="2861">
          <cell r="C2861">
            <v>18</v>
          </cell>
          <cell r="D2861" t="str">
            <v>200707203</v>
          </cell>
        </row>
        <row r="2862">
          <cell r="C2862">
            <v>27</v>
          </cell>
          <cell r="D2862" t="str">
            <v>200707104</v>
          </cell>
        </row>
        <row r="2863">
          <cell r="C2863">
            <v>271</v>
          </cell>
          <cell r="D2863" t="str">
            <v>200707305</v>
          </cell>
        </row>
        <row r="2864">
          <cell r="C2864">
            <v>1772</v>
          </cell>
          <cell r="D2864" t="str">
            <v>200707505</v>
          </cell>
        </row>
        <row r="2865">
          <cell r="C2865">
            <v>2</v>
          </cell>
          <cell r="D2865" t="str">
            <v>200707G3G</v>
          </cell>
        </row>
        <row r="2866">
          <cell r="C2866">
            <v>4</v>
          </cell>
          <cell r="D2866" t="str">
            <v>200707G5G</v>
          </cell>
        </row>
        <row r="2867">
          <cell r="C2867">
            <v>586</v>
          </cell>
          <cell r="D2867" t="str">
            <v>200707206</v>
          </cell>
        </row>
        <row r="2868">
          <cell r="C2868">
            <v>115</v>
          </cell>
          <cell r="D2868" t="str">
            <v>200707306</v>
          </cell>
        </row>
        <row r="2869">
          <cell r="C2869">
            <v>72</v>
          </cell>
          <cell r="D2869" t="str">
            <v>200707406</v>
          </cell>
        </row>
        <row r="2870">
          <cell r="C2870">
            <v>17</v>
          </cell>
          <cell r="D2870" t="str">
            <v>200707506</v>
          </cell>
        </row>
        <row r="2871">
          <cell r="C2871">
            <v>17</v>
          </cell>
          <cell r="D2871" t="str">
            <v>200707107</v>
          </cell>
        </row>
        <row r="2872">
          <cell r="C2872">
            <v>0</v>
          </cell>
          <cell r="D2872" t="str">
            <v>200707207</v>
          </cell>
        </row>
        <row r="2873">
          <cell r="C2873">
            <v>3</v>
          </cell>
          <cell r="D2873" t="str">
            <v>200707407</v>
          </cell>
        </row>
        <row r="2874">
          <cell r="C2874">
            <v>4</v>
          </cell>
          <cell r="D2874" t="str">
            <v>200707Y1D</v>
          </cell>
        </row>
        <row r="2875">
          <cell r="C2875">
            <v>2</v>
          </cell>
          <cell r="D2875" t="str">
            <v>200707Y3D</v>
          </cell>
        </row>
        <row r="2876">
          <cell r="C2876">
            <v>1</v>
          </cell>
          <cell r="D2876" t="str">
            <v>200707Y4D</v>
          </cell>
        </row>
        <row r="2877">
          <cell r="C2877">
            <v>2</v>
          </cell>
          <cell r="D2877" t="str">
            <v>200707Y5D</v>
          </cell>
        </row>
        <row r="2878">
          <cell r="C2878">
            <v>0</v>
          </cell>
          <cell r="D2878" t="str">
            <v>200707Y7D</v>
          </cell>
        </row>
        <row r="2879">
          <cell r="C2879">
            <v>9</v>
          </cell>
          <cell r="D2879" t="str">
            <v>200707Y1L</v>
          </cell>
        </row>
        <row r="2880">
          <cell r="C2880">
            <v>4</v>
          </cell>
          <cell r="D2880" t="str">
            <v>200707Y2L</v>
          </cell>
        </row>
        <row r="2881">
          <cell r="C2881">
            <v>57716</v>
          </cell>
          <cell r="D2881" t="str">
            <v>200708301</v>
          </cell>
        </row>
        <row r="2882">
          <cell r="C2882">
            <v>12</v>
          </cell>
          <cell r="D2882" t="str">
            <v>200708601</v>
          </cell>
        </row>
        <row r="2883">
          <cell r="C2883">
            <v>141</v>
          </cell>
          <cell r="D2883" t="str">
            <v>200708701</v>
          </cell>
        </row>
        <row r="2884">
          <cell r="C2884">
            <v>2854</v>
          </cell>
          <cell r="D2884" t="str">
            <v>200708801</v>
          </cell>
        </row>
        <row r="2885">
          <cell r="C2885">
            <v>1</v>
          </cell>
          <cell r="D2885" t="str">
            <v>200708G1D</v>
          </cell>
        </row>
        <row r="2886">
          <cell r="C2886">
            <v>2</v>
          </cell>
          <cell r="D2886" t="str">
            <v>200708X1L</v>
          </cell>
        </row>
        <row r="2887">
          <cell r="C2887">
            <v>123</v>
          </cell>
          <cell r="D2887" t="str">
            <v>200708G3E</v>
          </cell>
        </row>
        <row r="2888">
          <cell r="C2888">
            <v>0</v>
          </cell>
          <cell r="D2888" t="str">
            <v>200708G6E</v>
          </cell>
        </row>
        <row r="2889">
          <cell r="C2889">
            <v>0</v>
          </cell>
          <cell r="D2889" t="str">
            <v>200708G7E</v>
          </cell>
        </row>
        <row r="2890">
          <cell r="C2890">
            <v>5</v>
          </cell>
          <cell r="D2890" t="str">
            <v>200708G8E</v>
          </cell>
        </row>
        <row r="2891">
          <cell r="C2891">
            <v>6335</v>
          </cell>
          <cell r="D2891" t="str">
            <v>200708102</v>
          </cell>
        </row>
        <row r="2892">
          <cell r="C2892">
            <v>18</v>
          </cell>
          <cell r="D2892" t="str">
            <v>200708202</v>
          </cell>
        </row>
        <row r="2893">
          <cell r="C2893">
            <v>149</v>
          </cell>
          <cell r="D2893" t="str">
            <v>200708302</v>
          </cell>
        </row>
        <row r="2894">
          <cell r="C2894">
            <v>209</v>
          </cell>
          <cell r="D2894" t="str">
            <v>200708402</v>
          </cell>
        </row>
        <row r="2895">
          <cell r="C2895">
            <v>55</v>
          </cell>
          <cell r="D2895" t="str">
            <v>200708502</v>
          </cell>
        </row>
        <row r="2896">
          <cell r="C2896">
            <v>8</v>
          </cell>
          <cell r="D2896" t="str">
            <v>200708602</v>
          </cell>
        </row>
        <row r="2897">
          <cell r="C2897">
            <v>13</v>
          </cell>
          <cell r="D2897" t="str">
            <v>200708702</v>
          </cell>
        </row>
        <row r="2898">
          <cell r="C2898">
            <v>759</v>
          </cell>
          <cell r="D2898" t="str">
            <v>200708802</v>
          </cell>
        </row>
        <row r="2899">
          <cell r="C2899">
            <v>769</v>
          </cell>
          <cell r="D2899" t="str">
            <v>200708902</v>
          </cell>
        </row>
        <row r="2900">
          <cell r="C2900">
            <v>3</v>
          </cell>
          <cell r="D2900" t="str">
            <v>200708142</v>
          </cell>
        </row>
        <row r="2901">
          <cell r="C2901">
            <v>0</v>
          </cell>
          <cell r="D2901" t="str">
            <v>200708242</v>
          </cell>
        </row>
        <row r="2902">
          <cell r="C2902">
            <v>4</v>
          </cell>
          <cell r="D2902" t="str">
            <v>200708342</v>
          </cell>
        </row>
        <row r="2903">
          <cell r="C2903">
            <v>5</v>
          </cell>
          <cell r="D2903" t="str">
            <v>200708542</v>
          </cell>
        </row>
        <row r="2904">
          <cell r="C2904">
            <v>1</v>
          </cell>
          <cell r="D2904" t="str">
            <v>200708642</v>
          </cell>
        </row>
        <row r="2905">
          <cell r="C2905">
            <v>0</v>
          </cell>
          <cell r="D2905" t="str">
            <v>200708742</v>
          </cell>
        </row>
        <row r="2906">
          <cell r="C2906">
            <v>18</v>
          </cell>
          <cell r="D2906" t="str">
            <v>200708203</v>
          </cell>
        </row>
        <row r="2907">
          <cell r="C2907">
            <v>27</v>
          </cell>
          <cell r="D2907" t="str">
            <v>200708104</v>
          </cell>
        </row>
        <row r="2908">
          <cell r="C2908">
            <v>270</v>
          </cell>
          <cell r="D2908" t="str">
            <v>200708305</v>
          </cell>
        </row>
        <row r="2909">
          <cell r="C2909">
            <v>1769</v>
          </cell>
          <cell r="D2909" t="str">
            <v>200708505</v>
          </cell>
        </row>
        <row r="2910">
          <cell r="C2910">
            <v>2</v>
          </cell>
          <cell r="D2910" t="str">
            <v>200708G3G</v>
          </cell>
        </row>
        <row r="2911">
          <cell r="C2911">
            <v>4</v>
          </cell>
          <cell r="D2911" t="str">
            <v>200708G5G</v>
          </cell>
        </row>
        <row r="2912">
          <cell r="C2912">
            <v>588</v>
          </cell>
          <cell r="D2912" t="str">
            <v>200708206</v>
          </cell>
        </row>
        <row r="2913">
          <cell r="C2913">
            <v>116</v>
          </cell>
          <cell r="D2913" t="str">
            <v>200708306</v>
          </cell>
        </row>
        <row r="2914">
          <cell r="C2914">
            <v>72</v>
          </cell>
          <cell r="D2914" t="str">
            <v>200708406</v>
          </cell>
        </row>
        <row r="2915">
          <cell r="C2915">
            <v>17</v>
          </cell>
          <cell r="D2915" t="str">
            <v>200708506</v>
          </cell>
        </row>
        <row r="2916">
          <cell r="C2916">
            <v>17</v>
          </cell>
          <cell r="D2916" t="str">
            <v>200708107</v>
          </cell>
        </row>
        <row r="2917">
          <cell r="C2917">
            <v>1</v>
          </cell>
          <cell r="D2917" t="str">
            <v>200708207</v>
          </cell>
        </row>
        <row r="2918">
          <cell r="C2918">
            <v>3</v>
          </cell>
          <cell r="D2918" t="str">
            <v>200708407</v>
          </cell>
        </row>
        <row r="2919">
          <cell r="C2919">
            <v>4</v>
          </cell>
          <cell r="D2919" t="str">
            <v>200708Y1D</v>
          </cell>
        </row>
        <row r="2920">
          <cell r="C2920">
            <v>2</v>
          </cell>
          <cell r="D2920" t="str">
            <v>200708Y3D</v>
          </cell>
        </row>
        <row r="2921">
          <cell r="C2921">
            <v>1</v>
          </cell>
          <cell r="D2921" t="str">
            <v>200708Y4D</v>
          </cell>
        </row>
        <row r="2922">
          <cell r="C2922">
            <v>1</v>
          </cell>
          <cell r="D2922" t="str">
            <v>200708Y5D</v>
          </cell>
        </row>
        <row r="2923">
          <cell r="C2923">
            <v>0</v>
          </cell>
          <cell r="D2923" t="str">
            <v>200708Y7D</v>
          </cell>
        </row>
        <row r="2924">
          <cell r="C2924">
            <v>9</v>
          </cell>
          <cell r="D2924" t="str">
            <v>200708Y1L</v>
          </cell>
        </row>
        <row r="2925">
          <cell r="C2925">
            <v>3</v>
          </cell>
          <cell r="D2925" t="str">
            <v>200708Y2L</v>
          </cell>
        </row>
        <row r="2926">
          <cell r="C2926">
            <v>57765</v>
          </cell>
          <cell r="D2926" t="str">
            <v>200709301</v>
          </cell>
        </row>
        <row r="2927">
          <cell r="C2927">
            <v>12</v>
          </cell>
          <cell r="D2927" t="str">
            <v>200709601</v>
          </cell>
        </row>
        <row r="2928">
          <cell r="C2928">
            <v>141</v>
          </cell>
          <cell r="D2928" t="str">
            <v>200709701</v>
          </cell>
        </row>
        <row r="2929">
          <cell r="C2929">
            <v>2852</v>
          </cell>
          <cell r="D2929" t="str">
            <v>200709801</v>
          </cell>
        </row>
        <row r="2930">
          <cell r="C2930">
            <v>2</v>
          </cell>
          <cell r="D2930" t="str">
            <v>200709G1D</v>
          </cell>
        </row>
        <row r="2931">
          <cell r="C2931">
            <v>0</v>
          </cell>
          <cell r="D2931" t="str">
            <v>200709X1L</v>
          </cell>
        </row>
        <row r="2932">
          <cell r="C2932">
            <v>129</v>
          </cell>
          <cell r="D2932" t="str">
            <v>200709G3E</v>
          </cell>
        </row>
        <row r="2933">
          <cell r="C2933">
            <v>0</v>
          </cell>
          <cell r="D2933" t="str">
            <v>200709G6E</v>
          </cell>
        </row>
        <row r="2934">
          <cell r="C2934">
            <v>0</v>
          </cell>
          <cell r="D2934" t="str">
            <v>200709G7E</v>
          </cell>
        </row>
        <row r="2935">
          <cell r="C2935">
            <v>5</v>
          </cell>
          <cell r="D2935" t="str">
            <v>200709G8E</v>
          </cell>
        </row>
        <row r="2936">
          <cell r="C2936">
            <v>6335</v>
          </cell>
          <cell r="D2936" t="str">
            <v>200709102</v>
          </cell>
        </row>
        <row r="2937">
          <cell r="C2937">
            <v>20</v>
          </cell>
          <cell r="D2937" t="str">
            <v>200709202</v>
          </cell>
        </row>
        <row r="2938">
          <cell r="C2938">
            <v>149</v>
          </cell>
          <cell r="D2938" t="str">
            <v>200709302</v>
          </cell>
        </row>
        <row r="2939">
          <cell r="C2939">
            <v>209</v>
          </cell>
          <cell r="D2939" t="str">
            <v>200709402</v>
          </cell>
        </row>
        <row r="2940">
          <cell r="C2940">
            <v>55</v>
          </cell>
          <cell r="D2940" t="str">
            <v>200709502</v>
          </cell>
        </row>
        <row r="2941">
          <cell r="C2941">
            <v>8</v>
          </cell>
          <cell r="D2941" t="str">
            <v>200709602</v>
          </cell>
        </row>
        <row r="2942">
          <cell r="C2942">
            <v>12</v>
          </cell>
          <cell r="D2942" t="str">
            <v>200709702</v>
          </cell>
        </row>
        <row r="2943">
          <cell r="C2943">
            <v>759</v>
          </cell>
          <cell r="D2943" t="str">
            <v>200709802</v>
          </cell>
        </row>
        <row r="2944">
          <cell r="C2944">
            <v>764</v>
          </cell>
          <cell r="D2944" t="str">
            <v>200709902</v>
          </cell>
        </row>
        <row r="2945">
          <cell r="C2945">
            <v>3</v>
          </cell>
          <cell r="D2945" t="str">
            <v>200709142</v>
          </cell>
        </row>
        <row r="2946">
          <cell r="C2946">
            <v>0</v>
          </cell>
          <cell r="D2946" t="str">
            <v>200709242</v>
          </cell>
        </row>
        <row r="2947">
          <cell r="C2947">
            <v>4</v>
          </cell>
          <cell r="D2947" t="str">
            <v>200709342</v>
          </cell>
        </row>
        <row r="2948">
          <cell r="C2948">
            <v>5</v>
          </cell>
          <cell r="D2948" t="str">
            <v>200709542</v>
          </cell>
        </row>
        <row r="2949">
          <cell r="C2949">
            <v>1</v>
          </cell>
          <cell r="D2949" t="str">
            <v>200709642</v>
          </cell>
        </row>
        <row r="2950">
          <cell r="C2950">
            <v>0</v>
          </cell>
          <cell r="D2950" t="str">
            <v>200709742</v>
          </cell>
        </row>
        <row r="2951">
          <cell r="C2951">
            <v>18</v>
          </cell>
          <cell r="D2951" t="str">
            <v>200709203</v>
          </cell>
        </row>
        <row r="2952">
          <cell r="C2952">
            <v>27</v>
          </cell>
          <cell r="D2952" t="str">
            <v>200709104</v>
          </cell>
        </row>
        <row r="2953">
          <cell r="C2953">
            <v>268</v>
          </cell>
          <cell r="D2953" t="str">
            <v>200709305</v>
          </cell>
        </row>
        <row r="2954">
          <cell r="C2954">
            <v>1776</v>
          </cell>
          <cell r="D2954" t="str">
            <v>200709505</v>
          </cell>
        </row>
        <row r="2955">
          <cell r="C2955">
            <v>2</v>
          </cell>
          <cell r="D2955" t="str">
            <v>200709G3G</v>
          </cell>
        </row>
        <row r="2956">
          <cell r="C2956">
            <v>4</v>
          </cell>
          <cell r="D2956" t="str">
            <v>200709G5G</v>
          </cell>
        </row>
        <row r="2957">
          <cell r="C2957">
            <v>589</v>
          </cell>
          <cell r="D2957" t="str">
            <v>200709206</v>
          </cell>
        </row>
        <row r="2958">
          <cell r="C2958">
            <v>116</v>
          </cell>
          <cell r="D2958" t="str">
            <v>200709306</v>
          </cell>
        </row>
        <row r="2959">
          <cell r="C2959">
            <v>72</v>
          </cell>
          <cell r="D2959" t="str">
            <v>200709406</v>
          </cell>
        </row>
        <row r="2960">
          <cell r="C2960">
            <v>17</v>
          </cell>
          <cell r="D2960" t="str">
            <v>200709506</v>
          </cell>
        </row>
        <row r="2961">
          <cell r="C2961">
            <v>19</v>
          </cell>
          <cell r="D2961" t="str">
            <v>200709107</v>
          </cell>
        </row>
        <row r="2962">
          <cell r="C2962">
            <v>1</v>
          </cell>
          <cell r="D2962" t="str">
            <v>200709207</v>
          </cell>
        </row>
        <row r="2963">
          <cell r="C2963">
            <v>3</v>
          </cell>
          <cell r="D2963" t="str">
            <v>200709407</v>
          </cell>
        </row>
        <row r="2964">
          <cell r="C2964">
            <v>4</v>
          </cell>
          <cell r="D2964" t="str">
            <v>200709Y1D</v>
          </cell>
        </row>
        <row r="2965">
          <cell r="C2965">
            <v>2</v>
          </cell>
          <cell r="D2965" t="str">
            <v>200709Y3D</v>
          </cell>
        </row>
        <row r="2966">
          <cell r="C2966">
            <v>1</v>
          </cell>
          <cell r="D2966" t="str">
            <v>200709Y4D</v>
          </cell>
        </row>
        <row r="2967">
          <cell r="C2967">
            <v>1</v>
          </cell>
          <cell r="D2967" t="str">
            <v>200709Y5D</v>
          </cell>
        </row>
        <row r="2968">
          <cell r="C2968">
            <v>0</v>
          </cell>
          <cell r="D2968" t="str">
            <v>200709Y7D</v>
          </cell>
        </row>
        <row r="2969">
          <cell r="C2969">
            <v>9</v>
          </cell>
          <cell r="D2969" t="str">
            <v>200709Y1L</v>
          </cell>
        </row>
        <row r="2970">
          <cell r="C2970">
            <v>3</v>
          </cell>
          <cell r="D2970" t="str">
            <v>200709Y2L</v>
          </cell>
        </row>
        <row r="2971">
          <cell r="C2971">
            <v>57803</v>
          </cell>
          <cell r="D2971" t="str">
            <v>200710301</v>
          </cell>
        </row>
        <row r="2972">
          <cell r="C2972">
            <v>12</v>
          </cell>
          <cell r="D2972" t="str">
            <v>200710601</v>
          </cell>
        </row>
        <row r="2973">
          <cell r="C2973">
            <v>141</v>
          </cell>
          <cell r="D2973" t="str">
            <v>200710701</v>
          </cell>
        </row>
        <row r="2974">
          <cell r="C2974">
            <v>2852</v>
          </cell>
          <cell r="D2974" t="str">
            <v>200710801</v>
          </cell>
        </row>
        <row r="2975">
          <cell r="C2975">
            <v>2</v>
          </cell>
          <cell r="D2975" t="str">
            <v>200710G1D</v>
          </cell>
        </row>
        <row r="2976">
          <cell r="C2976">
            <v>0</v>
          </cell>
          <cell r="D2976" t="str">
            <v>200710X1L</v>
          </cell>
        </row>
        <row r="2977">
          <cell r="C2977">
            <v>131</v>
          </cell>
          <cell r="D2977" t="str">
            <v>200710G3E</v>
          </cell>
        </row>
        <row r="2978">
          <cell r="C2978">
            <v>0</v>
          </cell>
          <cell r="D2978" t="str">
            <v>200710G6E</v>
          </cell>
        </row>
        <row r="2979">
          <cell r="C2979">
            <v>0</v>
          </cell>
          <cell r="D2979" t="str">
            <v>200710G7E</v>
          </cell>
        </row>
        <row r="2980">
          <cell r="C2980">
            <v>5</v>
          </cell>
          <cell r="D2980" t="str">
            <v>200710G8E</v>
          </cell>
        </row>
        <row r="2981">
          <cell r="C2981">
            <v>6337</v>
          </cell>
          <cell r="D2981" t="str">
            <v>200710102</v>
          </cell>
        </row>
        <row r="2982">
          <cell r="C2982">
            <v>20</v>
          </cell>
          <cell r="D2982" t="str">
            <v>200710202</v>
          </cell>
        </row>
        <row r="2983">
          <cell r="C2983">
            <v>149</v>
          </cell>
          <cell r="D2983" t="str">
            <v>200710302</v>
          </cell>
        </row>
        <row r="2984">
          <cell r="C2984">
            <v>206</v>
          </cell>
          <cell r="D2984" t="str">
            <v>200710402</v>
          </cell>
        </row>
        <row r="2985">
          <cell r="C2985">
            <v>55</v>
          </cell>
          <cell r="D2985" t="str">
            <v>200710502</v>
          </cell>
        </row>
        <row r="2986">
          <cell r="C2986">
            <v>7</v>
          </cell>
          <cell r="D2986" t="str">
            <v>200710602</v>
          </cell>
        </row>
        <row r="2987">
          <cell r="C2987">
            <v>12</v>
          </cell>
          <cell r="D2987" t="str">
            <v>200710702</v>
          </cell>
        </row>
        <row r="2988">
          <cell r="C2988">
            <v>760</v>
          </cell>
          <cell r="D2988" t="str">
            <v>200710802</v>
          </cell>
        </row>
        <row r="2989">
          <cell r="C2989">
            <v>765</v>
          </cell>
          <cell r="D2989" t="str">
            <v>200710902</v>
          </cell>
        </row>
        <row r="2990">
          <cell r="C2990">
            <v>3</v>
          </cell>
          <cell r="D2990" t="str">
            <v>200710142</v>
          </cell>
        </row>
        <row r="2991">
          <cell r="C2991">
            <v>0</v>
          </cell>
          <cell r="D2991" t="str">
            <v>200710242</v>
          </cell>
        </row>
        <row r="2992">
          <cell r="C2992">
            <v>4</v>
          </cell>
          <cell r="D2992" t="str">
            <v>200710342</v>
          </cell>
        </row>
        <row r="2993">
          <cell r="C2993">
            <v>5</v>
          </cell>
          <cell r="D2993" t="str">
            <v>200710542</v>
          </cell>
        </row>
        <row r="2994">
          <cell r="C2994">
            <v>1</v>
          </cell>
          <cell r="D2994" t="str">
            <v>200710642</v>
          </cell>
        </row>
        <row r="2995">
          <cell r="C2995">
            <v>0</v>
          </cell>
          <cell r="D2995" t="str">
            <v>200710742</v>
          </cell>
        </row>
        <row r="2996">
          <cell r="C2996">
            <v>18</v>
          </cell>
          <cell r="D2996" t="str">
            <v>200710203</v>
          </cell>
        </row>
        <row r="2997">
          <cell r="C2997">
            <v>27</v>
          </cell>
          <cell r="D2997" t="str">
            <v>200710104</v>
          </cell>
        </row>
        <row r="2998">
          <cell r="C2998">
            <v>268</v>
          </cell>
          <cell r="D2998" t="str">
            <v>200710305</v>
          </cell>
        </row>
        <row r="2999">
          <cell r="C2999">
            <v>1774</v>
          </cell>
          <cell r="D2999" t="str">
            <v>200710505</v>
          </cell>
        </row>
        <row r="3000">
          <cell r="C3000">
            <v>2</v>
          </cell>
          <cell r="D3000" t="str">
            <v>200710G3G</v>
          </cell>
        </row>
        <row r="3001">
          <cell r="C3001">
            <v>4</v>
          </cell>
          <cell r="D3001" t="str">
            <v>200710G5G</v>
          </cell>
        </row>
        <row r="3002">
          <cell r="C3002">
            <v>588</v>
          </cell>
          <cell r="D3002" t="str">
            <v>200710206</v>
          </cell>
        </row>
        <row r="3003">
          <cell r="C3003">
            <v>117</v>
          </cell>
          <cell r="D3003" t="str">
            <v>200710306</v>
          </cell>
        </row>
        <row r="3004">
          <cell r="C3004">
            <v>72</v>
          </cell>
          <cell r="D3004" t="str">
            <v>200710406</v>
          </cell>
        </row>
        <row r="3005">
          <cell r="C3005">
            <v>17</v>
          </cell>
          <cell r="D3005" t="str">
            <v>200710506</v>
          </cell>
        </row>
        <row r="3006">
          <cell r="C3006">
            <v>19</v>
          </cell>
          <cell r="D3006" t="str">
            <v>200710107</v>
          </cell>
        </row>
        <row r="3007">
          <cell r="C3007">
            <v>1</v>
          </cell>
          <cell r="D3007" t="str">
            <v>200710207</v>
          </cell>
        </row>
        <row r="3008">
          <cell r="C3008">
            <v>3</v>
          </cell>
          <cell r="D3008" t="str">
            <v>200710407</v>
          </cell>
        </row>
        <row r="3009">
          <cell r="C3009">
            <v>4</v>
          </cell>
          <cell r="D3009" t="str">
            <v>200710Y1D</v>
          </cell>
        </row>
        <row r="3010">
          <cell r="C3010">
            <v>2</v>
          </cell>
          <cell r="D3010" t="str">
            <v>200710Y3D</v>
          </cell>
        </row>
        <row r="3011">
          <cell r="C3011">
            <v>1</v>
          </cell>
          <cell r="D3011" t="str">
            <v>200710Y4D</v>
          </cell>
        </row>
        <row r="3012">
          <cell r="C3012">
            <v>1</v>
          </cell>
          <cell r="D3012" t="str">
            <v>200710Y5D</v>
          </cell>
        </row>
        <row r="3013">
          <cell r="C3013">
            <v>0</v>
          </cell>
          <cell r="D3013" t="str">
            <v>200710Y7D</v>
          </cell>
        </row>
        <row r="3014">
          <cell r="C3014">
            <v>9</v>
          </cell>
          <cell r="D3014" t="str">
            <v>200710Y1L</v>
          </cell>
        </row>
        <row r="3015">
          <cell r="C3015">
            <v>3</v>
          </cell>
          <cell r="D3015" t="str">
            <v>200710Y2L</v>
          </cell>
        </row>
        <row r="3016">
          <cell r="C3016">
            <v>57811</v>
          </cell>
          <cell r="D3016" t="str">
            <v>200711301</v>
          </cell>
        </row>
        <row r="3017">
          <cell r="C3017">
            <v>12</v>
          </cell>
          <cell r="D3017" t="str">
            <v>200711601</v>
          </cell>
        </row>
        <row r="3018">
          <cell r="C3018">
            <v>141</v>
          </cell>
          <cell r="D3018" t="str">
            <v>200711701</v>
          </cell>
        </row>
        <row r="3019">
          <cell r="C3019">
            <v>2852</v>
          </cell>
          <cell r="D3019" t="str">
            <v>200711801</v>
          </cell>
        </row>
        <row r="3020">
          <cell r="C3020">
            <v>2</v>
          </cell>
          <cell r="D3020" t="str">
            <v>200711G1D</v>
          </cell>
        </row>
        <row r="3021">
          <cell r="C3021">
            <v>0</v>
          </cell>
          <cell r="D3021" t="str">
            <v>200711X1L</v>
          </cell>
        </row>
        <row r="3022">
          <cell r="C3022">
            <v>131</v>
          </cell>
          <cell r="D3022" t="str">
            <v>200711G3E</v>
          </cell>
        </row>
        <row r="3023">
          <cell r="C3023">
            <v>0</v>
          </cell>
          <cell r="D3023" t="str">
            <v>200711G6E</v>
          </cell>
        </row>
        <row r="3024">
          <cell r="C3024">
            <v>0</v>
          </cell>
          <cell r="D3024" t="str">
            <v>200711G7E</v>
          </cell>
        </row>
        <row r="3025">
          <cell r="C3025">
            <v>5</v>
          </cell>
          <cell r="D3025" t="str">
            <v>200711G8E</v>
          </cell>
        </row>
        <row r="3026">
          <cell r="C3026">
            <v>6341</v>
          </cell>
          <cell r="D3026" t="str">
            <v>200711102</v>
          </cell>
        </row>
        <row r="3027">
          <cell r="C3027">
            <v>20</v>
          </cell>
          <cell r="D3027" t="str">
            <v>200711202</v>
          </cell>
        </row>
        <row r="3028">
          <cell r="C3028">
            <v>149</v>
          </cell>
          <cell r="D3028" t="str">
            <v>200711302</v>
          </cell>
        </row>
        <row r="3029">
          <cell r="C3029">
            <v>206</v>
          </cell>
          <cell r="D3029" t="str">
            <v>200711402</v>
          </cell>
        </row>
        <row r="3030">
          <cell r="C3030">
            <v>55</v>
          </cell>
          <cell r="D3030" t="str">
            <v>200711502</v>
          </cell>
        </row>
        <row r="3031">
          <cell r="C3031">
            <v>7</v>
          </cell>
          <cell r="D3031" t="str">
            <v>200711602</v>
          </cell>
        </row>
        <row r="3032">
          <cell r="C3032">
            <v>12</v>
          </cell>
          <cell r="D3032" t="str">
            <v>200711702</v>
          </cell>
        </row>
        <row r="3033">
          <cell r="C3033">
            <v>760</v>
          </cell>
          <cell r="D3033" t="str">
            <v>200711802</v>
          </cell>
        </row>
        <row r="3034">
          <cell r="C3034">
            <v>760</v>
          </cell>
          <cell r="D3034" t="str">
            <v>200711902</v>
          </cell>
        </row>
        <row r="3035">
          <cell r="C3035">
            <v>3</v>
          </cell>
          <cell r="D3035" t="str">
            <v>200711142</v>
          </cell>
        </row>
        <row r="3036">
          <cell r="C3036">
            <v>0</v>
          </cell>
          <cell r="D3036" t="str">
            <v>200711242</v>
          </cell>
        </row>
        <row r="3037">
          <cell r="C3037">
            <v>4</v>
          </cell>
          <cell r="D3037" t="str">
            <v>200711342</v>
          </cell>
        </row>
        <row r="3038">
          <cell r="C3038">
            <v>5</v>
          </cell>
          <cell r="D3038" t="str">
            <v>200711542</v>
          </cell>
        </row>
        <row r="3039">
          <cell r="C3039">
            <v>1</v>
          </cell>
          <cell r="D3039" t="str">
            <v>200711642</v>
          </cell>
        </row>
        <row r="3040">
          <cell r="C3040">
            <v>0</v>
          </cell>
          <cell r="D3040" t="str">
            <v>200711742</v>
          </cell>
        </row>
        <row r="3041">
          <cell r="C3041">
            <v>18</v>
          </cell>
          <cell r="D3041" t="str">
            <v>200711203</v>
          </cell>
        </row>
        <row r="3042">
          <cell r="C3042">
            <v>27</v>
          </cell>
          <cell r="D3042" t="str">
            <v>200711104</v>
          </cell>
        </row>
        <row r="3043">
          <cell r="C3043">
            <v>267</v>
          </cell>
          <cell r="D3043" t="str">
            <v>200711305</v>
          </cell>
        </row>
        <row r="3044">
          <cell r="C3044">
            <v>1775</v>
          </cell>
          <cell r="D3044" t="str">
            <v>200711505</v>
          </cell>
        </row>
        <row r="3045">
          <cell r="C3045">
            <v>2</v>
          </cell>
          <cell r="D3045" t="str">
            <v>200711G3G</v>
          </cell>
        </row>
        <row r="3046">
          <cell r="C3046">
            <v>4</v>
          </cell>
          <cell r="D3046" t="str">
            <v>200711G5G</v>
          </cell>
        </row>
        <row r="3047">
          <cell r="C3047">
            <v>588</v>
          </cell>
          <cell r="D3047" t="str">
            <v>200711206</v>
          </cell>
        </row>
        <row r="3048">
          <cell r="C3048">
            <v>116</v>
          </cell>
          <cell r="D3048" t="str">
            <v>200711306</v>
          </cell>
        </row>
        <row r="3049">
          <cell r="C3049">
            <v>72</v>
          </cell>
          <cell r="D3049" t="str">
            <v>200711406</v>
          </cell>
        </row>
        <row r="3050">
          <cell r="C3050">
            <v>18</v>
          </cell>
          <cell r="D3050" t="str">
            <v>200711506</v>
          </cell>
        </row>
        <row r="3051">
          <cell r="C3051">
            <v>19</v>
          </cell>
          <cell r="D3051" t="str">
            <v>200711107</v>
          </cell>
        </row>
        <row r="3052">
          <cell r="C3052">
            <v>2</v>
          </cell>
          <cell r="D3052" t="str">
            <v>200711207</v>
          </cell>
        </row>
        <row r="3053">
          <cell r="C3053">
            <v>3</v>
          </cell>
          <cell r="D3053" t="str">
            <v>200711407</v>
          </cell>
        </row>
        <row r="3054">
          <cell r="C3054">
            <v>4</v>
          </cell>
          <cell r="D3054" t="str">
            <v>200711Y1D</v>
          </cell>
        </row>
        <row r="3055">
          <cell r="C3055">
            <v>2</v>
          </cell>
          <cell r="D3055" t="str">
            <v>200711Y3D</v>
          </cell>
        </row>
        <row r="3056">
          <cell r="C3056">
            <v>1</v>
          </cell>
          <cell r="D3056" t="str">
            <v>200711Y4D</v>
          </cell>
        </row>
        <row r="3057">
          <cell r="C3057">
            <v>1</v>
          </cell>
          <cell r="D3057" t="str">
            <v>200711Y5D</v>
          </cell>
        </row>
        <row r="3058">
          <cell r="C3058">
            <v>0</v>
          </cell>
          <cell r="D3058" t="str">
            <v>200711Y7D</v>
          </cell>
        </row>
        <row r="3059">
          <cell r="C3059">
            <v>9</v>
          </cell>
          <cell r="D3059" t="str">
            <v>200711Y1L</v>
          </cell>
        </row>
        <row r="3060">
          <cell r="C3060">
            <v>2</v>
          </cell>
          <cell r="D3060" t="str">
            <v>200711Y2L</v>
          </cell>
        </row>
        <row r="3061">
          <cell r="C3061">
            <v>57871</v>
          </cell>
          <cell r="D3061" t="str">
            <v>200712301</v>
          </cell>
        </row>
        <row r="3062">
          <cell r="C3062">
            <v>12</v>
          </cell>
          <cell r="D3062" t="str">
            <v>200712601</v>
          </cell>
        </row>
        <row r="3063">
          <cell r="C3063">
            <v>141</v>
          </cell>
          <cell r="D3063" t="str">
            <v>200712701</v>
          </cell>
        </row>
        <row r="3064">
          <cell r="C3064">
            <v>2848</v>
          </cell>
          <cell r="D3064" t="str">
            <v>200712801</v>
          </cell>
        </row>
        <row r="3065">
          <cell r="C3065">
            <v>2</v>
          </cell>
          <cell r="D3065" t="str">
            <v>200712G1D</v>
          </cell>
        </row>
        <row r="3066">
          <cell r="C3066">
            <v>0</v>
          </cell>
          <cell r="D3066" t="str">
            <v>200712X1L</v>
          </cell>
        </row>
        <row r="3067">
          <cell r="C3067">
            <v>135</v>
          </cell>
          <cell r="D3067" t="str">
            <v>200712G3E</v>
          </cell>
        </row>
        <row r="3068">
          <cell r="C3068">
            <v>0</v>
          </cell>
          <cell r="D3068" t="str">
            <v>200712G6E</v>
          </cell>
        </row>
        <row r="3069">
          <cell r="C3069">
            <v>0</v>
          </cell>
          <cell r="D3069" t="str">
            <v>200712G7E</v>
          </cell>
        </row>
        <row r="3070">
          <cell r="C3070">
            <v>5</v>
          </cell>
          <cell r="D3070" t="str">
            <v>200712G8E</v>
          </cell>
        </row>
        <row r="3071">
          <cell r="C3071">
            <v>6342</v>
          </cell>
          <cell r="D3071" t="str">
            <v>200712102</v>
          </cell>
        </row>
        <row r="3072">
          <cell r="C3072">
            <v>20</v>
          </cell>
          <cell r="D3072" t="str">
            <v>200712202</v>
          </cell>
        </row>
        <row r="3073">
          <cell r="C3073">
            <v>149</v>
          </cell>
          <cell r="D3073" t="str">
            <v>200712302</v>
          </cell>
        </row>
        <row r="3074">
          <cell r="C3074">
            <v>206</v>
          </cell>
          <cell r="D3074" t="str">
            <v>200712402</v>
          </cell>
        </row>
        <row r="3075">
          <cell r="C3075">
            <v>54</v>
          </cell>
          <cell r="D3075" t="str">
            <v>200712502</v>
          </cell>
        </row>
        <row r="3076">
          <cell r="C3076">
            <v>7</v>
          </cell>
          <cell r="D3076" t="str">
            <v>200712602</v>
          </cell>
        </row>
        <row r="3077">
          <cell r="C3077">
            <v>12</v>
          </cell>
          <cell r="D3077" t="str">
            <v>200712702</v>
          </cell>
        </row>
        <row r="3078">
          <cell r="C3078">
            <v>761</v>
          </cell>
          <cell r="D3078" t="str">
            <v>200712802</v>
          </cell>
        </row>
        <row r="3079">
          <cell r="C3079">
            <v>759</v>
          </cell>
          <cell r="D3079" t="str">
            <v>200712902</v>
          </cell>
        </row>
        <row r="3080">
          <cell r="C3080">
            <v>3</v>
          </cell>
          <cell r="D3080" t="str">
            <v>200712142</v>
          </cell>
        </row>
        <row r="3081">
          <cell r="C3081">
            <v>0</v>
          </cell>
          <cell r="D3081" t="str">
            <v>200712242</v>
          </cell>
        </row>
        <row r="3082">
          <cell r="C3082">
            <v>4</v>
          </cell>
          <cell r="D3082" t="str">
            <v>200712342</v>
          </cell>
        </row>
        <row r="3083">
          <cell r="C3083">
            <v>5</v>
          </cell>
          <cell r="D3083" t="str">
            <v>200712542</v>
          </cell>
        </row>
        <row r="3084">
          <cell r="C3084">
            <v>1</v>
          </cell>
          <cell r="D3084" t="str">
            <v>200712642</v>
          </cell>
        </row>
        <row r="3085">
          <cell r="C3085">
            <v>0</v>
          </cell>
          <cell r="D3085" t="str">
            <v>200712742</v>
          </cell>
        </row>
        <row r="3086">
          <cell r="C3086">
            <v>18</v>
          </cell>
          <cell r="D3086" t="str">
            <v>200712203</v>
          </cell>
        </row>
        <row r="3087">
          <cell r="C3087">
            <v>27</v>
          </cell>
          <cell r="D3087" t="str">
            <v>200712104</v>
          </cell>
        </row>
        <row r="3088">
          <cell r="C3088">
            <v>266</v>
          </cell>
          <cell r="D3088" t="str">
            <v>200712305</v>
          </cell>
        </row>
        <row r="3089">
          <cell r="C3089">
            <v>1782</v>
          </cell>
          <cell r="D3089" t="str">
            <v>200712505</v>
          </cell>
        </row>
        <row r="3090">
          <cell r="C3090">
            <v>2</v>
          </cell>
          <cell r="D3090" t="str">
            <v>200712G3G</v>
          </cell>
        </row>
        <row r="3091">
          <cell r="C3091">
            <v>4</v>
          </cell>
          <cell r="D3091" t="str">
            <v>200712G5G</v>
          </cell>
        </row>
        <row r="3092">
          <cell r="C3092">
            <v>589</v>
          </cell>
          <cell r="D3092" t="str">
            <v>200712206</v>
          </cell>
        </row>
        <row r="3093">
          <cell r="C3093">
            <v>116</v>
          </cell>
          <cell r="D3093" t="str">
            <v>200712306</v>
          </cell>
        </row>
        <row r="3094">
          <cell r="C3094">
            <v>72</v>
          </cell>
          <cell r="D3094" t="str">
            <v>200712406</v>
          </cell>
        </row>
        <row r="3095">
          <cell r="C3095">
            <v>18</v>
          </cell>
          <cell r="D3095" t="str">
            <v>200712506</v>
          </cell>
        </row>
        <row r="3096">
          <cell r="C3096">
            <v>19</v>
          </cell>
          <cell r="D3096" t="str">
            <v>200712107</v>
          </cell>
        </row>
        <row r="3097">
          <cell r="C3097">
            <v>2</v>
          </cell>
          <cell r="D3097" t="str">
            <v>200712207</v>
          </cell>
        </row>
        <row r="3098">
          <cell r="C3098">
            <v>3</v>
          </cell>
          <cell r="D3098" t="str">
            <v>200712407</v>
          </cell>
        </row>
        <row r="3099">
          <cell r="C3099">
            <v>4</v>
          </cell>
          <cell r="D3099" t="str">
            <v>200712Y1D</v>
          </cell>
        </row>
        <row r="3100">
          <cell r="C3100">
            <v>2</v>
          </cell>
          <cell r="D3100" t="str">
            <v>200712Y3D</v>
          </cell>
        </row>
        <row r="3101">
          <cell r="C3101">
            <v>1</v>
          </cell>
          <cell r="D3101" t="str">
            <v>200712Y4D</v>
          </cell>
        </row>
        <row r="3102">
          <cell r="C3102">
            <v>1</v>
          </cell>
          <cell r="D3102" t="str">
            <v>200712Y5D</v>
          </cell>
        </row>
        <row r="3103">
          <cell r="C3103">
            <v>0</v>
          </cell>
          <cell r="D3103" t="str">
            <v>200712Y7D</v>
          </cell>
        </row>
        <row r="3104">
          <cell r="C3104">
            <v>9</v>
          </cell>
          <cell r="D3104" t="str">
            <v>200712Y1L</v>
          </cell>
        </row>
        <row r="3105">
          <cell r="C3105">
            <v>2</v>
          </cell>
          <cell r="D3105" t="str">
            <v>200712Y2L</v>
          </cell>
        </row>
        <row r="3106">
          <cell r="C3106">
            <v>57908</v>
          </cell>
          <cell r="D3106" t="str">
            <v>200801301</v>
          </cell>
        </row>
        <row r="3107">
          <cell r="C3107">
            <v>12</v>
          </cell>
          <cell r="D3107" t="str">
            <v>200801601</v>
          </cell>
        </row>
        <row r="3108">
          <cell r="C3108">
            <v>141</v>
          </cell>
          <cell r="D3108" t="str">
            <v>200801701</v>
          </cell>
        </row>
        <row r="3109">
          <cell r="C3109">
            <v>2845</v>
          </cell>
          <cell r="D3109" t="str">
            <v>200801801</v>
          </cell>
        </row>
        <row r="3110">
          <cell r="C3110">
            <v>2</v>
          </cell>
          <cell r="D3110" t="str">
            <v>200801G1D</v>
          </cell>
        </row>
        <row r="3111">
          <cell r="C3111">
            <v>0</v>
          </cell>
          <cell r="D3111" t="str">
            <v>200801X1L</v>
          </cell>
        </row>
        <row r="3112">
          <cell r="C3112">
            <v>136</v>
          </cell>
          <cell r="D3112" t="str">
            <v>200801G3E</v>
          </cell>
        </row>
        <row r="3113">
          <cell r="C3113">
            <v>0</v>
          </cell>
          <cell r="D3113" t="str">
            <v>200801G6E</v>
          </cell>
        </row>
        <row r="3114">
          <cell r="C3114">
            <v>0</v>
          </cell>
          <cell r="D3114" t="str">
            <v>200801G7E</v>
          </cell>
        </row>
        <row r="3115">
          <cell r="C3115">
            <v>5</v>
          </cell>
          <cell r="D3115" t="str">
            <v>200801G8E</v>
          </cell>
        </row>
        <row r="3116">
          <cell r="C3116">
            <v>6358</v>
          </cell>
          <cell r="D3116" t="str">
            <v>200801102</v>
          </cell>
        </row>
        <row r="3117">
          <cell r="C3117">
            <v>20</v>
          </cell>
          <cell r="D3117" t="str">
            <v>200801202</v>
          </cell>
        </row>
        <row r="3118">
          <cell r="C3118">
            <v>150</v>
          </cell>
          <cell r="D3118" t="str">
            <v>200801302</v>
          </cell>
        </row>
        <row r="3119">
          <cell r="C3119">
            <v>206</v>
          </cell>
          <cell r="D3119" t="str">
            <v>200801402</v>
          </cell>
        </row>
        <row r="3120">
          <cell r="C3120">
            <v>55</v>
          </cell>
          <cell r="D3120" t="str">
            <v>200801502</v>
          </cell>
        </row>
        <row r="3121">
          <cell r="C3121">
            <v>7</v>
          </cell>
          <cell r="D3121" t="str">
            <v>200801602</v>
          </cell>
        </row>
        <row r="3122">
          <cell r="C3122">
            <v>12</v>
          </cell>
          <cell r="D3122" t="str">
            <v>200801702</v>
          </cell>
        </row>
        <row r="3123">
          <cell r="C3123">
            <v>761</v>
          </cell>
          <cell r="D3123" t="str">
            <v>200801802</v>
          </cell>
        </row>
        <row r="3124">
          <cell r="C3124">
            <v>752</v>
          </cell>
          <cell r="D3124" t="str">
            <v>200801902</v>
          </cell>
        </row>
        <row r="3125">
          <cell r="C3125">
            <v>3</v>
          </cell>
          <cell r="D3125" t="str">
            <v>200801142</v>
          </cell>
        </row>
        <row r="3126">
          <cell r="C3126">
            <v>0</v>
          </cell>
          <cell r="D3126" t="str">
            <v>200801242</v>
          </cell>
        </row>
        <row r="3127">
          <cell r="C3127">
            <v>4</v>
          </cell>
          <cell r="D3127" t="str">
            <v>200801342</v>
          </cell>
        </row>
        <row r="3128">
          <cell r="C3128">
            <v>4</v>
          </cell>
          <cell r="D3128" t="str">
            <v>200801542</v>
          </cell>
        </row>
        <row r="3129">
          <cell r="C3129">
            <v>1</v>
          </cell>
          <cell r="D3129" t="str">
            <v>200801642</v>
          </cell>
        </row>
        <row r="3130">
          <cell r="C3130">
            <v>0</v>
          </cell>
          <cell r="D3130" t="str">
            <v>200801742</v>
          </cell>
        </row>
        <row r="3131">
          <cell r="C3131">
            <v>18</v>
          </cell>
          <cell r="D3131" t="str">
            <v>200801203</v>
          </cell>
        </row>
        <row r="3132">
          <cell r="C3132">
            <v>27</v>
          </cell>
          <cell r="D3132" t="str">
            <v>200801104</v>
          </cell>
        </row>
        <row r="3133">
          <cell r="C3133">
            <v>266</v>
          </cell>
          <cell r="D3133" t="str">
            <v>200801305</v>
          </cell>
        </row>
        <row r="3134">
          <cell r="C3134">
            <v>1780</v>
          </cell>
          <cell r="D3134" t="str">
            <v>200801505</v>
          </cell>
        </row>
        <row r="3135">
          <cell r="C3135">
            <v>2</v>
          </cell>
          <cell r="D3135" t="str">
            <v>200801G3G</v>
          </cell>
        </row>
        <row r="3136">
          <cell r="C3136">
            <v>4</v>
          </cell>
          <cell r="D3136" t="str">
            <v>200801G5G</v>
          </cell>
        </row>
        <row r="3137">
          <cell r="C3137">
            <v>588</v>
          </cell>
          <cell r="D3137" t="str">
            <v>200801206</v>
          </cell>
        </row>
        <row r="3138">
          <cell r="C3138">
            <v>116</v>
          </cell>
          <cell r="D3138" t="str">
            <v>200801306</v>
          </cell>
        </row>
        <row r="3139">
          <cell r="C3139">
            <v>73</v>
          </cell>
          <cell r="D3139" t="str">
            <v>200801406</v>
          </cell>
        </row>
        <row r="3140">
          <cell r="C3140">
            <v>18</v>
          </cell>
          <cell r="D3140" t="str">
            <v>200801506</v>
          </cell>
        </row>
        <row r="3141">
          <cell r="C3141">
            <v>19</v>
          </cell>
          <cell r="D3141" t="str">
            <v>200801107</v>
          </cell>
        </row>
        <row r="3142">
          <cell r="C3142">
            <v>2</v>
          </cell>
          <cell r="D3142" t="str">
            <v>200801207</v>
          </cell>
        </row>
        <row r="3143">
          <cell r="C3143">
            <v>3</v>
          </cell>
          <cell r="D3143" t="str">
            <v>200801407</v>
          </cell>
        </row>
        <row r="3144">
          <cell r="C3144">
            <v>4</v>
          </cell>
          <cell r="D3144" t="str">
            <v>200801Y1D</v>
          </cell>
        </row>
        <row r="3145">
          <cell r="C3145">
            <v>2</v>
          </cell>
          <cell r="D3145" t="str">
            <v>200801Y3D</v>
          </cell>
        </row>
        <row r="3146">
          <cell r="C3146">
            <v>1</v>
          </cell>
          <cell r="D3146" t="str">
            <v>200801Y4D</v>
          </cell>
        </row>
        <row r="3147">
          <cell r="C3147">
            <v>1</v>
          </cell>
          <cell r="D3147" t="str">
            <v>200801Y5D</v>
          </cell>
        </row>
        <row r="3148">
          <cell r="C3148">
            <v>0</v>
          </cell>
          <cell r="D3148" t="str">
            <v>200801Y7D</v>
          </cell>
        </row>
        <row r="3149">
          <cell r="C3149">
            <v>10</v>
          </cell>
          <cell r="D3149" t="str">
            <v>200801Y1L</v>
          </cell>
        </row>
        <row r="3150">
          <cell r="C3150">
            <v>2</v>
          </cell>
          <cell r="D3150" t="str">
            <v>200801Y2L</v>
          </cell>
        </row>
        <row r="3151">
          <cell r="C3151">
            <v>57924</v>
          </cell>
          <cell r="D3151" t="str">
            <v>200802301</v>
          </cell>
        </row>
        <row r="3152">
          <cell r="C3152">
            <v>12</v>
          </cell>
          <cell r="D3152" t="str">
            <v>200802601</v>
          </cell>
        </row>
        <row r="3153">
          <cell r="C3153">
            <v>141</v>
          </cell>
          <cell r="D3153" t="str">
            <v>200802701</v>
          </cell>
        </row>
        <row r="3154">
          <cell r="C3154">
            <v>2845</v>
          </cell>
          <cell r="D3154" t="str">
            <v>200802801</v>
          </cell>
        </row>
        <row r="3155">
          <cell r="C3155">
            <v>2</v>
          </cell>
          <cell r="D3155" t="str">
            <v>200802G1D</v>
          </cell>
        </row>
        <row r="3156">
          <cell r="C3156">
            <v>0</v>
          </cell>
          <cell r="D3156" t="str">
            <v>200802X1L</v>
          </cell>
        </row>
        <row r="3157">
          <cell r="C3157">
            <v>141</v>
          </cell>
          <cell r="D3157" t="str">
            <v>200802G3E</v>
          </cell>
        </row>
        <row r="3158">
          <cell r="C3158">
            <v>0</v>
          </cell>
          <cell r="D3158" t="str">
            <v>200802G6E</v>
          </cell>
        </row>
        <row r="3159">
          <cell r="C3159">
            <v>0</v>
          </cell>
          <cell r="D3159" t="str">
            <v>200802G7E</v>
          </cell>
        </row>
        <row r="3160">
          <cell r="C3160">
            <v>5</v>
          </cell>
          <cell r="D3160" t="str">
            <v>200802G8E</v>
          </cell>
        </row>
        <row r="3161">
          <cell r="C3161">
            <v>6355</v>
          </cell>
          <cell r="D3161" t="str">
            <v>200802102</v>
          </cell>
        </row>
        <row r="3162">
          <cell r="C3162">
            <v>19</v>
          </cell>
          <cell r="D3162" t="str">
            <v>200802202</v>
          </cell>
        </row>
        <row r="3163">
          <cell r="C3163">
            <v>152</v>
          </cell>
          <cell r="D3163" t="str">
            <v>200802302</v>
          </cell>
        </row>
        <row r="3164">
          <cell r="C3164">
            <v>205</v>
          </cell>
          <cell r="D3164" t="str">
            <v>200802402</v>
          </cell>
        </row>
        <row r="3165">
          <cell r="C3165">
            <v>55</v>
          </cell>
          <cell r="D3165" t="str">
            <v>200802502</v>
          </cell>
        </row>
        <row r="3166">
          <cell r="C3166">
            <v>6</v>
          </cell>
          <cell r="D3166" t="str">
            <v>200802602</v>
          </cell>
        </row>
        <row r="3167">
          <cell r="C3167">
            <v>12</v>
          </cell>
          <cell r="D3167" t="str">
            <v>200802702</v>
          </cell>
        </row>
        <row r="3168">
          <cell r="C3168">
            <v>761</v>
          </cell>
          <cell r="D3168" t="str">
            <v>200802802</v>
          </cell>
        </row>
        <row r="3169">
          <cell r="C3169">
            <v>750</v>
          </cell>
          <cell r="D3169" t="str">
            <v>200802902</v>
          </cell>
        </row>
        <row r="3170">
          <cell r="C3170">
            <v>3</v>
          </cell>
          <cell r="D3170" t="str">
            <v>200802142</v>
          </cell>
        </row>
        <row r="3171">
          <cell r="C3171">
            <v>0</v>
          </cell>
          <cell r="D3171" t="str">
            <v>200802242</v>
          </cell>
        </row>
        <row r="3172">
          <cell r="C3172">
            <v>4</v>
          </cell>
          <cell r="D3172" t="str">
            <v>200802342</v>
          </cell>
        </row>
        <row r="3173">
          <cell r="C3173">
            <v>4</v>
          </cell>
          <cell r="D3173" t="str">
            <v>200802542</v>
          </cell>
        </row>
        <row r="3174">
          <cell r="C3174">
            <v>1</v>
          </cell>
          <cell r="D3174" t="str">
            <v>200802642</v>
          </cell>
        </row>
        <row r="3175">
          <cell r="C3175">
            <v>0</v>
          </cell>
          <cell r="D3175" t="str">
            <v>200802742</v>
          </cell>
        </row>
        <row r="3176">
          <cell r="C3176">
            <v>18</v>
          </cell>
          <cell r="D3176" t="str">
            <v>200802203</v>
          </cell>
        </row>
        <row r="3177">
          <cell r="C3177">
            <v>27</v>
          </cell>
          <cell r="D3177" t="str">
            <v>200802104</v>
          </cell>
        </row>
        <row r="3178">
          <cell r="C3178">
            <v>264</v>
          </cell>
          <cell r="D3178" t="str">
            <v>200802305</v>
          </cell>
        </row>
        <row r="3179">
          <cell r="C3179">
            <v>1781</v>
          </cell>
          <cell r="D3179" t="str">
            <v>200802505</v>
          </cell>
        </row>
        <row r="3180">
          <cell r="C3180">
            <v>2</v>
          </cell>
          <cell r="D3180" t="str">
            <v>200802G3G</v>
          </cell>
        </row>
        <row r="3181">
          <cell r="C3181">
            <v>3</v>
          </cell>
          <cell r="D3181" t="str">
            <v>200802G5G</v>
          </cell>
        </row>
        <row r="3182">
          <cell r="C3182">
            <v>587</v>
          </cell>
          <cell r="D3182" t="str">
            <v>200802206</v>
          </cell>
        </row>
        <row r="3183">
          <cell r="C3183">
            <v>115</v>
          </cell>
          <cell r="D3183" t="str">
            <v>200802306</v>
          </cell>
        </row>
        <row r="3184">
          <cell r="C3184">
            <v>73</v>
          </cell>
          <cell r="D3184" t="str">
            <v>200802406</v>
          </cell>
        </row>
        <row r="3185">
          <cell r="C3185">
            <v>18</v>
          </cell>
          <cell r="D3185" t="str">
            <v>200802506</v>
          </cell>
        </row>
        <row r="3186">
          <cell r="C3186">
            <v>19</v>
          </cell>
          <cell r="D3186" t="str">
            <v>200802107</v>
          </cell>
        </row>
        <row r="3187">
          <cell r="C3187">
            <v>2</v>
          </cell>
          <cell r="D3187" t="str">
            <v>200802207</v>
          </cell>
        </row>
        <row r="3188">
          <cell r="C3188">
            <v>3</v>
          </cell>
          <cell r="D3188" t="str">
            <v>200802407</v>
          </cell>
        </row>
        <row r="3189">
          <cell r="C3189">
            <v>8</v>
          </cell>
          <cell r="D3189" t="str">
            <v>200802Y1D</v>
          </cell>
        </row>
        <row r="3190">
          <cell r="C3190">
            <v>2</v>
          </cell>
          <cell r="D3190" t="str">
            <v>200802Y3D</v>
          </cell>
        </row>
        <row r="3191">
          <cell r="C3191">
            <v>1</v>
          </cell>
          <cell r="D3191" t="str">
            <v>200802Y4D</v>
          </cell>
        </row>
        <row r="3192">
          <cell r="C3192">
            <v>1</v>
          </cell>
          <cell r="D3192" t="str">
            <v>200802Y5D</v>
          </cell>
        </row>
        <row r="3193">
          <cell r="C3193">
            <v>0</v>
          </cell>
          <cell r="D3193" t="str">
            <v>200802Y7D</v>
          </cell>
        </row>
        <row r="3194">
          <cell r="C3194">
            <v>10</v>
          </cell>
          <cell r="D3194" t="str">
            <v>200802Y1L</v>
          </cell>
        </row>
        <row r="3195">
          <cell r="C3195">
            <v>2</v>
          </cell>
          <cell r="D3195" t="str">
            <v>200802Y2L</v>
          </cell>
        </row>
        <row r="3196">
          <cell r="C3196">
            <v>57922</v>
          </cell>
          <cell r="D3196" t="str">
            <v>200803301</v>
          </cell>
        </row>
        <row r="3197">
          <cell r="C3197">
            <v>12</v>
          </cell>
          <cell r="D3197" t="str">
            <v>200803601</v>
          </cell>
        </row>
        <row r="3198">
          <cell r="C3198">
            <v>141</v>
          </cell>
          <cell r="D3198" t="str">
            <v>200803701</v>
          </cell>
        </row>
        <row r="3199">
          <cell r="C3199">
            <v>2842</v>
          </cell>
          <cell r="D3199" t="str">
            <v>200803801</v>
          </cell>
        </row>
        <row r="3200">
          <cell r="C3200">
            <v>2</v>
          </cell>
          <cell r="D3200" t="str">
            <v>200803G1D</v>
          </cell>
        </row>
        <row r="3201">
          <cell r="C3201">
            <v>0</v>
          </cell>
          <cell r="D3201" t="str">
            <v>200803X1L</v>
          </cell>
        </row>
        <row r="3202">
          <cell r="C3202">
            <v>140</v>
          </cell>
          <cell r="D3202" t="str">
            <v>200803G3E</v>
          </cell>
        </row>
        <row r="3203">
          <cell r="C3203">
            <v>0</v>
          </cell>
          <cell r="D3203" t="str">
            <v>200803G6E</v>
          </cell>
        </row>
        <row r="3204">
          <cell r="C3204">
            <v>0</v>
          </cell>
          <cell r="D3204" t="str">
            <v>200803G7E</v>
          </cell>
        </row>
        <row r="3205">
          <cell r="C3205">
            <v>5</v>
          </cell>
          <cell r="D3205" t="str">
            <v>200803G8E</v>
          </cell>
        </row>
        <row r="3206">
          <cell r="C3206">
            <v>6373</v>
          </cell>
          <cell r="D3206" t="str">
            <v>200803102</v>
          </cell>
        </row>
        <row r="3207">
          <cell r="C3207">
            <v>19</v>
          </cell>
          <cell r="D3207" t="str">
            <v>200803202</v>
          </cell>
        </row>
        <row r="3208">
          <cell r="C3208">
            <v>153</v>
          </cell>
          <cell r="D3208" t="str">
            <v>200803302</v>
          </cell>
        </row>
        <row r="3209">
          <cell r="C3209">
            <v>206</v>
          </cell>
          <cell r="D3209" t="str">
            <v>200803402</v>
          </cell>
        </row>
        <row r="3210">
          <cell r="C3210">
            <v>55</v>
          </cell>
          <cell r="D3210" t="str">
            <v>200803502</v>
          </cell>
        </row>
        <row r="3211">
          <cell r="C3211">
            <v>6</v>
          </cell>
          <cell r="D3211" t="str">
            <v>200803602</v>
          </cell>
        </row>
        <row r="3212">
          <cell r="C3212">
            <v>12</v>
          </cell>
          <cell r="D3212" t="str">
            <v>200803702</v>
          </cell>
        </row>
        <row r="3213">
          <cell r="C3213">
            <v>761</v>
          </cell>
          <cell r="D3213" t="str">
            <v>200803802</v>
          </cell>
        </row>
        <row r="3214">
          <cell r="C3214">
            <v>745</v>
          </cell>
          <cell r="D3214" t="str">
            <v>200803902</v>
          </cell>
        </row>
        <row r="3215">
          <cell r="C3215">
            <v>3</v>
          </cell>
          <cell r="D3215" t="str">
            <v>200803142</v>
          </cell>
        </row>
        <row r="3216">
          <cell r="C3216">
            <v>0</v>
          </cell>
          <cell r="D3216" t="str">
            <v>200803242</v>
          </cell>
        </row>
        <row r="3217">
          <cell r="C3217">
            <v>4</v>
          </cell>
          <cell r="D3217" t="str">
            <v>200803342</v>
          </cell>
        </row>
        <row r="3218">
          <cell r="C3218">
            <v>4</v>
          </cell>
          <cell r="D3218" t="str">
            <v>200803542</v>
          </cell>
        </row>
        <row r="3219">
          <cell r="C3219">
            <v>1</v>
          </cell>
          <cell r="D3219" t="str">
            <v>200803642</v>
          </cell>
        </row>
        <row r="3220">
          <cell r="C3220">
            <v>0</v>
          </cell>
          <cell r="D3220" t="str">
            <v>200803742</v>
          </cell>
        </row>
        <row r="3221">
          <cell r="C3221">
            <v>18</v>
          </cell>
          <cell r="D3221" t="str">
            <v>200803203</v>
          </cell>
        </row>
        <row r="3222">
          <cell r="C3222">
            <v>27</v>
          </cell>
          <cell r="D3222" t="str">
            <v>200803104</v>
          </cell>
        </row>
        <row r="3223">
          <cell r="C3223">
            <v>263</v>
          </cell>
          <cell r="D3223" t="str">
            <v>200803305</v>
          </cell>
        </row>
        <row r="3224">
          <cell r="C3224">
            <v>1781</v>
          </cell>
          <cell r="D3224" t="str">
            <v>200803505</v>
          </cell>
        </row>
        <row r="3225">
          <cell r="C3225">
            <v>2</v>
          </cell>
          <cell r="D3225" t="str">
            <v>200803G3G</v>
          </cell>
        </row>
        <row r="3226">
          <cell r="C3226">
            <v>3</v>
          </cell>
          <cell r="D3226" t="str">
            <v>200803G5G</v>
          </cell>
        </row>
        <row r="3227">
          <cell r="C3227">
            <v>586</v>
          </cell>
          <cell r="D3227" t="str">
            <v>200803206</v>
          </cell>
        </row>
        <row r="3228">
          <cell r="C3228">
            <v>115</v>
          </cell>
          <cell r="D3228" t="str">
            <v>200803306</v>
          </cell>
        </row>
        <row r="3229">
          <cell r="C3229">
            <v>75</v>
          </cell>
          <cell r="D3229" t="str">
            <v>200803406</v>
          </cell>
        </row>
        <row r="3230">
          <cell r="C3230">
            <v>18</v>
          </cell>
          <cell r="D3230" t="str">
            <v>200803506</v>
          </cell>
        </row>
        <row r="3231">
          <cell r="C3231">
            <v>19</v>
          </cell>
          <cell r="D3231" t="str">
            <v>200803107</v>
          </cell>
        </row>
        <row r="3232">
          <cell r="C3232">
            <v>2</v>
          </cell>
          <cell r="D3232" t="str">
            <v>200803207</v>
          </cell>
        </row>
        <row r="3233">
          <cell r="C3233">
            <v>3</v>
          </cell>
          <cell r="D3233" t="str">
            <v>200803407</v>
          </cell>
        </row>
        <row r="3234">
          <cell r="C3234">
            <v>8</v>
          </cell>
          <cell r="D3234" t="str">
            <v>200803Y1D</v>
          </cell>
        </row>
        <row r="3235">
          <cell r="C3235">
            <v>3</v>
          </cell>
          <cell r="D3235" t="str">
            <v>200803Y3D</v>
          </cell>
        </row>
        <row r="3236">
          <cell r="C3236">
            <v>1</v>
          </cell>
          <cell r="D3236" t="str">
            <v>200803Y4D</v>
          </cell>
        </row>
        <row r="3237">
          <cell r="C3237">
            <v>1</v>
          </cell>
          <cell r="D3237" t="str">
            <v>200803Y5D</v>
          </cell>
        </row>
        <row r="3238">
          <cell r="C3238">
            <v>0</v>
          </cell>
          <cell r="D3238" t="str">
            <v>200803Y7D</v>
          </cell>
        </row>
        <row r="3239">
          <cell r="C3239">
            <v>10</v>
          </cell>
          <cell r="D3239" t="str">
            <v>200803Y1L</v>
          </cell>
        </row>
        <row r="3240">
          <cell r="C3240">
            <v>2</v>
          </cell>
          <cell r="D3240" t="str">
            <v>200803Y2L</v>
          </cell>
        </row>
        <row r="3241">
          <cell r="C3241">
            <v>2</v>
          </cell>
          <cell r="D3241" t="str">
            <v>200803Y2H</v>
          </cell>
        </row>
        <row r="3242">
          <cell r="C3242">
            <v>57914</v>
          </cell>
          <cell r="D3242" t="str">
            <v>200804301</v>
          </cell>
        </row>
        <row r="3243">
          <cell r="C3243">
            <v>12</v>
          </cell>
          <cell r="D3243" t="str">
            <v>200804601</v>
          </cell>
        </row>
        <row r="3244">
          <cell r="C3244">
            <v>138</v>
          </cell>
          <cell r="D3244" t="str">
            <v>200804701</v>
          </cell>
        </row>
        <row r="3245">
          <cell r="C3245">
            <v>2848</v>
          </cell>
          <cell r="D3245" t="str">
            <v>200804801</v>
          </cell>
        </row>
        <row r="3246">
          <cell r="C3246">
            <v>2</v>
          </cell>
          <cell r="D3246" t="str">
            <v>200804G1D</v>
          </cell>
        </row>
        <row r="3247">
          <cell r="C3247">
            <v>0</v>
          </cell>
          <cell r="D3247" t="str">
            <v>200804X1L</v>
          </cell>
        </row>
        <row r="3248">
          <cell r="C3248">
            <v>139</v>
          </cell>
          <cell r="D3248" t="str">
            <v>200804G3E</v>
          </cell>
        </row>
        <row r="3249">
          <cell r="C3249">
            <v>0</v>
          </cell>
          <cell r="D3249" t="str">
            <v>200804G6E</v>
          </cell>
        </row>
        <row r="3250">
          <cell r="C3250">
            <v>0</v>
          </cell>
          <cell r="D3250" t="str">
            <v>200804G7E</v>
          </cell>
        </row>
        <row r="3251">
          <cell r="C3251">
            <v>5</v>
          </cell>
          <cell r="D3251" t="str">
            <v>200804G8E</v>
          </cell>
        </row>
        <row r="3252">
          <cell r="C3252">
            <v>6361</v>
          </cell>
          <cell r="D3252" t="str">
            <v>200804102</v>
          </cell>
        </row>
        <row r="3253">
          <cell r="C3253">
            <v>19</v>
          </cell>
          <cell r="D3253" t="str">
            <v>200804202</v>
          </cell>
        </row>
        <row r="3254">
          <cell r="C3254">
            <v>153</v>
          </cell>
          <cell r="D3254" t="str">
            <v>200804302</v>
          </cell>
        </row>
        <row r="3255">
          <cell r="C3255">
            <v>204</v>
          </cell>
          <cell r="D3255" t="str">
            <v>200804402</v>
          </cell>
        </row>
        <row r="3256">
          <cell r="C3256">
            <v>55</v>
          </cell>
          <cell r="D3256" t="str">
            <v>200804502</v>
          </cell>
        </row>
        <row r="3257">
          <cell r="C3257">
            <v>6</v>
          </cell>
          <cell r="D3257" t="str">
            <v>200804602</v>
          </cell>
        </row>
        <row r="3258">
          <cell r="C3258">
            <v>12</v>
          </cell>
          <cell r="D3258" t="str">
            <v>200804702</v>
          </cell>
        </row>
        <row r="3259">
          <cell r="C3259">
            <v>761</v>
          </cell>
          <cell r="D3259" t="str">
            <v>200804802</v>
          </cell>
        </row>
        <row r="3260">
          <cell r="C3260">
            <v>743</v>
          </cell>
          <cell r="D3260" t="str">
            <v>200804902</v>
          </cell>
        </row>
        <row r="3261">
          <cell r="C3261">
            <v>3</v>
          </cell>
          <cell r="D3261" t="str">
            <v>200804142</v>
          </cell>
        </row>
        <row r="3262">
          <cell r="C3262">
            <v>0</v>
          </cell>
          <cell r="D3262" t="str">
            <v>200804242</v>
          </cell>
        </row>
        <row r="3263">
          <cell r="C3263">
            <v>4</v>
          </cell>
          <cell r="D3263" t="str">
            <v>200804342</v>
          </cell>
        </row>
        <row r="3264">
          <cell r="C3264">
            <v>4</v>
          </cell>
          <cell r="D3264" t="str">
            <v>200804542</v>
          </cell>
        </row>
        <row r="3265">
          <cell r="C3265">
            <v>1</v>
          </cell>
          <cell r="D3265" t="str">
            <v>200804642</v>
          </cell>
        </row>
        <row r="3266">
          <cell r="C3266">
            <v>0</v>
          </cell>
          <cell r="D3266" t="str">
            <v>200804742</v>
          </cell>
        </row>
        <row r="3267">
          <cell r="C3267">
            <v>18</v>
          </cell>
          <cell r="D3267" t="str">
            <v>200804203</v>
          </cell>
        </row>
        <row r="3268">
          <cell r="C3268">
            <v>27</v>
          </cell>
          <cell r="D3268" t="str">
            <v>200804104</v>
          </cell>
        </row>
        <row r="3269">
          <cell r="C3269">
            <v>263</v>
          </cell>
          <cell r="D3269" t="str">
            <v>200804305</v>
          </cell>
        </row>
        <row r="3270">
          <cell r="C3270">
            <v>1780</v>
          </cell>
          <cell r="D3270" t="str">
            <v>200804505</v>
          </cell>
        </row>
        <row r="3271">
          <cell r="C3271">
            <v>2</v>
          </cell>
          <cell r="D3271" t="str">
            <v>200804G3G</v>
          </cell>
        </row>
        <row r="3272">
          <cell r="C3272">
            <v>3</v>
          </cell>
          <cell r="D3272" t="str">
            <v>200804G5G</v>
          </cell>
        </row>
        <row r="3273">
          <cell r="C3273">
            <v>584</v>
          </cell>
          <cell r="D3273" t="str">
            <v>200804206</v>
          </cell>
        </row>
        <row r="3274">
          <cell r="C3274">
            <v>115</v>
          </cell>
          <cell r="D3274" t="str">
            <v>200804306</v>
          </cell>
        </row>
        <row r="3275">
          <cell r="C3275">
            <v>75</v>
          </cell>
          <cell r="D3275" t="str">
            <v>200804406</v>
          </cell>
        </row>
        <row r="3276">
          <cell r="C3276">
            <v>18</v>
          </cell>
          <cell r="D3276" t="str">
            <v>200804506</v>
          </cell>
        </row>
        <row r="3277">
          <cell r="C3277">
            <v>19</v>
          </cell>
          <cell r="D3277" t="str">
            <v>200804107</v>
          </cell>
        </row>
        <row r="3278">
          <cell r="C3278">
            <v>3</v>
          </cell>
          <cell r="D3278" t="str">
            <v>200804207</v>
          </cell>
        </row>
        <row r="3279">
          <cell r="C3279">
            <v>3</v>
          </cell>
          <cell r="D3279" t="str">
            <v>200804407</v>
          </cell>
        </row>
        <row r="3280">
          <cell r="C3280">
            <v>8</v>
          </cell>
          <cell r="D3280" t="str">
            <v>200804Y1D</v>
          </cell>
        </row>
        <row r="3281">
          <cell r="C3281">
            <v>3</v>
          </cell>
          <cell r="D3281" t="str">
            <v>200804Y3D</v>
          </cell>
        </row>
        <row r="3282">
          <cell r="C3282">
            <v>1</v>
          </cell>
          <cell r="D3282" t="str">
            <v>200804Y4D</v>
          </cell>
        </row>
        <row r="3283">
          <cell r="C3283">
            <v>1</v>
          </cell>
          <cell r="D3283" t="str">
            <v>200804Y5D</v>
          </cell>
        </row>
        <row r="3284">
          <cell r="C3284">
            <v>0</v>
          </cell>
          <cell r="D3284" t="str">
            <v>200804Y7D</v>
          </cell>
        </row>
        <row r="3285">
          <cell r="C3285">
            <v>10</v>
          </cell>
          <cell r="D3285" t="str">
            <v>200804Y1L</v>
          </cell>
        </row>
        <row r="3286">
          <cell r="C3286">
            <v>1</v>
          </cell>
          <cell r="D3286" t="str">
            <v>200804Y2L</v>
          </cell>
        </row>
        <row r="3287">
          <cell r="C3287">
            <v>2</v>
          </cell>
          <cell r="D3287" t="str">
            <v>200804Y2H</v>
          </cell>
        </row>
        <row r="3288">
          <cell r="C3288">
            <v>57900</v>
          </cell>
          <cell r="D3288" t="str">
            <v>200805301</v>
          </cell>
        </row>
        <row r="3289">
          <cell r="C3289">
            <v>12</v>
          </cell>
          <cell r="D3289" t="str">
            <v>200805601</v>
          </cell>
        </row>
        <row r="3290">
          <cell r="C3290">
            <v>137</v>
          </cell>
          <cell r="D3290" t="str">
            <v>200805701</v>
          </cell>
        </row>
        <row r="3291">
          <cell r="C3291">
            <v>2846</v>
          </cell>
          <cell r="D3291" t="str">
            <v>200805801</v>
          </cell>
        </row>
        <row r="3292">
          <cell r="C3292">
            <v>2</v>
          </cell>
          <cell r="D3292" t="str">
            <v>200805G1D</v>
          </cell>
        </row>
        <row r="3293">
          <cell r="C3293">
            <v>0</v>
          </cell>
          <cell r="D3293" t="str">
            <v>200805X1L</v>
          </cell>
        </row>
        <row r="3294">
          <cell r="C3294">
            <v>139</v>
          </cell>
          <cell r="D3294" t="str">
            <v>200805G3E</v>
          </cell>
        </row>
        <row r="3295">
          <cell r="C3295">
            <v>0</v>
          </cell>
          <cell r="D3295" t="str">
            <v>200805G6E</v>
          </cell>
        </row>
        <row r="3296">
          <cell r="C3296">
            <v>0</v>
          </cell>
          <cell r="D3296" t="str">
            <v>200805G7E</v>
          </cell>
        </row>
        <row r="3297">
          <cell r="C3297">
            <v>5</v>
          </cell>
          <cell r="D3297" t="str">
            <v>200805G8E</v>
          </cell>
        </row>
        <row r="3298">
          <cell r="C3298">
            <v>6353</v>
          </cell>
          <cell r="D3298" t="str">
            <v>200805102</v>
          </cell>
        </row>
        <row r="3299">
          <cell r="C3299">
            <v>20</v>
          </cell>
          <cell r="D3299" t="str">
            <v>200805202</v>
          </cell>
        </row>
        <row r="3300">
          <cell r="C3300">
            <v>154</v>
          </cell>
          <cell r="D3300" t="str">
            <v>200805302</v>
          </cell>
        </row>
        <row r="3301">
          <cell r="C3301">
            <v>204</v>
          </cell>
          <cell r="D3301" t="str">
            <v>200805402</v>
          </cell>
        </row>
        <row r="3302">
          <cell r="C3302">
            <v>54</v>
          </cell>
          <cell r="D3302" t="str">
            <v>200805502</v>
          </cell>
        </row>
        <row r="3303">
          <cell r="C3303">
            <v>6</v>
          </cell>
          <cell r="D3303" t="str">
            <v>200805602</v>
          </cell>
        </row>
        <row r="3304">
          <cell r="C3304">
            <v>12</v>
          </cell>
          <cell r="D3304" t="str">
            <v>200805702</v>
          </cell>
        </row>
        <row r="3305">
          <cell r="C3305">
            <v>761</v>
          </cell>
          <cell r="D3305" t="str">
            <v>200805802</v>
          </cell>
        </row>
        <row r="3306">
          <cell r="C3306">
            <v>738</v>
          </cell>
          <cell r="D3306" t="str">
            <v>200805902</v>
          </cell>
        </row>
        <row r="3307">
          <cell r="C3307">
            <v>3</v>
          </cell>
          <cell r="D3307" t="str">
            <v>200805142</v>
          </cell>
        </row>
        <row r="3308">
          <cell r="C3308">
            <v>0</v>
          </cell>
          <cell r="D3308" t="str">
            <v>200805242</v>
          </cell>
        </row>
        <row r="3309">
          <cell r="C3309">
            <v>4</v>
          </cell>
          <cell r="D3309" t="str">
            <v>200805342</v>
          </cell>
        </row>
        <row r="3310">
          <cell r="C3310">
            <v>4</v>
          </cell>
          <cell r="D3310" t="str">
            <v>200805542</v>
          </cell>
        </row>
        <row r="3311">
          <cell r="C3311">
            <v>1</v>
          </cell>
          <cell r="D3311" t="str">
            <v>200805642</v>
          </cell>
        </row>
        <row r="3312">
          <cell r="C3312">
            <v>0</v>
          </cell>
          <cell r="D3312" t="str">
            <v>200805742</v>
          </cell>
        </row>
        <row r="3313">
          <cell r="C3313">
            <v>18</v>
          </cell>
          <cell r="D3313" t="str">
            <v>200805203</v>
          </cell>
        </row>
        <row r="3314">
          <cell r="C3314">
            <v>27</v>
          </cell>
          <cell r="D3314" t="str">
            <v>200805104</v>
          </cell>
        </row>
        <row r="3315">
          <cell r="C3315">
            <v>262</v>
          </cell>
          <cell r="D3315" t="str">
            <v>200805305</v>
          </cell>
        </row>
        <row r="3316">
          <cell r="C3316">
            <v>1780</v>
          </cell>
          <cell r="D3316" t="str">
            <v>200805505</v>
          </cell>
        </row>
        <row r="3317">
          <cell r="C3317">
            <v>2</v>
          </cell>
          <cell r="D3317" t="str">
            <v>200805G3G</v>
          </cell>
        </row>
        <row r="3318">
          <cell r="C3318">
            <v>3</v>
          </cell>
          <cell r="D3318" t="str">
            <v>200805G5G</v>
          </cell>
        </row>
        <row r="3319">
          <cell r="C3319">
            <v>584</v>
          </cell>
          <cell r="D3319" t="str">
            <v>200805206</v>
          </cell>
        </row>
        <row r="3320">
          <cell r="C3320">
            <v>115</v>
          </cell>
          <cell r="D3320" t="str">
            <v>200805306</v>
          </cell>
        </row>
        <row r="3321">
          <cell r="C3321">
            <v>74</v>
          </cell>
          <cell r="D3321" t="str">
            <v>200805406</v>
          </cell>
        </row>
        <row r="3322">
          <cell r="C3322">
            <v>18</v>
          </cell>
          <cell r="D3322" t="str">
            <v>200805506</v>
          </cell>
        </row>
        <row r="3323">
          <cell r="C3323">
            <v>19</v>
          </cell>
          <cell r="D3323" t="str">
            <v>200805107</v>
          </cell>
        </row>
        <row r="3324">
          <cell r="C3324">
            <v>3</v>
          </cell>
          <cell r="D3324" t="str">
            <v>200805207</v>
          </cell>
        </row>
        <row r="3325">
          <cell r="C3325">
            <v>3</v>
          </cell>
          <cell r="D3325" t="str">
            <v>200805407</v>
          </cell>
        </row>
        <row r="3326">
          <cell r="C3326">
            <v>8</v>
          </cell>
          <cell r="D3326" t="str">
            <v>200805Y1D</v>
          </cell>
        </row>
        <row r="3327">
          <cell r="C3327">
            <v>3</v>
          </cell>
          <cell r="D3327" t="str">
            <v>200805Y3D</v>
          </cell>
        </row>
        <row r="3328">
          <cell r="C3328">
            <v>1</v>
          </cell>
          <cell r="D3328" t="str">
            <v>200805Y4D</v>
          </cell>
        </row>
        <row r="3329">
          <cell r="C3329">
            <v>1</v>
          </cell>
          <cell r="D3329" t="str">
            <v>200805Y5D</v>
          </cell>
        </row>
        <row r="3330">
          <cell r="C3330">
            <v>0</v>
          </cell>
          <cell r="D3330" t="str">
            <v>200805Y7D</v>
          </cell>
        </row>
        <row r="3331">
          <cell r="C3331">
            <v>10</v>
          </cell>
          <cell r="D3331" t="str">
            <v>200805Y1L</v>
          </cell>
        </row>
        <row r="3332">
          <cell r="C3332">
            <v>1</v>
          </cell>
          <cell r="D3332" t="str">
            <v>200805Y2L</v>
          </cell>
        </row>
        <row r="3333">
          <cell r="C3333">
            <v>2</v>
          </cell>
          <cell r="D3333" t="str">
            <v>200805Y2H</v>
          </cell>
        </row>
        <row r="3334">
          <cell r="C3334">
            <v>57881</v>
          </cell>
          <cell r="D3334" t="str">
            <v>200806301</v>
          </cell>
        </row>
        <row r="3335">
          <cell r="C3335">
            <v>12</v>
          </cell>
          <cell r="D3335" t="str">
            <v>200806601</v>
          </cell>
        </row>
        <row r="3336">
          <cell r="C3336">
            <v>137</v>
          </cell>
          <cell r="D3336" t="str">
            <v>200806701</v>
          </cell>
        </row>
        <row r="3337">
          <cell r="C3337">
            <v>2847</v>
          </cell>
          <cell r="D3337" t="str">
            <v>200806801</v>
          </cell>
        </row>
        <row r="3338">
          <cell r="C3338">
            <v>1</v>
          </cell>
          <cell r="D3338" t="str">
            <v>200806G1D</v>
          </cell>
        </row>
        <row r="3339">
          <cell r="C3339">
            <v>0</v>
          </cell>
          <cell r="D3339" t="str">
            <v>200806X1L</v>
          </cell>
        </row>
        <row r="3340">
          <cell r="C3340">
            <v>142</v>
          </cell>
          <cell r="D3340" t="str">
            <v>200806G3E</v>
          </cell>
        </row>
        <row r="3341">
          <cell r="C3341">
            <v>0</v>
          </cell>
          <cell r="D3341" t="str">
            <v>200806G6E</v>
          </cell>
        </row>
        <row r="3342">
          <cell r="C3342">
            <v>0</v>
          </cell>
          <cell r="D3342" t="str">
            <v>200806G7E</v>
          </cell>
        </row>
        <row r="3343">
          <cell r="C3343">
            <v>5</v>
          </cell>
          <cell r="D3343" t="str">
            <v>200806G8E</v>
          </cell>
        </row>
        <row r="3344">
          <cell r="C3344">
            <v>6371</v>
          </cell>
          <cell r="D3344" t="str">
            <v>200806102</v>
          </cell>
        </row>
        <row r="3345">
          <cell r="C3345">
            <v>21</v>
          </cell>
          <cell r="D3345" t="str">
            <v>200806202</v>
          </cell>
        </row>
        <row r="3346">
          <cell r="C3346">
            <v>155</v>
          </cell>
          <cell r="D3346" t="str">
            <v>200806302</v>
          </cell>
        </row>
        <row r="3347">
          <cell r="C3347">
            <v>204</v>
          </cell>
          <cell r="D3347" t="str">
            <v>200806402</v>
          </cell>
        </row>
        <row r="3348">
          <cell r="C3348">
            <v>52</v>
          </cell>
          <cell r="D3348" t="str">
            <v>200806502</v>
          </cell>
        </row>
        <row r="3349">
          <cell r="C3349">
            <v>6</v>
          </cell>
          <cell r="D3349" t="str">
            <v>200806602</v>
          </cell>
        </row>
        <row r="3350">
          <cell r="C3350">
            <v>12</v>
          </cell>
          <cell r="D3350" t="str">
            <v>200806702</v>
          </cell>
        </row>
        <row r="3351">
          <cell r="C3351">
            <v>761</v>
          </cell>
          <cell r="D3351" t="str">
            <v>200806802</v>
          </cell>
        </row>
        <row r="3352">
          <cell r="C3352">
            <v>736</v>
          </cell>
          <cell r="D3352" t="str">
            <v>200806902</v>
          </cell>
        </row>
        <row r="3353">
          <cell r="C3353">
            <v>3</v>
          </cell>
          <cell r="D3353" t="str">
            <v>200806142</v>
          </cell>
        </row>
        <row r="3354">
          <cell r="C3354">
            <v>0</v>
          </cell>
          <cell r="D3354" t="str">
            <v>200806242</v>
          </cell>
        </row>
        <row r="3355">
          <cell r="C3355">
            <v>4</v>
          </cell>
          <cell r="D3355" t="str">
            <v>200806342</v>
          </cell>
        </row>
        <row r="3356">
          <cell r="C3356">
            <v>4</v>
          </cell>
          <cell r="D3356" t="str">
            <v>200806542</v>
          </cell>
        </row>
        <row r="3357">
          <cell r="C3357">
            <v>1</v>
          </cell>
          <cell r="D3357" t="str">
            <v>200806642</v>
          </cell>
        </row>
        <row r="3358">
          <cell r="C3358">
            <v>0</v>
          </cell>
          <cell r="D3358" t="str">
            <v>200806742</v>
          </cell>
        </row>
        <row r="3359">
          <cell r="C3359">
            <v>18</v>
          </cell>
          <cell r="D3359" t="str">
            <v>200806203</v>
          </cell>
        </row>
        <row r="3360">
          <cell r="C3360">
            <v>27</v>
          </cell>
          <cell r="D3360" t="str">
            <v>200806104</v>
          </cell>
        </row>
        <row r="3361">
          <cell r="C3361">
            <v>262</v>
          </cell>
          <cell r="D3361" t="str">
            <v>200806305</v>
          </cell>
        </row>
        <row r="3362">
          <cell r="C3362">
            <v>1777</v>
          </cell>
          <cell r="D3362" t="str">
            <v>200806505</v>
          </cell>
        </row>
        <row r="3363">
          <cell r="C3363">
            <v>2</v>
          </cell>
          <cell r="D3363" t="str">
            <v>200806G3G</v>
          </cell>
        </row>
        <row r="3364">
          <cell r="C3364">
            <v>4</v>
          </cell>
          <cell r="D3364" t="str">
            <v>200806G5G</v>
          </cell>
        </row>
        <row r="3365">
          <cell r="C3365">
            <v>580</v>
          </cell>
          <cell r="D3365" t="str">
            <v>200806206</v>
          </cell>
        </row>
        <row r="3366">
          <cell r="C3366">
            <v>114</v>
          </cell>
          <cell r="D3366" t="str">
            <v>200806306</v>
          </cell>
        </row>
        <row r="3367">
          <cell r="C3367">
            <v>75</v>
          </cell>
          <cell r="D3367" t="str">
            <v>200806406</v>
          </cell>
        </row>
        <row r="3368">
          <cell r="C3368">
            <v>18</v>
          </cell>
          <cell r="D3368" t="str">
            <v>200806506</v>
          </cell>
        </row>
        <row r="3369">
          <cell r="C3369">
            <v>19</v>
          </cell>
          <cell r="D3369" t="str">
            <v>200806107</v>
          </cell>
        </row>
        <row r="3370">
          <cell r="C3370">
            <v>3</v>
          </cell>
          <cell r="D3370" t="str">
            <v>200806207</v>
          </cell>
        </row>
        <row r="3371">
          <cell r="C3371">
            <v>3</v>
          </cell>
          <cell r="D3371" t="str">
            <v>200806407</v>
          </cell>
        </row>
        <row r="3372">
          <cell r="C3372">
            <v>8</v>
          </cell>
          <cell r="D3372" t="str">
            <v>200806Y1D</v>
          </cell>
        </row>
        <row r="3373">
          <cell r="C3373">
            <v>3</v>
          </cell>
          <cell r="D3373" t="str">
            <v>200806Y3D</v>
          </cell>
        </row>
        <row r="3374">
          <cell r="C3374">
            <v>1</v>
          </cell>
          <cell r="D3374" t="str">
            <v>200806Y4D</v>
          </cell>
        </row>
        <row r="3375">
          <cell r="C3375">
            <v>1</v>
          </cell>
          <cell r="D3375" t="str">
            <v>200806Y5D</v>
          </cell>
        </row>
        <row r="3376">
          <cell r="C3376">
            <v>0</v>
          </cell>
          <cell r="D3376" t="str">
            <v>200806Y7D</v>
          </cell>
        </row>
        <row r="3377">
          <cell r="C3377">
            <v>10</v>
          </cell>
          <cell r="D3377" t="str">
            <v>200806Y1L</v>
          </cell>
        </row>
        <row r="3378">
          <cell r="C3378">
            <v>1</v>
          </cell>
          <cell r="D3378" t="str">
            <v>200806Y2L</v>
          </cell>
        </row>
        <row r="3379">
          <cell r="C3379">
            <v>2</v>
          </cell>
          <cell r="D3379" t="str">
            <v>200806Y2H</v>
          </cell>
        </row>
        <row r="3380">
          <cell r="C3380">
            <v>57873</v>
          </cell>
          <cell r="D3380" t="str">
            <v>200807301</v>
          </cell>
        </row>
        <row r="3381">
          <cell r="C3381">
            <v>12</v>
          </cell>
          <cell r="D3381" t="str">
            <v>200807601</v>
          </cell>
        </row>
        <row r="3382">
          <cell r="C3382">
            <v>137</v>
          </cell>
          <cell r="D3382" t="str">
            <v>200807701</v>
          </cell>
        </row>
        <row r="3383">
          <cell r="C3383">
            <v>2842</v>
          </cell>
          <cell r="D3383" t="str">
            <v>200807801</v>
          </cell>
        </row>
        <row r="3384">
          <cell r="C3384">
            <v>1</v>
          </cell>
          <cell r="D3384" t="str">
            <v>200807G1D</v>
          </cell>
        </row>
        <row r="3385">
          <cell r="C3385">
            <v>0</v>
          </cell>
          <cell r="D3385" t="str">
            <v>200807X1L</v>
          </cell>
        </row>
        <row r="3386">
          <cell r="C3386">
            <v>143</v>
          </cell>
          <cell r="D3386" t="str">
            <v>200807G3E</v>
          </cell>
        </row>
        <row r="3387">
          <cell r="C3387">
            <v>0</v>
          </cell>
          <cell r="D3387" t="str">
            <v>200807G6E</v>
          </cell>
        </row>
        <row r="3388">
          <cell r="C3388">
            <v>0</v>
          </cell>
          <cell r="D3388" t="str">
            <v>200807G7E</v>
          </cell>
        </row>
        <row r="3389">
          <cell r="C3389">
            <v>5</v>
          </cell>
          <cell r="D3389" t="str">
            <v>200807G8E</v>
          </cell>
        </row>
        <row r="3390">
          <cell r="C3390">
            <v>6367</v>
          </cell>
          <cell r="D3390" t="str">
            <v>200807102</v>
          </cell>
        </row>
        <row r="3391">
          <cell r="C3391">
            <v>21</v>
          </cell>
          <cell r="D3391" t="str">
            <v>200807202</v>
          </cell>
        </row>
        <row r="3392">
          <cell r="C3392">
            <v>155</v>
          </cell>
          <cell r="D3392" t="str">
            <v>200807302</v>
          </cell>
        </row>
        <row r="3393">
          <cell r="C3393">
            <v>201</v>
          </cell>
          <cell r="D3393" t="str">
            <v>200807402</v>
          </cell>
        </row>
        <row r="3394">
          <cell r="C3394">
            <v>53</v>
          </cell>
          <cell r="D3394" t="str">
            <v>200807502</v>
          </cell>
        </row>
        <row r="3395">
          <cell r="C3395">
            <v>6</v>
          </cell>
          <cell r="D3395" t="str">
            <v>200807602</v>
          </cell>
        </row>
        <row r="3396">
          <cell r="C3396">
            <v>12</v>
          </cell>
          <cell r="D3396" t="str">
            <v>200807702</v>
          </cell>
        </row>
        <row r="3397">
          <cell r="C3397">
            <v>758</v>
          </cell>
          <cell r="D3397" t="str">
            <v>200807802</v>
          </cell>
        </row>
        <row r="3398">
          <cell r="C3398">
            <v>736</v>
          </cell>
          <cell r="D3398" t="str">
            <v>200807902</v>
          </cell>
        </row>
        <row r="3399">
          <cell r="C3399">
            <v>3</v>
          </cell>
          <cell r="D3399" t="str">
            <v>200807142</v>
          </cell>
        </row>
        <row r="3400">
          <cell r="C3400">
            <v>0</v>
          </cell>
          <cell r="D3400" t="str">
            <v>200807242</v>
          </cell>
        </row>
        <row r="3401">
          <cell r="C3401">
            <v>4</v>
          </cell>
          <cell r="D3401" t="str">
            <v>200807342</v>
          </cell>
        </row>
        <row r="3402">
          <cell r="C3402">
            <v>4</v>
          </cell>
          <cell r="D3402" t="str">
            <v>200807542</v>
          </cell>
        </row>
        <row r="3403">
          <cell r="C3403">
            <v>1</v>
          </cell>
          <cell r="D3403" t="str">
            <v>200807642</v>
          </cell>
        </row>
        <row r="3404">
          <cell r="C3404">
            <v>0</v>
          </cell>
          <cell r="D3404" t="str">
            <v>200807742</v>
          </cell>
        </row>
        <row r="3405">
          <cell r="C3405">
            <v>18</v>
          </cell>
          <cell r="D3405" t="str">
            <v>200807203</v>
          </cell>
        </row>
        <row r="3406">
          <cell r="C3406">
            <v>26</v>
          </cell>
          <cell r="D3406" t="str">
            <v>200807104</v>
          </cell>
        </row>
        <row r="3407">
          <cell r="C3407">
            <v>261</v>
          </cell>
          <cell r="D3407" t="str">
            <v>200807305</v>
          </cell>
        </row>
        <row r="3408">
          <cell r="C3408">
            <v>1775</v>
          </cell>
          <cell r="D3408" t="str">
            <v>200807505</v>
          </cell>
        </row>
        <row r="3409">
          <cell r="C3409">
            <v>2</v>
          </cell>
          <cell r="D3409" t="str">
            <v>200807G3G</v>
          </cell>
        </row>
        <row r="3410">
          <cell r="C3410">
            <v>4</v>
          </cell>
          <cell r="D3410" t="str">
            <v>200807G5G</v>
          </cell>
        </row>
        <row r="3411">
          <cell r="C3411">
            <v>580</v>
          </cell>
          <cell r="D3411" t="str">
            <v>200807206</v>
          </cell>
        </row>
        <row r="3412">
          <cell r="C3412">
            <v>114</v>
          </cell>
          <cell r="D3412" t="str">
            <v>200807306</v>
          </cell>
        </row>
        <row r="3413">
          <cell r="C3413">
            <v>75</v>
          </cell>
          <cell r="D3413" t="str">
            <v>200807406</v>
          </cell>
        </row>
        <row r="3414">
          <cell r="C3414">
            <v>18</v>
          </cell>
          <cell r="D3414" t="str">
            <v>200807506</v>
          </cell>
        </row>
        <row r="3415">
          <cell r="C3415">
            <v>4</v>
          </cell>
          <cell r="D3415" t="str">
            <v>200807107</v>
          </cell>
        </row>
        <row r="3416">
          <cell r="C3416">
            <v>3</v>
          </cell>
          <cell r="D3416" t="str">
            <v>200807207</v>
          </cell>
        </row>
        <row r="3417">
          <cell r="C3417">
            <v>3</v>
          </cell>
          <cell r="D3417" t="str">
            <v>200807407</v>
          </cell>
        </row>
        <row r="3418">
          <cell r="C3418">
            <v>13</v>
          </cell>
          <cell r="D3418" t="str">
            <v>200807Y1D</v>
          </cell>
        </row>
        <row r="3419">
          <cell r="C3419">
            <v>4</v>
          </cell>
          <cell r="D3419" t="str">
            <v>200807Y3D</v>
          </cell>
        </row>
        <row r="3420">
          <cell r="C3420">
            <v>1</v>
          </cell>
          <cell r="D3420" t="str">
            <v>200807Y4D</v>
          </cell>
        </row>
        <row r="3421">
          <cell r="C3421">
            <v>1</v>
          </cell>
          <cell r="D3421" t="str">
            <v>200807Y5D</v>
          </cell>
        </row>
        <row r="3422">
          <cell r="C3422">
            <v>0</v>
          </cell>
          <cell r="D3422" t="str">
            <v>200807Y7D</v>
          </cell>
        </row>
        <row r="3423">
          <cell r="C3423">
            <v>11</v>
          </cell>
          <cell r="D3423" t="str">
            <v>200807Y1L</v>
          </cell>
        </row>
        <row r="3424">
          <cell r="C3424">
            <v>1</v>
          </cell>
          <cell r="D3424" t="str">
            <v>200807Y2L</v>
          </cell>
        </row>
        <row r="3425">
          <cell r="C3425">
            <v>2</v>
          </cell>
          <cell r="D3425" t="str">
            <v>200807Y2H</v>
          </cell>
        </row>
        <row r="3426">
          <cell r="D3426" t="str">
            <v/>
          </cell>
        </row>
        <row r="3427">
          <cell r="D3427" t="str">
            <v/>
          </cell>
        </row>
        <row r="3428">
          <cell r="D3428" t="str">
            <v/>
          </cell>
        </row>
        <row r="3429">
          <cell r="D3429" t="str">
            <v/>
          </cell>
        </row>
        <row r="3430">
          <cell r="D3430" t="str">
            <v/>
          </cell>
        </row>
        <row r="3431">
          <cell r="D3431" t="str">
            <v/>
          </cell>
        </row>
        <row r="3432">
          <cell r="D3432" t="str">
            <v/>
          </cell>
        </row>
        <row r="3433">
          <cell r="D3433" t="str">
            <v/>
          </cell>
        </row>
        <row r="3434">
          <cell r="D3434" t="str">
            <v/>
          </cell>
        </row>
        <row r="3435">
          <cell r="D3435" t="str">
            <v/>
          </cell>
        </row>
        <row r="3436">
          <cell r="D3436" t="str">
            <v/>
          </cell>
        </row>
        <row r="3437">
          <cell r="D3437" t="str">
            <v/>
          </cell>
        </row>
        <row r="3438">
          <cell r="D3438" t="str">
            <v/>
          </cell>
        </row>
        <row r="3439">
          <cell r="D3439" t="str">
            <v/>
          </cell>
        </row>
        <row r="3440">
          <cell r="D3440" t="str">
            <v/>
          </cell>
        </row>
        <row r="3441">
          <cell r="D3441" t="str">
            <v/>
          </cell>
        </row>
        <row r="3442">
          <cell r="D3442" t="str">
            <v/>
          </cell>
        </row>
        <row r="3443">
          <cell r="D3443" t="str">
            <v/>
          </cell>
        </row>
        <row r="3444">
          <cell r="D3444" t="str">
            <v/>
          </cell>
        </row>
        <row r="3445">
          <cell r="D3445" t="str">
            <v/>
          </cell>
        </row>
        <row r="3446">
          <cell r="D3446" t="str">
            <v/>
          </cell>
        </row>
        <row r="3447">
          <cell r="D3447" t="str">
            <v/>
          </cell>
        </row>
        <row r="3448">
          <cell r="D3448" t="str">
            <v/>
          </cell>
        </row>
        <row r="3449">
          <cell r="D3449" t="str">
            <v/>
          </cell>
        </row>
        <row r="3450">
          <cell r="D3450" t="str">
            <v/>
          </cell>
        </row>
        <row r="3451">
          <cell r="D3451" t="str">
            <v/>
          </cell>
        </row>
        <row r="3452">
          <cell r="D3452" t="str">
            <v/>
          </cell>
        </row>
        <row r="3453">
          <cell r="D3453" t="str">
            <v/>
          </cell>
        </row>
        <row r="3454">
          <cell r="D3454" t="str">
            <v/>
          </cell>
        </row>
        <row r="3455">
          <cell r="D3455" t="str">
            <v/>
          </cell>
        </row>
        <row r="3456">
          <cell r="D3456" t="str">
            <v/>
          </cell>
        </row>
        <row r="3457">
          <cell r="D3457" t="str">
            <v/>
          </cell>
        </row>
        <row r="3458">
          <cell r="D3458" t="str">
            <v/>
          </cell>
        </row>
        <row r="3459">
          <cell r="D3459" t="str">
            <v/>
          </cell>
        </row>
        <row r="3460">
          <cell r="D3460" t="str">
            <v/>
          </cell>
        </row>
        <row r="3461">
          <cell r="D3461" t="str">
            <v/>
          </cell>
        </row>
        <row r="3462">
          <cell r="D3462" t="str">
            <v/>
          </cell>
        </row>
        <row r="3463">
          <cell r="D3463" t="str">
            <v/>
          </cell>
        </row>
        <row r="3464">
          <cell r="D3464" t="str">
            <v/>
          </cell>
        </row>
        <row r="3465">
          <cell r="D3465" t="str">
            <v/>
          </cell>
        </row>
        <row r="3466">
          <cell r="D3466" t="str">
            <v/>
          </cell>
        </row>
        <row r="3467">
          <cell r="D3467" t="str">
            <v/>
          </cell>
        </row>
        <row r="3468">
          <cell r="D3468" t="str">
            <v/>
          </cell>
        </row>
        <row r="3469">
          <cell r="D3469" t="str">
            <v/>
          </cell>
        </row>
        <row r="3470">
          <cell r="D3470" t="str">
            <v/>
          </cell>
        </row>
        <row r="3471">
          <cell r="D3471" t="str">
            <v/>
          </cell>
        </row>
        <row r="3472">
          <cell r="D3472" t="str">
            <v/>
          </cell>
        </row>
        <row r="3473">
          <cell r="D3473" t="str">
            <v/>
          </cell>
        </row>
        <row r="3474">
          <cell r="D3474" t="str">
            <v/>
          </cell>
        </row>
        <row r="3475">
          <cell r="D3475" t="str">
            <v/>
          </cell>
        </row>
        <row r="3476">
          <cell r="D3476" t="str">
            <v/>
          </cell>
        </row>
        <row r="3477">
          <cell r="D3477" t="str">
            <v/>
          </cell>
        </row>
        <row r="3478">
          <cell r="D3478" t="str">
            <v/>
          </cell>
        </row>
        <row r="3479">
          <cell r="D3479" t="str">
            <v/>
          </cell>
        </row>
        <row r="3480">
          <cell r="D3480" t="str">
            <v/>
          </cell>
        </row>
        <row r="3481">
          <cell r="D3481" t="str">
            <v/>
          </cell>
        </row>
        <row r="3482">
          <cell r="D3482" t="str">
            <v/>
          </cell>
        </row>
        <row r="3483">
          <cell r="D3483" t="str">
            <v/>
          </cell>
        </row>
        <row r="3484">
          <cell r="D3484" t="str">
            <v/>
          </cell>
        </row>
        <row r="3485">
          <cell r="D3485" t="str">
            <v/>
          </cell>
        </row>
        <row r="3486">
          <cell r="D3486" t="str">
            <v/>
          </cell>
        </row>
        <row r="3487">
          <cell r="D3487" t="str">
            <v/>
          </cell>
        </row>
        <row r="3488">
          <cell r="D3488" t="str">
            <v/>
          </cell>
        </row>
        <row r="3489">
          <cell r="D3489" t="str">
            <v/>
          </cell>
        </row>
        <row r="3490">
          <cell r="D3490" t="str">
            <v/>
          </cell>
        </row>
        <row r="3491">
          <cell r="D3491" t="str">
            <v/>
          </cell>
        </row>
        <row r="3492">
          <cell r="D3492" t="str">
            <v/>
          </cell>
        </row>
        <row r="3493">
          <cell r="D3493" t="str">
            <v/>
          </cell>
        </row>
        <row r="3494">
          <cell r="D3494" t="str">
            <v/>
          </cell>
        </row>
        <row r="3495">
          <cell r="D3495" t="str">
            <v/>
          </cell>
        </row>
        <row r="3496">
          <cell r="D3496" t="str">
            <v/>
          </cell>
        </row>
        <row r="3497">
          <cell r="D3497" t="str">
            <v/>
          </cell>
        </row>
        <row r="3498">
          <cell r="D3498" t="str">
            <v/>
          </cell>
        </row>
        <row r="3499">
          <cell r="D3499" t="str">
            <v/>
          </cell>
        </row>
        <row r="3500">
          <cell r="D3500" t="str">
            <v/>
          </cell>
        </row>
        <row r="3501">
          <cell r="D3501" t="str">
            <v/>
          </cell>
        </row>
        <row r="3502">
          <cell r="D3502" t="str">
            <v/>
          </cell>
        </row>
        <row r="3503">
          <cell r="D3503" t="str">
            <v/>
          </cell>
        </row>
        <row r="3504">
          <cell r="D3504" t="str">
            <v/>
          </cell>
        </row>
        <row r="3505">
          <cell r="D3505" t="str">
            <v/>
          </cell>
        </row>
        <row r="3506">
          <cell r="D3506" t="str">
            <v/>
          </cell>
        </row>
        <row r="3507">
          <cell r="D3507" t="str">
            <v/>
          </cell>
        </row>
        <row r="3508">
          <cell r="D3508" t="str">
            <v/>
          </cell>
        </row>
        <row r="3509">
          <cell r="D3509" t="str">
            <v/>
          </cell>
        </row>
        <row r="3510">
          <cell r="D3510" t="str">
            <v/>
          </cell>
        </row>
        <row r="3511">
          <cell r="D3511" t="str">
            <v/>
          </cell>
        </row>
        <row r="3512">
          <cell r="D3512" t="str">
            <v/>
          </cell>
        </row>
        <row r="3513">
          <cell r="D3513" t="str">
            <v/>
          </cell>
        </row>
        <row r="3514">
          <cell r="D3514" t="str">
            <v/>
          </cell>
        </row>
        <row r="3515">
          <cell r="D3515" t="str">
            <v/>
          </cell>
        </row>
        <row r="3516">
          <cell r="D3516" t="str">
            <v/>
          </cell>
        </row>
        <row r="3517">
          <cell r="D3517" t="str">
            <v/>
          </cell>
        </row>
        <row r="3518">
          <cell r="D3518" t="str">
            <v/>
          </cell>
        </row>
        <row r="3519">
          <cell r="D3519" t="str">
            <v/>
          </cell>
        </row>
        <row r="3520">
          <cell r="D3520" t="str">
            <v/>
          </cell>
        </row>
        <row r="3521">
          <cell r="D3521" t="str">
            <v/>
          </cell>
        </row>
        <row r="3522">
          <cell r="D3522" t="str">
            <v/>
          </cell>
        </row>
        <row r="3523">
          <cell r="D3523" t="str">
            <v/>
          </cell>
        </row>
        <row r="3524">
          <cell r="D3524" t="str">
            <v/>
          </cell>
        </row>
        <row r="3525">
          <cell r="D3525" t="str">
            <v/>
          </cell>
        </row>
        <row r="3526">
          <cell r="D3526" t="str">
            <v/>
          </cell>
        </row>
        <row r="3527">
          <cell r="D3527" t="str">
            <v/>
          </cell>
        </row>
        <row r="3528">
          <cell r="D3528" t="str">
            <v/>
          </cell>
        </row>
        <row r="3529">
          <cell r="D3529" t="str">
            <v/>
          </cell>
        </row>
        <row r="3530">
          <cell r="D3530" t="str">
            <v/>
          </cell>
        </row>
        <row r="3531">
          <cell r="D3531" t="str">
            <v/>
          </cell>
        </row>
        <row r="3532">
          <cell r="D3532" t="str">
            <v/>
          </cell>
        </row>
        <row r="3533">
          <cell r="D3533" t="str">
            <v/>
          </cell>
        </row>
        <row r="3534">
          <cell r="D3534" t="str">
            <v/>
          </cell>
        </row>
        <row r="3535">
          <cell r="D3535" t="str">
            <v/>
          </cell>
        </row>
        <row r="3536">
          <cell r="D3536" t="str">
            <v/>
          </cell>
        </row>
        <row r="3537">
          <cell r="D3537" t="str">
            <v/>
          </cell>
        </row>
        <row r="3538">
          <cell r="D3538" t="str">
            <v/>
          </cell>
        </row>
        <row r="3539">
          <cell r="D3539" t="str">
            <v/>
          </cell>
        </row>
        <row r="3540">
          <cell r="D3540" t="str">
            <v/>
          </cell>
        </row>
        <row r="3541">
          <cell r="D3541" t="str">
            <v/>
          </cell>
        </row>
        <row r="3542">
          <cell r="D3542" t="str">
            <v/>
          </cell>
        </row>
        <row r="3543">
          <cell r="D3543" t="str">
            <v/>
          </cell>
        </row>
        <row r="3544">
          <cell r="D3544" t="str">
            <v/>
          </cell>
        </row>
        <row r="3545">
          <cell r="D3545" t="str">
            <v/>
          </cell>
        </row>
        <row r="3546">
          <cell r="D3546" t="str">
            <v/>
          </cell>
        </row>
        <row r="3547">
          <cell r="D3547" t="str">
            <v/>
          </cell>
        </row>
        <row r="3548">
          <cell r="D3548" t="str">
            <v/>
          </cell>
        </row>
        <row r="3549">
          <cell r="D3549" t="str">
            <v/>
          </cell>
        </row>
        <row r="3550">
          <cell r="D3550" t="str">
            <v/>
          </cell>
        </row>
        <row r="3551">
          <cell r="D3551" t="str">
            <v/>
          </cell>
        </row>
        <row r="3552">
          <cell r="D3552" t="str">
            <v/>
          </cell>
        </row>
        <row r="3553">
          <cell r="D3553" t="str">
            <v/>
          </cell>
        </row>
        <row r="3554">
          <cell r="D3554" t="str">
            <v/>
          </cell>
        </row>
        <row r="3555">
          <cell r="D3555" t="str">
            <v/>
          </cell>
        </row>
        <row r="3556">
          <cell r="D3556" t="str">
            <v/>
          </cell>
        </row>
        <row r="3557">
          <cell r="D3557" t="str">
            <v/>
          </cell>
        </row>
        <row r="3558">
          <cell r="D3558" t="str">
            <v/>
          </cell>
        </row>
        <row r="3559">
          <cell r="D3559" t="str">
            <v/>
          </cell>
        </row>
        <row r="3560">
          <cell r="D3560" t="str">
            <v/>
          </cell>
        </row>
        <row r="3561">
          <cell r="D3561" t="str">
            <v/>
          </cell>
        </row>
        <row r="3562">
          <cell r="D3562" t="str">
            <v/>
          </cell>
        </row>
        <row r="3563">
          <cell r="D3563" t="str">
            <v/>
          </cell>
        </row>
        <row r="3564">
          <cell r="D3564" t="str">
            <v/>
          </cell>
        </row>
        <row r="3565">
          <cell r="D3565" t="str">
            <v/>
          </cell>
        </row>
        <row r="3566">
          <cell r="D3566" t="str">
            <v/>
          </cell>
        </row>
        <row r="3567">
          <cell r="D3567" t="str">
            <v/>
          </cell>
        </row>
        <row r="3568">
          <cell r="D3568" t="str">
            <v/>
          </cell>
        </row>
        <row r="3569">
          <cell r="D3569" t="str">
            <v/>
          </cell>
        </row>
        <row r="3570">
          <cell r="D3570" t="str">
            <v/>
          </cell>
        </row>
        <row r="3571">
          <cell r="D3571" t="str">
            <v/>
          </cell>
        </row>
        <row r="3572">
          <cell r="D3572" t="str">
            <v/>
          </cell>
        </row>
        <row r="3573">
          <cell r="D3573" t="str">
            <v/>
          </cell>
        </row>
        <row r="3574">
          <cell r="D3574" t="str">
            <v/>
          </cell>
        </row>
        <row r="3575">
          <cell r="D3575" t="str">
            <v/>
          </cell>
        </row>
        <row r="3576">
          <cell r="D3576" t="str">
            <v/>
          </cell>
        </row>
        <row r="3577">
          <cell r="D3577" t="str">
            <v/>
          </cell>
        </row>
        <row r="3578">
          <cell r="D3578" t="str">
            <v/>
          </cell>
        </row>
        <row r="3579">
          <cell r="D3579" t="str">
            <v/>
          </cell>
        </row>
        <row r="3580">
          <cell r="D3580" t="str">
            <v/>
          </cell>
        </row>
        <row r="3581">
          <cell r="D3581" t="str">
            <v/>
          </cell>
        </row>
        <row r="3582">
          <cell r="D3582" t="str">
            <v/>
          </cell>
        </row>
        <row r="3583">
          <cell r="D3583" t="str">
            <v/>
          </cell>
        </row>
        <row r="3584">
          <cell r="D3584" t="str">
            <v/>
          </cell>
        </row>
        <row r="3585">
          <cell r="D3585" t="str">
            <v/>
          </cell>
        </row>
        <row r="3586">
          <cell r="D3586" t="str">
            <v/>
          </cell>
        </row>
        <row r="3587">
          <cell r="D3587" t="str">
            <v/>
          </cell>
        </row>
        <row r="3588">
          <cell r="D3588" t="str">
            <v/>
          </cell>
        </row>
        <row r="3589">
          <cell r="D3589" t="str">
            <v/>
          </cell>
        </row>
        <row r="3590">
          <cell r="D3590" t="str">
            <v/>
          </cell>
        </row>
        <row r="3591">
          <cell r="D3591" t="str">
            <v/>
          </cell>
        </row>
        <row r="3592">
          <cell r="D3592" t="str">
            <v/>
          </cell>
        </row>
        <row r="3593">
          <cell r="D3593" t="str">
            <v/>
          </cell>
        </row>
        <row r="3594">
          <cell r="D3594" t="str">
            <v/>
          </cell>
        </row>
        <row r="3595">
          <cell r="D3595" t="str">
            <v/>
          </cell>
        </row>
        <row r="3596">
          <cell r="D3596" t="str">
            <v/>
          </cell>
        </row>
        <row r="3597">
          <cell r="D3597" t="str">
            <v/>
          </cell>
        </row>
        <row r="3598">
          <cell r="D3598" t="str">
            <v/>
          </cell>
        </row>
        <row r="3599">
          <cell r="D3599" t="str">
            <v/>
          </cell>
        </row>
        <row r="3600">
          <cell r="D3600" t="str">
            <v/>
          </cell>
        </row>
        <row r="3601">
          <cell r="D3601" t="str">
            <v/>
          </cell>
        </row>
        <row r="3602">
          <cell r="D3602" t="str">
            <v/>
          </cell>
        </row>
        <row r="3603">
          <cell r="D3603" t="str">
            <v/>
          </cell>
        </row>
        <row r="3604">
          <cell r="D3604" t="str">
            <v/>
          </cell>
        </row>
        <row r="3605">
          <cell r="D3605" t="str">
            <v/>
          </cell>
        </row>
        <row r="3606">
          <cell r="D3606" t="str">
            <v/>
          </cell>
        </row>
        <row r="3607">
          <cell r="D3607" t="str">
            <v/>
          </cell>
        </row>
        <row r="3608">
          <cell r="D3608" t="str">
            <v/>
          </cell>
        </row>
        <row r="3609">
          <cell r="D3609" t="str">
            <v/>
          </cell>
        </row>
        <row r="3610">
          <cell r="D3610" t="str">
            <v/>
          </cell>
        </row>
        <row r="3611">
          <cell r="D3611" t="str">
            <v/>
          </cell>
        </row>
        <row r="3612">
          <cell r="D3612" t="str">
            <v/>
          </cell>
        </row>
        <row r="3613">
          <cell r="D3613" t="str">
            <v/>
          </cell>
        </row>
        <row r="3614">
          <cell r="D3614" t="str">
            <v/>
          </cell>
        </row>
        <row r="3615">
          <cell r="D3615" t="str">
            <v/>
          </cell>
        </row>
        <row r="3616">
          <cell r="D3616" t="str">
            <v/>
          </cell>
        </row>
        <row r="3617">
          <cell r="D3617" t="str">
            <v/>
          </cell>
        </row>
        <row r="3618">
          <cell r="D3618" t="str">
            <v/>
          </cell>
        </row>
        <row r="3619">
          <cell r="D3619" t="str">
            <v/>
          </cell>
        </row>
        <row r="3620">
          <cell r="D3620" t="str">
            <v/>
          </cell>
        </row>
        <row r="3621">
          <cell r="D3621" t="str">
            <v/>
          </cell>
        </row>
        <row r="3622">
          <cell r="D3622" t="str">
            <v/>
          </cell>
        </row>
        <row r="3623">
          <cell r="D3623" t="str">
            <v/>
          </cell>
        </row>
        <row r="3624">
          <cell r="D3624" t="str">
            <v/>
          </cell>
        </row>
        <row r="3625">
          <cell r="D3625" t="str">
            <v/>
          </cell>
        </row>
        <row r="3626">
          <cell r="D3626" t="str">
            <v/>
          </cell>
        </row>
        <row r="3627">
          <cell r="D3627" t="str">
            <v/>
          </cell>
        </row>
        <row r="3628">
          <cell r="D3628" t="str">
            <v/>
          </cell>
        </row>
        <row r="3629">
          <cell r="D3629" t="str">
            <v/>
          </cell>
        </row>
        <row r="3630">
          <cell r="D3630" t="str">
            <v/>
          </cell>
        </row>
        <row r="3631">
          <cell r="D3631" t="str">
            <v/>
          </cell>
        </row>
        <row r="3632">
          <cell r="D3632" t="str">
            <v/>
          </cell>
        </row>
        <row r="3633">
          <cell r="D3633" t="str">
            <v/>
          </cell>
        </row>
        <row r="3634">
          <cell r="D3634" t="str">
            <v/>
          </cell>
        </row>
        <row r="3635">
          <cell r="D3635" t="str">
            <v/>
          </cell>
        </row>
        <row r="3636">
          <cell r="D3636" t="str">
            <v/>
          </cell>
        </row>
        <row r="3637">
          <cell r="D3637" t="str">
            <v/>
          </cell>
        </row>
        <row r="3638">
          <cell r="D3638" t="str">
            <v/>
          </cell>
        </row>
        <row r="3639">
          <cell r="D3639" t="str">
            <v/>
          </cell>
        </row>
        <row r="3640">
          <cell r="D3640" t="str">
            <v/>
          </cell>
        </row>
        <row r="3641">
          <cell r="D3641" t="str">
            <v/>
          </cell>
        </row>
        <row r="3642">
          <cell r="D3642" t="str">
            <v/>
          </cell>
        </row>
        <row r="3643">
          <cell r="D3643" t="str">
            <v/>
          </cell>
        </row>
        <row r="3644">
          <cell r="D3644" t="str">
            <v/>
          </cell>
        </row>
        <row r="3645">
          <cell r="D3645" t="str">
            <v/>
          </cell>
        </row>
        <row r="3646">
          <cell r="D3646" t="str">
            <v/>
          </cell>
        </row>
        <row r="3647">
          <cell r="D3647" t="str">
            <v/>
          </cell>
        </row>
        <row r="3648">
          <cell r="D3648" t="str">
            <v/>
          </cell>
        </row>
        <row r="3649">
          <cell r="D3649" t="str">
            <v/>
          </cell>
        </row>
        <row r="3650">
          <cell r="D3650" t="str">
            <v/>
          </cell>
        </row>
        <row r="3651">
          <cell r="D3651" t="str">
            <v/>
          </cell>
        </row>
        <row r="3652">
          <cell r="D3652" t="str">
            <v/>
          </cell>
        </row>
        <row r="3653">
          <cell r="D3653" t="str">
            <v/>
          </cell>
        </row>
        <row r="3654">
          <cell r="D3654" t="str">
            <v/>
          </cell>
        </row>
        <row r="3655">
          <cell r="D3655" t="str">
            <v/>
          </cell>
        </row>
        <row r="3656">
          <cell r="D3656" t="str">
            <v/>
          </cell>
        </row>
        <row r="3657">
          <cell r="D3657" t="str">
            <v/>
          </cell>
        </row>
        <row r="3658">
          <cell r="D3658" t="str">
            <v/>
          </cell>
        </row>
        <row r="3659">
          <cell r="D3659" t="str">
            <v/>
          </cell>
        </row>
        <row r="3660">
          <cell r="D3660" t="str">
            <v/>
          </cell>
        </row>
        <row r="3661">
          <cell r="D3661" t="str">
            <v/>
          </cell>
        </row>
        <row r="3662">
          <cell r="D3662" t="str">
            <v/>
          </cell>
        </row>
        <row r="3663">
          <cell r="D3663" t="str">
            <v/>
          </cell>
        </row>
        <row r="3664">
          <cell r="D3664" t="str">
            <v/>
          </cell>
        </row>
        <row r="3665">
          <cell r="D3665" t="str">
            <v/>
          </cell>
        </row>
        <row r="3666">
          <cell r="D3666" t="str">
            <v/>
          </cell>
        </row>
        <row r="3667">
          <cell r="D3667" t="str">
            <v/>
          </cell>
        </row>
        <row r="3668">
          <cell r="D3668" t="str">
            <v/>
          </cell>
        </row>
        <row r="3669">
          <cell r="D3669" t="str">
            <v/>
          </cell>
        </row>
        <row r="3670">
          <cell r="D3670" t="str">
            <v/>
          </cell>
        </row>
        <row r="3671">
          <cell r="D3671" t="str">
            <v/>
          </cell>
        </row>
        <row r="3672">
          <cell r="D3672" t="str">
            <v/>
          </cell>
        </row>
        <row r="3673">
          <cell r="D3673" t="str">
            <v/>
          </cell>
        </row>
        <row r="3674">
          <cell r="D3674" t="str">
            <v/>
          </cell>
        </row>
        <row r="3675">
          <cell r="D3675" t="str">
            <v/>
          </cell>
        </row>
        <row r="3676">
          <cell r="D3676" t="str">
            <v/>
          </cell>
        </row>
        <row r="3677">
          <cell r="D3677" t="str">
            <v/>
          </cell>
        </row>
        <row r="3678">
          <cell r="D3678" t="str">
            <v/>
          </cell>
        </row>
        <row r="3679">
          <cell r="D3679" t="str">
            <v/>
          </cell>
        </row>
        <row r="3680">
          <cell r="D3680" t="str">
            <v/>
          </cell>
        </row>
        <row r="3681">
          <cell r="D3681" t="str">
            <v/>
          </cell>
        </row>
        <row r="3682">
          <cell r="D3682" t="str">
            <v/>
          </cell>
        </row>
        <row r="3683">
          <cell r="D3683" t="str">
            <v/>
          </cell>
        </row>
        <row r="3684">
          <cell r="D3684" t="str">
            <v/>
          </cell>
        </row>
        <row r="3685">
          <cell r="D3685" t="str">
            <v/>
          </cell>
        </row>
        <row r="3686">
          <cell r="D3686" t="str">
            <v/>
          </cell>
        </row>
        <row r="3687">
          <cell r="D3687" t="str">
            <v/>
          </cell>
        </row>
        <row r="3688">
          <cell r="D3688" t="str">
            <v/>
          </cell>
        </row>
        <row r="3689">
          <cell r="D3689" t="str">
            <v/>
          </cell>
        </row>
        <row r="3690">
          <cell r="D3690" t="str">
            <v/>
          </cell>
        </row>
        <row r="3691">
          <cell r="D3691" t="str">
            <v/>
          </cell>
        </row>
        <row r="3692">
          <cell r="D3692" t="str">
            <v/>
          </cell>
        </row>
        <row r="3693">
          <cell r="D3693" t="str">
            <v/>
          </cell>
        </row>
        <row r="3694">
          <cell r="D3694" t="str">
            <v/>
          </cell>
        </row>
        <row r="3695">
          <cell r="D3695" t="str">
            <v/>
          </cell>
        </row>
        <row r="3696">
          <cell r="D3696" t="str">
            <v/>
          </cell>
        </row>
        <row r="3697">
          <cell r="D3697" t="str">
            <v/>
          </cell>
        </row>
        <row r="3698">
          <cell r="D3698" t="str">
            <v/>
          </cell>
        </row>
        <row r="3699">
          <cell r="D3699" t="str">
            <v/>
          </cell>
        </row>
        <row r="3700">
          <cell r="D3700" t="str">
            <v/>
          </cell>
        </row>
        <row r="3701">
          <cell r="D3701" t="str">
            <v/>
          </cell>
        </row>
        <row r="3702">
          <cell r="D3702" t="str">
            <v/>
          </cell>
        </row>
        <row r="3703">
          <cell r="D3703" t="str">
            <v/>
          </cell>
        </row>
        <row r="3704">
          <cell r="D3704" t="str">
            <v/>
          </cell>
        </row>
        <row r="3705">
          <cell r="D3705" t="str">
            <v/>
          </cell>
        </row>
        <row r="3706">
          <cell r="D3706" t="str">
            <v/>
          </cell>
        </row>
        <row r="3707">
          <cell r="D3707" t="str">
            <v/>
          </cell>
        </row>
        <row r="3708">
          <cell r="D3708" t="str">
            <v/>
          </cell>
        </row>
        <row r="3709">
          <cell r="D3709" t="str">
            <v/>
          </cell>
        </row>
        <row r="3710">
          <cell r="D3710" t="str">
            <v/>
          </cell>
        </row>
        <row r="3711">
          <cell r="D3711" t="str">
            <v/>
          </cell>
        </row>
        <row r="3712">
          <cell r="D3712" t="str">
            <v/>
          </cell>
        </row>
        <row r="3713">
          <cell r="D3713" t="str">
            <v/>
          </cell>
        </row>
        <row r="3714">
          <cell r="D3714" t="str">
            <v/>
          </cell>
        </row>
        <row r="3715">
          <cell r="D3715" t="str">
            <v/>
          </cell>
        </row>
        <row r="3716">
          <cell r="D3716" t="str">
            <v/>
          </cell>
        </row>
        <row r="3717">
          <cell r="D3717" t="str">
            <v/>
          </cell>
        </row>
        <row r="3718">
          <cell r="D3718" t="str">
            <v/>
          </cell>
        </row>
        <row r="3719">
          <cell r="D3719" t="str">
            <v/>
          </cell>
        </row>
        <row r="3720">
          <cell r="D3720" t="str">
            <v/>
          </cell>
        </row>
        <row r="3721">
          <cell r="D3721" t="str">
            <v/>
          </cell>
        </row>
        <row r="3722">
          <cell r="D3722" t="str">
            <v/>
          </cell>
        </row>
        <row r="3723">
          <cell r="D3723" t="str">
            <v/>
          </cell>
        </row>
        <row r="3724">
          <cell r="D3724" t="str">
            <v/>
          </cell>
        </row>
        <row r="3725">
          <cell r="D3725" t="str">
            <v/>
          </cell>
        </row>
        <row r="3726">
          <cell r="D3726" t="str">
            <v/>
          </cell>
        </row>
        <row r="3727">
          <cell r="D3727" t="str">
            <v/>
          </cell>
        </row>
        <row r="3728">
          <cell r="D3728" t="str">
            <v/>
          </cell>
        </row>
        <row r="3729">
          <cell r="D3729" t="str">
            <v/>
          </cell>
        </row>
        <row r="3730">
          <cell r="D3730" t="str">
            <v/>
          </cell>
        </row>
        <row r="3731">
          <cell r="D3731" t="str">
            <v/>
          </cell>
        </row>
        <row r="3732">
          <cell r="D3732" t="str">
            <v/>
          </cell>
        </row>
        <row r="3733">
          <cell r="D3733" t="str">
            <v/>
          </cell>
        </row>
        <row r="3734">
          <cell r="D3734" t="str">
            <v/>
          </cell>
        </row>
        <row r="3735">
          <cell r="D3735" t="str">
            <v/>
          </cell>
        </row>
        <row r="3736">
          <cell r="D3736" t="str">
            <v/>
          </cell>
        </row>
        <row r="3737">
          <cell r="D3737" t="str">
            <v/>
          </cell>
        </row>
        <row r="3738">
          <cell r="D3738" t="str">
            <v/>
          </cell>
        </row>
        <row r="3739">
          <cell r="D3739" t="str">
            <v/>
          </cell>
        </row>
        <row r="3740">
          <cell r="D3740" t="str">
            <v/>
          </cell>
        </row>
        <row r="3741">
          <cell r="D3741" t="str">
            <v/>
          </cell>
        </row>
        <row r="3742">
          <cell r="D3742" t="str">
            <v/>
          </cell>
        </row>
        <row r="3743">
          <cell r="D3743" t="str">
            <v/>
          </cell>
        </row>
        <row r="3744">
          <cell r="D3744" t="str">
            <v/>
          </cell>
        </row>
        <row r="3745">
          <cell r="D3745" t="str">
            <v/>
          </cell>
        </row>
        <row r="3746">
          <cell r="D3746" t="str">
            <v/>
          </cell>
        </row>
        <row r="3747">
          <cell r="D3747" t="str">
            <v/>
          </cell>
        </row>
        <row r="3748">
          <cell r="D3748" t="str">
            <v/>
          </cell>
        </row>
        <row r="3749">
          <cell r="D3749" t="str">
            <v/>
          </cell>
        </row>
        <row r="3750">
          <cell r="D3750" t="str">
            <v/>
          </cell>
        </row>
        <row r="3751">
          <cell r="D3751" t="str">
            <v/>
          </cell>
        </row>
        <row r="3752">
          <cell r="D3752" t="str">
            <v/>
          </cell>
        </row>
        <row r="3753">
          <cell r="D3753" t="str">
            <v/>
          </cell>
        </row>
        <row r="3754">
          <cell r="D3754" t="str">
            <v/>
          </cell>
        </row>
        <row r="3755">
          <cell r="D3755" t="str">
            <v/>
          </cell>
        </row>
        <row r="3756">
          <cell r="D3756" t="str">
            <v/>
          </cell>
        </row>
        <row r="3757">
          <cell r="D3757" t="str">
            <v/>
          </cell>
        </row>
        <row r="3758">
          <cell r="D3758" t="str">
            <v/>
          </cell>
        </row>
        <row r="3759">
          <cell r="D3759" t="str">
            <v/>
          </cell>
        </row>
        <row r="3760">
          <cell r="D3760" t="str">
            <v/>
          </cell>
        </row>
        <row r="3761">
          <cell r="D3761" t="str">
            <v/>
          </cell>
        </row>
        <row r="3762">
          <cell r="D3762" t="str">
            <v/>
          </cell>
        </row>
        <row r="3763">
          <cell r="D3763" t="str">
            <v/>
          </cell>
        </row>
        <row r="3764">
          <cell r="D3764" t="str">
            <v/>
          </cell>
        </row>
        <row r="3765">
          <cell r="D3765" t="str">
            <v/>
          </cell>
        </row>
        <row r="3766">
          <cell r="D3766" t="str">
            <v/>
          </cell>
        </row>
        <row r="3767">
          <cell r="D3767" t="str">
            <v/>
          </cell>
        </row>
        <row r="3768">
          <cell r="D3768" t="str">
            <v/>
          </cell>
        </row>
        <row r="3769">
          <cell r="D3769" t="str">
            <v/>
          </cell>
        </row>
        <row r="3770">
          <cell r="D3770" t="str">
            <v/>
          </cell>
        </row>
        <row r="3771">
          <cell r="D3771" t="str">
            <v/>
          </cell>
        </row>
        <row r="3772">
          <cell r="D3772" t="str">
            <v/>
          </cell>
        </row>
        <row r="3773">
          <cell r="D3773" t="str">
            <v/>
          </cell>
        </row>
        <row r="3774">
          <cell r="D3774" t="str">
            <v/>
          </cell>
        </row>
        <row r="3775">
          <cell r="D3775" t="str">
            <v/>
          </cell>
        </row>
        <row r="3776">
          <cell r="D3776" t="str">
            <v/>
          </cell>
        </row>
        <row r="3777">
          <cell r="D3777" t="str">
            <v/>
          </cell>
        </row>
        <row r="3778">
          <cell r="D3778" t="str">
            <v/>
          </cell>
        </row>
        <row r="3779">
          <cell r="D3779" t="str">
            <v/>
          </cell>
        </row>
        <row r="3780">
          <cell r="D3780" t="str">
            <v/>
          </cell>
        </row>
        <row r="3781">
          <cell r="D3781" t="str">
            <v/>
          </cell>
        </row>
        <row r="3782">
          <cell r="D3782" t="str">
            <v/>
          </cell>
        </row>
        <row r="3783">
          <cell r="D3783" t="str">
            <v/>
          </cell>
        </row>
        <row r="3784">
          <cell r="D3784" t="str">
            <v/>
          </cell>
        </row>
        <row r="3785">
          <cell r="D3785" t="str">
            <v/>
          </cell>
        </row>
        <row r="3786">
          <cell r="D3786" t="str">
            <v/>
          </cell>
        </row>
        <row r="3787">
          <cell r="D3787" t="str">
            <v/>
          </cell>
        </row>
        <row r="3788">
          <cell r="D3788" t="str">
            <v/>
          </cell>
        </row>
        <row r="3789">
          <cell r="D3789" t="str">
            <v/>
          </cell>
        </row>
        <row r="3790">
          <cell r="D3790" t="str">
            <v/>
          </cell>
        </row>
        <row r="3791">
          <cell r="D3791" t="str">
            <v/>
          </cell>
        </row>
        <row r="3792">
          <cell r="D3792" t="str">
            <v/>
          </cell>
        </row>
        <row r="3793">
          <cell r="D3793" t="str">
            <v/>
          </cell>
        </row>
        <row r="3794">
          <cell r="D3794" t="str">
            <v/>
          </cell>
        </row>
        <row r="3795">
          <cell r="D3795" t="str">
            <v/>
          </cell>
        </row>
        <row r="3796">
          <cell r="D3796" t="str">
            <v/>
          </cell>
        </row>
        <row r="3797">
          <cell r="D3797" t="str">
            <v/>
          </cell>
        </row>
        <row r="3798">
          <cell r="D3798" t="str">
            <v/>
          </cell>
        </row>
        <row r="3799">
          <cell r="D3799" t="str">
            <v/>
          </cell>
        </row>
        <row r="3800">
          <cell r="D3800" t="str">
            <v/>
          </cell>
        </row>
        <row r="3801">
          <cell r="D3801" t="str">
            <v/>
          </cell>
        </row>
        <row r="3802">
          <cell r="D3802" t="str">
            <v/>
          </cell>
        </row>
        <row r="3803">
          <cell r="D3803" t="str">
            <v/>
          </cell>
        </row>
        <row r="3804">
          <cell r="D3804" t="str">
            <v/>
          </cell>
        </row>
        <row r="3805">
          <cell r="D3805" t="str">
            <v/>
          </cell>
        </row>
        <row r="3806">
          <cell r="D3806" t="str">
            <v/>
          </cell>
        </row>
        <row r="3807">
          <cell r="D3807" t="str">
            <v/>
          </cell>
        </row>
        <row r="3808">
          <cell r="D3808" t="str">
            <v/>
          </cell>
        </row>
        <row r="3809">
          <cell r="D3809" t="str">
            <v/>
          </cell>
        </row>
        <row r="3810">
          <cell r="D3810" t="str">
            <v/>
          </cell>
        </row>
        <row r="3811">
          <cell r="D3811" t="str">
            <v/>
          </cell>
        </row>
        <row r="3812">
          <cell r="D3812" t="str">
            <v/>
          </cell>
        </row>
        <row r="3813">
          <cell r="D3813" t="str">
            <v/>
          </cell>
        </row>
        <row r="3814">
          <cell r="D3814" t="str">
            <v/>
          </cell>
        </row>
        <row r="3815">
          <cell r="D3815" t="str">
            <v/>
          </cell>
        </row>
        <row r="3816">
          <cell r="D3816" t="str">
            <v/>
          </cell>
        </row>
        <row r="3817">
          <cell r="D3817" t="str">
            <v/>
          </cell>
        </row>
        <row r="3818">
          <cell r="D3818" t="str">
            <v/>
          </cell>
        </row>
        <row r="3819">
          <cell r="D3819" t="str">
            <v/>
          </cell>
        </row>
        <row r="3820">
          <cell r="D3820" t="str">
            <v/>
          </cell>
        </row>
        <row r="3821">
          <cell r="D3821" t="str">
            <v/>
          </cell>
        </row>
        <row r="3822">
          <cell r="D3822" t="str">
            <v/>
          </cell>
        </row>
        <row r="3823">
          <cell r="D3823" t="str">
            <v/>
          </cell>
        </row>
        <row r="3824">
          <cell r="D3824" t="str">
            <v/>
          </cell>
        </row>
        <row r="3825">
          <cell r="D3825" t="str">
            <v/>
          </cell>
        </row>
        <row r="3826">
          <cell r="D3826" t="str">
            <v/>
          </cell>
        </row>
        <row r="3827">
          <cell r="D3827" t="str">
            <v/>
          </cell>
        </row>
        <row r="3828">
          <cell r="D3828" t="str">
            <v/>
          </cell>
        </row>
        <row r="3829">
          <cell r="D3829" t="str">
            <v/>
          </cell>
        </row>
        <row r="3830">
          <cell r="D3830" t="str">
            <v/>
          </cell>
        </row>
        <row r="3831">
          <cell r="D3831" t="str">
            <v/>
          </cell>
        </row>
        <row r="3832">
          <cell r="D3832" t="str">
            <v/>
          </cell>
        </row>
        <row r="3833">
          <cell r="D3833" t="str">
            <v/>
          </cell>
        </row>
        <row r="3834">
          <cell r="D3834" t="str">
            <v/>
          </cell>
        </row>
        <row r="3835">
          <cell r="D3835" t="str">
            <v/>
          </cell>
        </row>
        <row r="3836">
          <cell r="D3836" t="str">
            <v/>
          </cell>
        </row>
        <row r="3837">
          <cell r="D3837" t="str">
            <v/>
          </cell>
        </row>
        <row r="3838">
          <cell r="D3838" t="str">
            <v/>
          </cell>
        </row>
        <row r="3839">
          <cell r="D3839" t="str">
            <v/>
          </cell>
        </row>
        <row r="3840">
          <cell r="D3840" t="str">
            <v/>
          </cell>
        </row>
        <row r="3841">
          <cell r="D3841" t="str">
            <v/>
          </cell>
        </row>
        <row r="3842">
          <cell r="D3842" t="str">
            <v/>
          </cell>
        </row>
        <row r="3843">
          <cell r="D3843" t="str">
            <v/>
          </cell>
        </row>
        <row r="3844">
          <cell r="D3844" t="str">
            <v/>
          </cell>
        </row>
        <row r="3845">
          <cell r="D3845" t="str">
            <v/>
          </cell>
        </row>
        <row r="3846">
          <cell r="D3846" t="str">
            <v/>
          </cell>
        </row>
        <row r="3847">
          <cell r="D3847" t="str">
            <v/>
          </cell>
        </row>
        <row r="3848">
          <cell r="D3848" t="str">
            <v/>
          </cell>
        </row>
        <row r="3849">
          <cell r="D3849" t="str">
            <v/>
          </cell>
        </row>
        <row r="3850">
          <cell r="D3850" t="str">
            <v/>
          </cell>
        </row>
        <row r="3851">
          <cell r="D3851" t="str">
            <v/>
          </cell>
        </row>
        <row r="3852">
          <cell r="D3852" t="str">
            <v/>
          </cell>
        </row>
        <row r="3853">
          <cell r="D3853" t="str">
            <v/>
          </cell>
        </row>
        <row r="3854">
          <cell r="D3854" t="str">
            <v/>
          </cell>
        </row>
        <row r="3855">
          <cell r="D3855" t="str">
            <v/>
          </cell>
        </row>
        <row r="3856">
          <cell r="D3856" t="str">
            <v/>
          </cell>
        </row>
        <row r="3857">
          <cell r="D3857" t="str">
            <v/>
          </cell>
        </row>
        <row r="3858">
          <cell r="D3858" t="str">
            <v/>
          </cell>
        </row>
        <row r="3859">
          <cell r="D3859" t="str">
            <v/>
          </cell>
        </row>
        <row r="3860">
          <cell r="D3860" t="str">
            <v/>
          </cell>
        </row>
        <row r="3861">
          <cell r="D3861" t="str">
            <v/>
          </cell>
        </row>
        <row r="3862">
          <cell r="D3862" t="str">
            <v/>
          </cell>
        </row>
        <row r="3863">
          <cell r="D3863" t="str">
            <v/>
          </cell>
        </row>
        <row r="3864">
          <cell r="D3864" t="str">
            <v/>
          </cell>
        </row>
        <row r="3865">
          <cell r="D3865" t="str">
            <v/>
          </cell>
        </row>
        <row r="3866">
          <cell r="D3866" t="str">
            <v/>
          </cell>
        </row>
        <row r="3867">
          <cell r="D3867" t="str">
            <v/>
          </cell>
        </row>
        <row r="3868">
          <cell r="D3868" t="str">
            <v/>
          </cell>
        </row>
        <row r="3869">
          <cell r="D3869" t="str">
            <v/>
          </cell>
        </row>
        <row r="3870">
          <cell r="D3870" t="str">
            <v/>
          </cell>
        </row>
        <row r="3871">
          <cell r="D3871" t="str">
            <v/>
          </cell>
        </row>
        <row r="3872">
          <cell r="D3872" t="str">
            <v/>
          </cell>
        </row>
        <row r="3873">
          <cell r="D3873" t="str">
            <v/>
          </cell>
        </row>
        <row r="3874">
          <cell r="D3874" t="str">
            <v/>
          </cell>
        </row>
        <row r="3875">
          <cell r="D3875" t="str">
            <v/>
          </cell>
        </row>
        <row r="3876">
          <cell r="D3876" t="str">
            <v/>
          </cell>
        </row>
        <row r="3877">
          <cell r="D3877" t="str">
            <v/>
          </cell>
        </row>
        <row r="3878">
          <cell r="D3878" t="str">
            <v/>
          </cell>
        </row>
        <row r="3879">
          <cell r="D3879" t="str">
            <v/>
          </cell>
        </row>
        <row r="3880">
          <cell r="D3880" t="str">
            <v/>
          </cell>
        </row>
        <row r="3881">
          <cell r="D3881" t="str">
            <v/>
          </cell>
        </row>
        <row r="3882">
          <cell r="D3882" t="str">
            <v/>
          </cell>
        </row>
        <row r="3883">
          <cell r="D3883" t="str">
            <v/>
          </cell>
        </row>
        <row r="3884">
          <cell r="D3884" t="str">
            <v/>
          </cell>
        </row>
        <row r="3885">
          <cell r="D3885" t="str">
            <v/>
          </cell>
        </row>
        <row r="3886">
          <cell r="D3886" t="str">
            <v/>
          </cell>
        </row>
        <row r="3887">
          <cell r="D3887" t="str">
            <v/>
          </cell>
        </row>
        <row r="3888">
          <cell r="D3888" t="str">
            <v/>
          </cell>
        </row>
        <row r="3889">
          <cell r="D3889" t="str">
            <v/>
          </cell>
        </row>
        <row r="3890">
          <cell r="D3890" t="str">
            <v/>
          </cell>
        </row>
        <row r="3891">
          <cell r="D3891" t="str">
            <v/>
          </cell>
        </row>
        <row r="3892">
          <cell r="D3892" t="str">
            <v/>
          </cell>
        </row>
        <row r="3893">
          <cell r="D3893" t="str">
            <v/>
          </cell>
        </row>
        <row r="3894">
          <cell r="D3894" t="str">
            <v/>
          </cell>
        </row>
        <row r="3895">
          <cell r="D3895" t="str">
            <v/>
          </cell>
        </row>
        <row r="3896">
          <cell r="D3896" t="str">
            <v/>
          </cell>
        </row>
        <row r="3897">
          <cell r="D3897" t="str">
            <v/>
          </cell>
        </row>
        <row r="3898">
          <cell r="D3898" t="str">
            <v/>
          </cell>
        </row>
        <row r="3899">
          <cell r="D3899" t="str">
            <v/>
          </cell>
        </row>
        <row r="3900">
          <cell r="D3900" t="str">
            <v/>
          </cell>
        </row>
        <row r="3901">
          <cell r="D3901" t="str">
            <v/>
          </cell>
        </row>
        <row r="3902">
          <cell r="D3902" t="str">
            <v/>
          </cell>
        </row>
        <row r="3903">
          <cell r="D3903" t="str">
            <v/>
          </cell>
        </row>
        <row r="3904">
          <cell r="D3904" t="str">
            <v/>
          </cell>
        </row>
        <row r="3905">
          <cell r="D3905" t="str">
            <v/>
          </cell>
        </row>
        <row r="3906">
          <cell r="D3906" t="str">
            <v/>
          </cell>
        </row>
        <row r="3907">
          <cell r="D3907" t="str">
            <v/>
          </cell>
        </row>
        <row r="3908">
          <cell r="D3908" t="str">
            <v/>
          </cell>
        </row>
        <row r="3909">
          <cell r="D3909" t="str">
            <v/>
          </cell>
        </row>
        <row r="3910">
          <cell r="D3910" t="str">
            <v/>
          </cell>
        </row>
        <row r="3911">
          <cell r="D3911" t="str">
            <v/>
          </cell>
        </row>
        <row r="3912">
          <cell r="D3912" t="str">
            <v/>
          </cell>
        </row>
        <row r="3913">
          <cell r="D3913" t="str">
            <v/>
          </cell>
        </row>
        <row r="3914">
          <cell r="D3914" t="str">
            <v/>
          </cell>
        </row>
        <row r="3915">
          <cell r="D3915" t="str">
            <v/>
          </cell>
        </row>
        <row r="3916">
          <cell r="D3916" t="str">
            <v/>
          </cell>
        </row>
        <row r="3917">
          <cell r="D3917" t="str">
            <v/>
          </cell>
        </row>
        <row r="3918">
          <cell r="D3918" t="str">
            <v/>
          </cell>
        </row>
        <row r="3919">
          <cell r="D3919" t="str">
            <v/>
          </cell>
        </row>
        <row r="3920">
          <cell r="D3920" t="str">
            <v/>
          </cell>
        </row>
        <row r="3921">
          <cell r="D3921" t="str">
            <v/>
          </cell>
        </row>
        <row r="3922">
          <cell r="D3922" t="str">
            <v/>
          </cell>
        </row>
        <row r="3923">
          <cell r="D3923" t="str">
            <v/>
          </cell>
        </row>
        <row r="3924">
          <cell r="D3924" t="str">
            <v/>
          </cell>
        </row>
        <row r="3925">
          <cell r="D3925" t="str">
            <v/>
          </cell>
        </row>
        <row r="3926">
          <cell r="D3926" t="str">
            <v/>
          </cell>
        </row>
        <row r="3927">
          <cell r="D3927" t="str">
            <v/>
          </cell>
        </row>
        <row r="3928">
          <cell r="D3928" t="str">
            <v/>
          </cell>
        </row>
        <row r="3929">
          <cell r="D3929" t="str">
            <v/>
          </cell>
        </row>
        <row r="3930">
          <cell r="D3930" t="str">
            <v/>
          </cell>
        </row>
        <row r="3931">
          <cell r="D3931" t="str">
            <v/>
          </cell>
        </row>
        <row r="3932">
          <cell r="D3932" t="str">
            <v/>
          </cell>
        </row>
        <row r="3933">
          <cell r="D3933" t="str">
            <v/>
          </cell>
        </row>
        <row r="3934">
          <cell r="D3934" t="str">
            <v/>
          </cell>
        </row>
        <row r="3935">
          <cell r="D3935" t="str">
            <v/>
          </cell>
        </row>
        <row r="3936">
          <cell r="D3936" t="str">
            <v/>
          </cell>
        </row>
        <row r="3937">
          <cell r="D3937" t="str">
            <v/>
          </cell>
        </row>
        <row r="3938">
          <cell r="D3938" t="str">
            <v/>
          </cell>
        </row>
        <row r="3939">
          <cell r="D3939" t="str">
            <v/>
          </cell>
        </row>
        <row r="3940">
          <cell r="D3940" t="str">
            <v/>
          </cell>
        </row>
        <row r="3941">
          <cell r="D3941" t="str">
            <v/>
          </cell>
        </row>
        <row r="3942">
          <cell r="D3942" t="str">
            <v/>
          </cell>
        </row>
        <row r="3943">
          <cell r="D3943" t="str">
            <v/>
          </cell>
        </row>
        <row r="3944">
          <cell r="D3944" t="str">
            <v/>
          </cell>
        </row>
        <row r="3945">
          <cell r="D3945" t="str">
            <v/>
          </cell>
        </row>
        <row r="3946">
          <cell r="D3946" t="str">
            <v/>
          </cell>
        </row>
        <row r="3947">
          <cell r="D3947" t="str">
            <v/>
          </cell>
        </row>
        <row r="3948">
          <cell r="D3948" t="str">
            <v/>
          </cell>
        </row>
        <row r="3949">
          <cell r="D3949" t="str">
            <v/>
          </cell>
        </row>
        <row r="3950">
          <cell r="D3950" t="str">
            <v/>
          </cell>
        </row>
        <row r="3951">
          <cell r="D3951" t="str">
            <v/>
          </cell>
        </row>
        <row r="3952">
          <cell r="D3952" t="str">
            <v/>
          </cell>
        </row>
        <row r="3953">
          <cell r="D3953" t="str">
            <v/>
          </cell>
        </row>
        <row r="3954">
          <cell r="D3954" t="str">
            <v/>
          </cell>
        </row>
        <row r="3955">
          <cell r="D3955" t="str">
            <v/>
          </cell>
        </row>
        <row r="3956">
          <cell r="D3956" t="str">
            <v/>
          </cell>
        </row>
        <row r="3957">
          <cell r="D3957" t="str">
            <v/>
          </cell>
        </row>
        <row r="3958">
          <cell r="D3958" t="str">
            <v/>
          </cell>
        </row>
        <row r="3959">
          <cell r="D3959" t="str">
            <v/>
          </cell>
        </row>
        <row r="3960">
          <cell r="D3960" t="str">
            <v/>
          </cell>
        </row>
        <row r="3961">
          <cell r="D3961" t="str">
            <v/>
          </cell>
        </row>
        <row r="3962">
          <cell r="D3962" t="str">
            <v/>
          </cell>
        </row>
        <row r="3963">
          <cell r="D3963" t="str">
            <v/>
          </cell>
        </row>
        <row r="3964">
          <cell r="D3964" t="str">
            <v/>
          </cell>
        </row>
        <row r="3965">
          <cell r="D3965" t="str">
            <v/>
          </cell>
        </row>
        <row r="3966">
          <cell r="D3966" t="str">
            <v/>
          </cell>
        </row>
        <row r="3967">
          <cell r="D3967" t="str">
            <v/>
          </cell>
        </row>
        <row r="3968">
          <cell r="D3968" t="str">
            <v/>
          </cell>
        </row>
        <row r="3969">
          <cell r="D3969" t="str">
            <v/>
          </cell>
        </row>
        <row r="3970">
          <cell r="D3970" t="str">
            <v/>
          </cell>
        </row>
        <row r="3971">
          <cell r="D3971" t="str">
            <v/>
          </cell>
        </row>
        <row r="3972">
          <cell r="D3972" t="str">
            <v/>
          </cell>
        </row>
        <row r="3973">
          <cell r="D3973" t="str">
            <v/>
          </cell>
        </row>
        <row r="3974">
          <cell r="D3974" t="str">
            <v/>
          </cell>
        </row>
        <row r="3975">
          <cell r="D3975" t="str">
            <v/>
          </cell>
        </row>
        <row r="3976">
          <cell r="D3976" t="str">
            <v/>
          </cell>
        </row>
        <row r="3977">
          <cell r="D3977" t="str">
            <v/>
          </cell>
        </row>
        <row r="3978">
          <cell r="D3978" t="str">
            <v/>
          </cell>
        </row>
        <row r="3979">
          <cell r="D3979" t="str">
            <v/>
          </cell>
        </row>
        <row r="3980">
          <cell r="D3980" t="str">
            <v/>
          </cell>
        </row>
        <row r="3981">
          <cell r="D3981" t="str">
            <v/>
          </cell>
        </row>
        <row r="3982">
          <cell r="D3982" t="str">
            <v/>
          </cell>
        </row>
        <row r="3983">
          <cell r="D3983" t="str">
            <v/>
          </cell>
        </row>
        <row r="3984">
          <cell r="D3984" t="str">
            <v/>
          </cell>
        </row>
        <row r="3985">
          <cell r="D3985" t="str">
            <v/>
          </cell>
        </row>
        <row r="3986">
          <cell r="D3986" t="str">
            <v/>
          </cell>
        </row>
        <row r="3987">
          <cell r="D3987" t="str">
            <v/>
          </cell>
        </row>
        <row r="3988">
          <cell r="D3988" t="str">
            <v/>
          </cell>
        </row>
        <row r="3989">
          <cell r="D3989" t="str">
            <v/>
          </cell>
        </row>
        <row r="3990">
          <cell r="D3990" t="str">
            <v/>
          </cell>
        </row>
        <row r="3991">
          <cell r="D3991" t="str">
            <v/>
          </cell>
        </row>
        <row r="3992">
          <cell r="D3992" t="str">
            <v/>
          </cell>
        </row>
        <row r="3993">
          <cell r="D3993" t="str">
            <v/>
          </cell>
        </row>
        <row r="3994">
          <cell r="D3994" t="str">
            <v/>
          </cell>
        </row>
        <row r="3995">
          <cell r="D3995" t="str">
            <v/>
          </cell>
        </row>
        <row r="3996">
          <cell r="D3996" t="str">
            <v/>
          </cell>
        </row>
        <row r="3997">
          <cell r="D3997" t="str">
            <v/>
          </cell>
        </row>
        <row r="3998">
          <cell r="D3998" t="str">
            <v/>
          </cell>
        </row>
        <row r="3999">
          <cell r="D3999" t="str">
            <v/>
          </cell>
        </row>
        <row r="4000">
          <cell r="D4000" t="str">
            <v/>
          </cell>
        </row>
        <row r="4001">
          <cell r="D4001" t="str">
            <v/>
          </cell>
        </row>
        <row r="4002">
          <cell r="D4002" t="str">
            <v/>
          </cell>
        </row>
        <row r="4003">
          <cell r="D4003" t="str">
            <v/>
          </cell>
        </row>
        <row r="4004">
          <cell r="D4004" t="str">
            <v/>
          </cell>
        </row>
        <row r="4005">
          <cell r="D4005" t="str">
            <v/>
          </cell>
        </row>
        <row r="4006">
          <cell r="D4006" t="str">
            <v/>
          </cell>
        </row>
        <row r="4007">
          <cell r="D4007" t="str">
            <v/>
          </cell>
        </row>
        <row r="4008">
          <cell r="D4008" t="str">
            <v/>
          </cell>
        </row>
        <row r="4009">
          <cell r="D4009" t="str">
            <v/>
          </cell>
        </row>
        <row r="4010">
          <cell r="D4010" t="str">
            <v/>
          </cell>
        </row>
        <row r="4011">
          <cell r="D4011" t="str">
            <v/>
          </cell>
        </row>
        <row r="4012">
          <cell r="D4012" t="str">
            <v/>
          </cell>
        </row>
        <row r="4013">
          <cell r="D4013" t="str">
            <v/>
          </cell>
        </row>
        <row r="4014">
          <cell r="D4014" t="str">
            <v/>
          </cell>
        </row>
        <row r="4015">
          <cell r="D4015" t="str">
            <v/>
          </cell>
        </row>
        <row r="4016">
          <cell r="D4016" t="str">
            <v/>
          </cell>
        </row>
        <row r="4017">
          <cell r="D4017" t="str">
            <v/>
          </cell>
        </row>
        <row r="4018">
          <cell r="D4018" t="str">
            <v/>
          </cell>
        </row>
        <row r="4019">
          <cell r="D4019" t="str">
            <v/>
          </cell>
        </row>
        <row r="4020">
          <cell r="D4020" t="str">
            <v/>
          </cell>
        </row>
        <row r="4021">
          <cell r="D4021" t="str">
            <v/>
          </cell>
        </row>
        <row r="4022">
          <cell r="D4022" t="str">
            <v/>
          </cell>
        </row>
        <row r="4023">
          <cell r="D4023" t="str">
            <v/>
          </cell>
        </row>
        <row r="4024">
          <cell r="D4024" t="str">
            <v/>
          </cell>
        </row>
        <row r="4025">
          <cell r="D4025" t="str">
            <v/>
          </cell>
        </row>
        <row r="4026">
          <cell r="D4026" t="str">
            <v/>
          </cell>
        </row>
        <row r="4027">
          <cell r="D4027" t="str">
            <v/>
          </cell>
        </row>
        <row r="4028">
          <cell r="D4028" t="str">
            <v/>
          </cell>
        </row>
        <row r="4029">
          <cell r="D4029" t="str">
            <v/>
          </cell>
        </row>
        <row r="4030">
          <cell r="D4030" t="str">
            <v/>
          </cell>
        </row>
        <row r="4031">
          <cell r="D4031" t="str">
            <v/>
          </cell>
        </row>
        <row r="4032">
          <cell r="D4032" t="str">
            <v/>
          </cell>
        </row>
        <row r="4033">
          <cell r="D4033" t="str">
            <v/>
          </cell>
        </row>
        <row r="4034">
          <cell r="D4034" t="str">
            <v/>
          </cell>
        </row>
        <row r="4035">
          <cell r="D4035" t="str">
            <v/>
          </cell>
        </row>
        <row r="4036">
          <cell r="D4036" t="str">
            <v/>
          </cell>
        </row>
        <row r="4037">
          <cell r="D4037" t="str">
            <v/>
          </cell>
        </row>
        <row r="4038">
          <cell r="D4038" t="str">
            <v/>
          </cell>
        </row>
        <row r="4039">
          <cell r="D4039" t="str">
            <v/>
          </cell>
        </row>
        <row r="4040">
          <cell r="D4040" t="str">
            <v/>
          </cell>
        </row>
        <row r="4041">
          <cell r="D4041" t="str">
            <v/>
          </cell>
        </row>
        <row r="4042">
          <cell r="D4042" t="str">
            <v/>
          </cell>
        </row>
        <row r="4043">
          <cell r="D4043" t="str">
            <v/>
          </cell>
        </row>
        <row r="4044">
          <cell r="D4044" t="str">
            <v/>
          </cell>
        </row>
        <row r="4045">
          <cell r="D4045" t="str">
            <v/>
          </cell>
        </row>
        <row r="4046">
          <cell r="D4046" t="str">
            <v/>
          </cell>
        </row>
        <row r="4047">
          <cell r="D4047" t="str">
            <v/>
          </cell>
        </row>
        <row r="4048">
          <cell r="D4048" t="str">
            <v/>
          </cell>
        </row>
        <row r="4049">
          <cell r="D4049" t="str">
            <v/>
          </cell>
        </row>
        <row r="4050">
          <cell r="D4050" t="str">
            <v/>
          </cell>
        </row>
        <row r="4051">
          <cell r="D4051" t="str">
            <v/>
          </cell>
        </row>
        <row r="4052">
          <cell r="D4052" t="str">
            <v/>
          </cell>
        </row>
        <row r="4053">
          <cell r="D4053" t="str">
            <v/>
          </cell>
        </row>
        <row r="4054">
          <cell r="D4054" t="str">
            <v/>
          </cell>
        </row>
        <row r="4055">
          <cell r="D4055" t="str">
            <v/>
          </cell>
        </row>
        <row r="4056">
          <cell r="D4056" t="str">
            <v/>
          </cell>
        </row>
        <row r="4057">
          <cell r="D4057" t="str">
            <v/>
          </cell>
        </row>
        <row r="4058">
          <cell r="D4058" t="str">
            <v/>
          </cell>
        </row>
        <row r="4059">
          <cell r="D4059" t="str">
            <v/>
          </cell>
        </row>
        <row r="4060">
          <cell r="D4060" t="str">
            <v/>
          </cell>
        </row>
        <row r="4061">
          <cell r="D4061" t="str">
            <v/>
          </cell>
        </row>
        <row r="4062">
          <cell r="D4062" t="str">
            <v/>
          </cell>
        </row>
        <row r="4063">
          <cell r="D4063" t="str">
            <v/>
          </cell>
        </row>
        <row r="4064">
          <cell r="D4064" t="str">
            <v/>
          </cell>
        </row>
        <row r="4065">
          <cell r="D4065" t="str">
            <v/>
          </cell>
        </row>
        <row r="4066">
          <cell r="D4066" t="str">
            <v/>
          </cell>
        </row>
        <row r="4067">
          <cell r="D4067" t="str">
            <v/>
          </cell>
        </row>
        <row r="4068">
          <cell r="D4068" t="str">
            <v/>
          </cell>
        </row>
        <row r="4069">
          <cell r="D4069" t="str">
            <v/>
          </cell>
        </row>
        <row r="4070">
          <cell r="D4070" t="str">
            <v/>
          </cell>
        </row>
        <row r="4071">
          <cell r="D4071" t="str">
            <v/>
          </cell>
        </row>
        <row r="4072">
          <cell r="D4072" t="str">
            <v/>
          </cell>
        </row>
        <row r="4073">
          <cell r="D4073" t="str">
            <v/>
          </cell>
        </row>
        <row r="4074">
          <cell r="D4074" t="str">
            <v/>
          </cell>
        </row>
        <row r="4075">
          <cell r="D4075" t="str">
            <v/>
          </cell>
        </row>
        <row r="4076">
          <cell r="D4076" t="str">
            <v/>
          </cell>
        </row>
        <row r="4077">
          <cell r="D4077" t="str">
            <v/>
          </cell>
        </row>
        <row r="4078">
          <cell r="D4078" t="str">
            <v/>
          </cell>
        </row>
        <row r="4079">
          <cell r="D4079" t="str">
            <v/>
          </cell>
        </row>
        <row r="4080">
          <cell r="D4080" t="str">
            <v/>
          </cell>
        </row>
        <row r="4081">
          <cell r="D4081" t="str">
            <v/>
          </cell>
        </row>
        <row r="4082">
          <cell r="D4082" t="str">
            <v/>
          </cell>
        </row>
        <row r="4083">
          <cell r="D4083" t="str">
            <v/>
          </cell>
        </row>
        <row r="4084">
          <cell r="D4084" t="str">
            <v/>
          </cell>
        </row>
        <row r="4085">
          <cell r="D4085" t="str">
            <v/>
          </cell>
        </row>
        <row r="4086">
          <cell r="D4086" t="str">
            <v/>
          </cell>
        </row>
        <row r="4087">
          <cell r="D4087" t="str">
            <v/>
          </cell>
        </row>
        <row r="4088">
          <cell r="D4088" t="str">
            <v/>
          </cell>
        </row>
        <row r="4089">
          <cell r="D4089" t="str">
            <v/>
          </cell>
        </row>
        <row r="4090">
          <cell r="D4090" t="str">
            <v/>
          </cell>
        </row>
        <row r="4091">
          <cell r="D4091" t="str">
            <v/>
          </cell>
        </row>
        <row r="4092">
          <cell r="D4092" t="str">
            <v/>
          </cell>
        </row>
        <row r="4093">
          <cell r="D4093" t="str">
            <v/>
          </cell>
        </row>
        <row r="4094">
          <cell r="D4094" t="str">
            <v/>
          </cell>
        </row>
        <row r="4095">
          <cell r="D4095" t="str">
            <v/>
          </cell>
        </row>
        <row r="4096">
          <cell r="D4096" t="str">
            <v/>
          </cell>
        </row>
        <row r="4097">
          <cell r="D4097" t="str">
            <v/>
          </cell>
        </row>
        <row r="4098">
          <cell r="D4098" t="str">
            <v/>
          </cell>
        </row>
        <row r="4099">
          <cell r="D4099" t="str">
            <v/>
          </cell>
        </row>
        <row r="4100">
          <cell r="D4100" t="str">
            <v/>
          </cell>
        </row>
        <row r="4101">
          <cell r="D4101" t="str">
            <v/>
          </cell>
        </row>
        <row r="4102">
          <cell r="D4102" t="str">
            <v/>
          </cell>
        </row>
        <row r="4103">
          <cell r="D4103" t="str">
            <v/>
          </cell>
        </row>
        <row r="4104">
          <cell r="D4104" t="str">
            <v/>
          </cell>
        </row>
        <row r="4105">
          <cell r="D4105" t="str">
            <v/>
          </cell>
        </row>
        <row r="4106">
          <cell r="D4106" t="str">
            <v/>
          </cell>
        </row>
        <row r="4107">
          <cell r="D4107" t="str">
            <v/>
          </cell>
        </row>
        <row r="4108">
          <cell r="D4108" t="str">
            <v/>
          </cell>
        </row>
        <row r="4109">
          <cell r="D4109" t="str">
            <v/>
          </cell>
        </row>
        <row r="4110">
          <cell r="D4110" t="str">
            <v/>
          </cell>
        </row>
        <row r="4111">
          <cell r="D4111" t="str">
            <v/>
          </cell>
        </row>
        <row r="4112">
          <cell r="D4112" t="str">
            <v/>
          </cell>
        </row>
        <row r="4113">
          <cell r="D4113" t="str">
            <v/>
          </cell>
        </row>
        <row r="4114">
          <cell r="D4114" t="str">
            <v/>
          </cell>
        </row>
        <row r="4115">
          <cell r="D4115" t="str">
            <v/>
          </cell>
        </row>
        <row r="4116">
          <cell r="D4116" t="str">
            <v/>
          </cell>
        </row>
        <row r="4117">
          <cell r="D4117" t="str">
            <v/>
          </cell>
        </row>
        <row r="4118">
          <cell r="D4118" t="str">
            <v/>
          </cell>
        </row>
        <row r="4119">
          <cell r="D4119" t="str">
            <v/>
          </cell>
        </row>
        <row r="4120">
          <cell r="D4120" t="str">
            <v/>
          </cell>
        </row>
        <row r="4121">
          <cell r="D4121" t="str">
            <v/>
          </cell>
        </row>
        <row r="4122">
          <cell r="D4122" t="str">
            <v/>
          </cell>
        </row>
        <row r="4123">
          <cell r="D4123" t="str">
            <v/>
          </cell>
        </row>
        <row r="4124">
          <cell r="D4124" t="str">
            <v/>
          </cell>
        </row>
        <row r="4125">
          <cell r="D4125" t="str">
            <v/>
          </cell>
        </row>
        <row r="4126">
          <cell r="D4126" t="str">
            <v/>
          </cell>
        </row>
        <row r="4127">
          <cell r="D4127" t="str">
            <v/>
          </cell>
        </row>
        <row r="4128">
          <cell r="D4128" t="str">
            <v/>
          </cell>
        </row>
        <row r="4129">
          <cell r="D4129" t="str">
            <v/>
          </cell>
        </row>
        <row r="4130">
          <cell r="D4130" t="str">
            <v/>
          </cell>
        </row>
        <row r="4131">
          <cell r="D4131" t="str">
            <v/>
          </cell>
        </row>
        <row r="4132">
          <cell r="D4132" t="str">
            <v/>
          </cell>
        </row>
        <row r="4133">
          <cell r="D4133" t="str">
            <v/>
          </cell>
        </row>
        <row r="4134">
          <cell r="D4134" t="str">
            <v/>
          </cell>
        </row>
        <row r="4135">
          <cell r="D4135" t="str">
            <v/>
          </cell>
        </row>
        <row r="4136">
          <cell r="D4136" t="str">
            <v/>
          </cell>
        </row>
        <row r="4137">
          <cell r="D4137" t="str">
            <v/>
          </cell>
        </row>
        <row r="4138">
          <cell r="D4138" t="str">
            <v/>
          </cell>
        </row>
        <row r="4139">
          <cell r="D4139" t="str">
            <v/>
          </cell>
        </row>
        <row r="4140">
          <cell r="D4140" t="str">
            <v/>
          </cell>
        </row>
        <row r="4141">
          <cell r="D4141" t="str">
            <v/>
          </cell>
        </row>
        <row r="4142">
          <cell r="D4142" t="str">
            <v/>
          </cell>
        </row>
        <row r="4143">
          <cell r="D4143" t="str">
            <v/>
          </cell>
        </row>
        <row r="4144">
          <cell r="D4144" t="str">
            <v/>
          </cell>
        </row>
        <row r="4145">
          <cell r="D4145" t="str">
            <v/>
          </cell>
        </row>
        <row r="4146">
          <cell r="D4146" t="str">
            <v/>
          </cell>
        </row>
        <row r="4147">
          <cell r="D4147" t="str">
            <v/>
          </cell>
        </row>
        <row r="4148">
          <cell r="D4148" t="str">
            <v/>
          </cell>
        </row>
        <row r="4149">
          <cell r="D4149" t="str">
            <v/>
          </cell>
        </row>
        <row r="4150">
          <cell r="D4150" t="str">
            <v/>
          </cell>
        </row>
        <row r="4151">
          <cell r="D4151" t="str">
            <v/>
          </cell>
        </row>
        <row r="4152">
          <cell r="D4152" t="str">
            <v/>
          </cell>
        </row>
        <row r="4153">
          <cell r="D4153" t="str">
            <v/>
          </cell>
        </row>
        <row r="4154">
          <cell r="D4154" t="str">
            <v/>
          </cell>
        </row>
        <row r="4155">
          <cell r="D4155" t="str">
            <v/>
          </cell>
        </row>
        <row r="4156">
          <cell r="D4156" t="str">
            <v/>
          </cell>
        </row>
        <row r="4157">
          <cell r="D4157" t="str">
            <v/>
          </cell>
        </row>
        <row r="4158">
          <cell r="D4158" t="str">
            <v/>
          </cell>
        </row>
        <row r="4159">
          <cell r="D4159" t="str">
            <v/>
          </cell>
        </row>
        <row r="4160">
          <cell r="D4160" t="str">
            <v/>
          </cell>
        </row>
        <row r="4161">
          <cell r="D4161" t="str">
            <v/>
          </cell>
        </row>
        <row r="4162">
          <cell r="D4162" t="str">
            <v/>
          </cell>
        </row>
        <row r="4163">
          <cell r="D4163" t="str">
            <v/>
          </cell>
        </row>
        <row r="4164">
          <cell r="D4164" t="str">
            <v/>
          </cell>
        </row>
        <row r="4165">
          <cell r="D4165" t="str">
            <v/>
          </cell>
        </row>
        <row r="4166">
          <cell r="D4166" t="str">
            <v/>
          </cell>
        </row>
        <row r="4167">
          <cell r="D4167" t="str">
            <v/>
          </cell>
        </row>
        <row r="4168">
          <cell r="D4168" t="str">
            <v/>
          </cell>
        </row>
        <row r="4169">
          <cell r="D4169" t="str">
            <v/>
          </cell>
        </row>
        <row r="4170">
          <cell r="D4170" t="str">
            <v/>
          </cell>
        </row>
        <row r="4171">
          <cell r="D4171" t="str">
            <v/>
          </cell>
        </row>
        <row r="4172">
          <cell r="D4172" t="str">
            <v/>
          </cell>
        </row>
        <row r="4173">
          <cell r="D4173" t="str">
            <v/>
          </cell>
        </row>
        <row r="4174">
          <cell r="D4174" t="str">
            <v/>
          </cell>
        </row>
        <row r="4175">
          <cell r="D4175" t="str">
            <v/>
          </cell>
        </row>
        <row r="4176">
          <cell r="D4176" t="str">
            <v/>
          </cell>
        </row>
        <row r="4177">
          <cell r="D4177" t="str">
            <v/>
          </cell>
        </row>
        <row r="4178">
          <cell r="D4178" t="str">
            <v/>
          </cell>
        </row>
        <row r="4179">
          <cell r="D4179" t="str">
            <v/>
          </cell>
        </row>
        <row r="4180">
          <cell r="D4180" t="str">
            <v/>
          </cell>
        </row>
        <row r="4181">
          <cell r="D4181" t="str">
            <v/>
          </cell>
        </row>
        <row r="4182">
          <cell r="D4182" t="str">
            <v/>
          </cell>
        </row>
        <row r="4183">
          <cell r="D4183" t="str">
            <v/>
          </cell>
        </row>
        <row r="4184">
          <cell r="D4184" t="str">
            <v/>
          </cell>
        </row>
        <row r="4185">
          <cell r="D4185" t="str">
            <v/>
          </cell>
        </row>
        <row r="4186">
          <cell r="D4186" t="str">
            <v/>
          </cell>
        </row>
        <row r="4187">
          <cell r="D4187" t="str">
            <v/>
          </cell>
        </row>
        <row r="4188">
          <cell r="D4188" t="str">
            <v/>
          </cell>
        </row>
        <row r="4189">
          <cell r="D4189" t="str">
            <v/>
          </cell>
        </row>
        <row r="4190">
          <cell r="D4190" t="str">
            <v/>
          </cell>
        </row>
        <row r="4191">
          <cell r="D4191" t="str">
            <v/>
          </cell>
        </row>
        <row r="4192">
          <cell r="D4192" t="str">
            <v/>
          </cell>
        </row>
        <row r="4193">
          <cell r="D4193" t="str">
            <v/>
          </cell>
        </row>
        <row r="4194">
          <cell r="D4194" t="str">
            <v/>
          </cell>
        </row>
        <row r="4195">
          <cell r="D4195" t="str">
            <v/>
          </cell>
        </row>
        <row r="4196">
          <cell r="D4196" t="str">
            <v/>
          </cell>
        </row>
        <row r="4197">
          <cell r="D4197" t="str">
            <v/>
          </cell>
        </row>
        <row r="4198">
          <cell r="D4198" t="str">
            <v/>
          </cell>
        </row>
        <row r="4199">
          <cell r="D4199" t="str">
            <v/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Cust"/>
      <sheetName val="Sales"/>
      <sheetName val="Rev"/>
      <sheetName val="CustData"/>
      <sheetName val="SalesData"/>
      <sheetName val="Sc1 Summary"/>
      <sheetName val="Sheet1"/>
      <sheetName val="Sales POLR less mirant"/>
      <sheetName val="Rev POLR less Mirant"/>
      <sheetName val="Industrials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1">
          <cell r="D1" t="str">
            <v>Key</v>
          </cell>
        </row>
        <row r="2">
          <cell r="D2" t="str">
            <v>200101102</v>
          </cell>
        </row>
        <row r="3">
          <cell r="D3" t="str">
            <v>200101104</v>
          </cell>
        </row>
        <row r="4">
          <cell r="D4" t="str">
            <v>200101105</v>
          </cell>
        </row>
        <row r="5">
          <cell r="D5" t="str">
            <v>200101109</v>
          </cell>
        </row>
        <row r="6">
          <cell r="D6" t="str">
            <v>200101110</v>
          </cell>
        </row>
        <row r="7">
          <cell r="D7" t="str">
            <v>200101111</v>
          </cell>
        </row>
        <row r="8">
          <cell r="D8" t="str">
            <v>200101116</v>
          </cell>
        </row>
        <row r="9">
          <cell r="D9" t="str">
            <v>200101120</v>
          </cell>
        </row>
        <row r="10">
          <cell r="D10" t="str">
            <v>200101121</v>
          </cell>
        </row>
        <row r="11">
          <cell r="D11" t="str">
            <v>200101182</v>
          </cell>
        </row>
        <row r="12">
          <cell r="D12" t="str">
            <v>200101184</v>
          </cell>
        </row>
        <row r="13">
          <cell r="D13" t="str">
            <v>200101185</v>
          </cell>
        </row>
        <row r="14">
          <cell r="D14" t="str">
            <v>200101201</v>
          </cell>
        </row>
        <row r="15">
          <cell r="D15" t="str">
            <v>200101202</v>
          </cell>
        </row>
        <row r="16">
          <cell r="D16" t="str">
            <v>200101203</v>
          </cell>
        </row>
        <row r="17">
          <cell r="D17" t="str">
            <v>200101210</v>
          </cell>
        </row>
        <row r="18">
          <cell r="D18" t="str">
            <v>200101211</v>
          </cell>
        </row>
        <row r="19">
          <cell r="D19" t="str">
            <v>200101212</v>
          </cell>
        </row>
        <row r="20">
          <cell r="D20" t="str">
            <v>200101221</v>
          </cell>
        </row>
        <row r="21">
          <cell r="D21" t="str">
            <v>200101272</v>
          </cell>
        </row>
        <row r="22">
          <cell r="D22" t="str">
            <v>200101281</v>
          </cell>
        </row>
        <row r="23">
          <cell r="D23" t="str">
            <v>200101282</v>
          </cell>
        </row>
        <row r="24">
          <cell r="D24" t="str">
            <v>200101283</v>
          </cell>
        </row>
        <row r="25">
          <cell r="D25" t="str">
            <v>200101301</v>
          </cell>
        </row>
        <row r="26">
          <cell r="D26" t="str">
            <v>200101302</v>
          </cell>
        </row>
        <row r="27">
          <cell r="D27" t="str">
            <v>200101312</v>
          </cell>
        </row>
        <row r="28">
          <cell r="D28" t="str">
            <v>200101318</v>
          </cell>
        </row>
        <row r="29">
          <cell r="D29" t="str">
            <v>200101319</v>
          </cell>
        </row>
        <row r="30">
          <cell r="D30" t="str">
            <v>200101372</v>
          </cell>
        </row>
        <row r="31">
          <cell r="D31" t="str">
            <v>200101381</v>
          </cell>
        </row>
        <row r="32">
          <cell r="D32" t="str">
            <v>200101382</v>
          </cell>
        </row>
        <row r="33">
          <cell r="D33" t="str">
            <v>200101402</v>
          </cell>
        </row>
        <row r="34">
          <cell r="D34" t="str">
            <v>200101409</v>
          </cell>
        </row>
        <row r="35">
          <cell r="D35" t="str">
            <v>200101412</v>
          </cell>
        </row>
        <row r="36">
          <cell r="D36" t="str">
            <v>200101416</v>
          </cell>
        </row>
        <row r="37">
          <cell r="D37" t="str">
            <v>200101472</v>
          </cell>
        </row>
        <row r="38">
          <cell r="D38" t="str">
            <v>200101482</v>
          </cell>
        </row>
        <row r="39">
          <cell r="D39" t="str">
            <v>200101501</v>
          </cell>
        </row>
        <row r="40">
          <cell r="D40" t="str">
            <v>200101503</v>
          </cell>
        </row>
        <row r="41">
          <cell r="D41" t="str">
            <v>200101512</v>
          </cell>
        </row>
        <row r="42">
          <cell r="D42" t="str">
            <v>200101516</v>
          </cell>
        </row>
        <row r="43">
          <cell r="D43" t="str">
            <v>200101572</v>
          </cell>
        </row>
        <row r="44">
          <cell r="D44" t="str">
            <v>200101581</v>
          </cell>
        </row>
        <row r="45">
          <cell r="D45" t="str">
            <v>200101583</v>
          </cell>
        </row>
        <row r="46">
          <cell r="D46" t="str">
            <v>200101601</v>
          </cell>
        </row>
        <row r="47">
          <cell r="D47" t="str">
            <v>200101602</v>
          </cell>
        </row>
        <row r="48">
          <cell r="D48" t="str">
            <v>200101681</v>
          </cell>
        </row>
        <row r="49">
          <cell r="D49" t="str">
            <v>200101682</v>
          </cell>
        </row>
        <row r="50">
          <cell r="D50" t="str">
            <v>200101701</v>
          </cell>
        </row>
        <row r="51">
          <cell r="D51" t="str">
            <v>200101703</v>
          </cell>
        </row>
        <row r="52">
          <cell r="D52" t="str">
            <v>200101781</v>
          </cell>
        </row>
        <row r="53">
          <cell r="D53" t="str">
            <v>200101783</v>
          </cell>
        </row>
        <row r="54">
          <cell r="D54" t="str">
            <v>200101801</v>
          </cell>
        </row>
        <row r="55">
          <cell r="D55" t="str">
            <v>200101802</v>
          </cell>
        </row>
        <row r="56">
          <cell r="D56" t="str">
            <v>200101881</v>
          </cell>
        </row>
        <row r="57">
          <cell r="D57" t="str">
            <v>200101882</v>
          </cell>
        </row>
        <row r="58">
          <cell r="D58" t="str">
            <v>200101902</v>
          </cell>
        </row>
        <row r="59">
          <cell r="D59" t="str">
            <v>200101917</v>
          </cell>
        </row>
        <row r="60">
          <cell r="D60" t="str">
            <v>200101918</v>
          </cell>
        </row>
        <row r="61">
          <cell r="D61" t="str">
            <v>200101926</v>
          </cell>
        </row>
        <row r="62">
          <cell r="D62" t="str">
            <v>200101927</v>
          </cell>
        </row>
        <row r="63">
          <cell r="D63" t="str">
            <v>200101929</v>
          </cell>
        </row>
        <row r="64">
          <cell r="D64" t="str">
            <v>200101930</v>
          </cell>
        </row>
        <row r="65">
          <cell r="D65" t="str">
            <v>200101937</v>
          </cell>
        </row>
        <row r="66">
          <cell r="D66" t="str">
            <v>200101941</v>
          </cell>
        </row>
        <row r="67">
          <cell r="D67" t="str">
            <v>200101957</v>
          </cell>
        </row>
        <row r="68">
          <cell r="D68" t="str">
            <v>200101961</v>
          </cell>
        </row>
        <row r="69">
          <cell r="D69" t="str">
            <v>200101982</v>
          </cell>
        </row>
        <row r="70">
          <cell r="D70" t="str">
            <v>200101128</v>
          </cell>
        </row>
        <row r="71">
          <cell r="D71" t="str">
            <v>200102102</v>
          </cell>
        </row>
        <row r="72">
          <cell r="D72" t="str">
            <v>200102104</v>
          </cell>
        </row>
        <row r="73">
          <cell r="D73" t="str">
            <v>200102105</v>
          </cell>
        </row>
        <row r="74">
          <cell r="D74" t="str">
            <v>200102109</v>
          </cell>
        </row>
        <row r="75">
          <cell r="D75" t="str">
            <v>200102110</v>
          </cell>
        </row>
        <row r="76">
          <cell r="D76" t="str">
            <v>200102111</v>
          </cell>
        </row>
        <row r="77">
          <cell r="D77" t="str">
            <v>200102116</v>
          </cell>
        </row>
        <row r="78">
          <cell r="D78" t="str">
            <v>200102120</v>
          </cell>
        </row>
        <row r="79">
          <cell r="D79" t="str">
            <v>200102121</v>
          </cell>
        </row>
        <row r="80">
          <cell r="D80" t="str">
            <v>200102182</v>
          </cell>
        </row>
        <row r="81">
          <cell r="D81" t="str">
            <v>200102184</v>
          </cell>
        </row>
        <row r="82">
          <cell r="D82" t="str">
            <v>200102185</v>
          </cell>
        </row>
        <row r="83">
          <cell r="D83" t="str">
            <v>200102201</v>
          </cell>
        </row>
        <row r="84">
          <cell r="D84" t="str">
            <v>200102202</v>
          </cell>
        </row>
        <row r="85">
          <cell r="D85" t="str">
            <v>200102203</v>
          </cell>
        </row>
        <row r="86">
          <cell r="D86" t="str">
            <v>200102210</v>
          </cell>
        </row>
        <row r="87">
          <cell r="D87" t="str">
            <v>200102211</v>
          </cell>
        </row>
        <row r="88">
          <cell r="D88" t="str">
            <v>200102212</v>
          </cell>
        </row>
        <row r="89">
          <cell r="D89" t="str">
            <v>200102221</v>
          </cell>
        </row>
        <row r="90">
          <cell r="D90" t="str">
            <v>200102272</v>
          </cell>
        </row>
        <row r="91">
          <cell r="D91" t="str">
            <v>200102281</v>
          </cell>
        </row>
        <row r="92">
          <cell r="D92" t="str">
            <v>200102282</v>
          </cell>
        </row>
        <row r="93">
          <cell r="D93" t="str">
            <v>200102283</v>
          </cell>
        </row>
        <row r="94">
          <cell r="D94" t="str">
            <v>200102301</v>
          </cell>
        </row>
        <row r="95">
          <cell r="D95" t="str">
            <v>200102302</v>
          </cell>
        </row>
        <row r="96">
          <cell r="D96" t="str">
            <v>200102312</v>
          </cell>
        </row>
        <row r="97">
          <cell r="D97" t="str">
            <v>200102318</v>
          </cell>
        </row>
        <row r="98">
          <cell r="D98" t="str">
            <v>200102319</v>
          </cell>
        </row>
        <row r="99">
          <cell r="D99" t="str">
            <v>200102372</v>
          </cell>
        </row>
        <row r="100">
          <cell r="D100" t="str">
            <v>200102381</v>
          </cell>
        </row>
        <row r="101">
          <cell r="D101" t="str">
            <v>200102382</v>
          </cell>
        </row>
        <row r="102">
          <cell r="D102" t="str">
            <v>200102402</v>
          </cell>
        </row>
        <row r="103">
          <cell r="D103" t="str">
            <v>200102412</v>
          </cell>
        </row>
        <row r="104">
          <cell r="D104" t="str">
            <v>200102416</v>
          </cell>
        </row>
        <row r="105">
          <cell r="D105" t="str">
            <v>200102472</v>
          </cell>
        </row>
        <row r="106">
          <cell r="D106" t="str">
            <v>200102482</v>
          </cell>
        </row>
        <row r="107">
          <cell r="D107" t="str">
            <v>200102501</v>
          </cell>
        </row>
        <row r="108">
          <cell r="D108" t="str">
            <v>200102503</v>
          </cell>
        </row>
        <row r="109">
          <cell r="D109" t="str">
            <v>200102512</v>
          </cell>
        </row>
        <row r="110">
          <cell r="D110" t="str">
            <v>200102516</v>
          </cell>
        </row>
        <row r="111">
          <cell r="D111" t="str">
            <v>200102572</v>
          </cell>
        </row>
        <row r="112">
          <cell r="D112" t="str">
            <v>200102581</v>
          </cell>
        </row>
        <row r="113">
          <cell r="D113" t="str">
            <v>200102583</v>
          </cell>
        </row>
        <row r="114">
          <cell r="D114" t="str">
            <v>200102601</v>
          </cell>
        </row>
        <row r="115">
          <cell r="D115" t="str">
            <v>200102602</v>
          </cell>
        </row>
        <row r="116">
          <cell r="D116" t="str">
            <v>200102681</v>
          </cell>
        </row>
        <row r="117">
          <cell r="D117" t="str">
            <v>200102682</v>
          </cell>
        </row>
        <row r="118">
          <cell r="D118" t="str">
            <v>200102701</v>
          </cell>
        </row>
        <row r="119">
          <cell r="D119" t="str">
            <v>200102703</v>
          </cell>
        </row>
        <row r="120">
          <cell r="D120" t="str">
            <v>200102781</v>
          </cell>
        </row>
        <row r="121">
          <cell r="D121" t="str">
            <v>200102783</v>
          </cell>
        </row>
        <row r="122">
          <cell r="D122" t="str">
            <v>200102801</v>
          </cell>
        </row>
        <row r="123">
          <cell r="D123" t="str">
            <v>200102802</v>
          </cell>
        </row>
        <row r="124">
          <cell r="D124" t="str">
            <v>200102881</v>
          </cell>
        </row>
        <row r="125">
          <cell r="D125" t="str">
            <v>200102882</v>
          </cell>
        </row>
        <row r="126">
          <cell r="D126" t="str">
            <v>200102902</v>
          </cell>
        </row>
        <row r="127">
          <cell r="D127" t="str">
            <v>200102917</v>
          </cell>
        </row>
        <row r="128">
          <cell r="D128" t="str">
            <v>200102918</v>
          </cell>
        </row>
        <row r="129">
          <cell r="D129" t="str">
            <v>200102926</v>
          </cell>
        </row>
        <row r="130">
          <cell r="D130" t="str">
            <v>200102929</v>
          </cell>
        </row>
        <row r="131">
          <cell r="D131" t="str">
            <v>200102930</v>
          </cell>
        </row>
        <row r="132">
          <cell r="D132" t="str">
            <v>200102937</v>
          </cell>
        </row>
        <row r="133">
          <cell r="D133" t="str">
            <v>200102941</v>
          </cell>
        </row>
        <row r="134">
          <cell r="D134" t="str">
            <v>200102950</v>
          </cell>
        </row>
        <row r="135">
          <cell r="D135" t="str">
            <v>200102957</v>
          </cell>
        </row>
        <row r="136">
          <cell r="D136" t="str">
            <v>200102961</v>
          </cell>
        </row>
        <row r="137">
          <cell r="D137" t="str">
            <v>200102982</v>
          </cell>
        </row>
        <row r="138">
          <cell r="D138" t="str">
            <v>200102128</v>
          </cell>
        </row>
        <row r="139">
          <cell r="D139" t="str">
            <v>200103102</v>
          </cell>
        </row>
        <row r="140">
          <cell r="D140" t="str">
            <v>200103104</v>
          </cell>
        </row>
        <row r="141">
          <cell r="D141" t="str">
            <v>200103105</v>
          </cell>
        </row>
        <row r="142">
          <cell r="D142" t="str">
            <v>200103109</v>
          </cell>
        </row>
        <row r="143">
          <cell r="D143" t="str">
            <v>200103110</v>
          </cell>
        </row>
        <row r="144">
          <cell r="D144" t="str">
            <v>200103111</v>
          </cell>
        </row>
        <row r="145">
          <cell r="D145" t="str">
            <v>200103116</v>
          </cell>
        </row>
        <row r="146">
          <cell r="D146" t="str">
            <v>200103120</v>
          </cell>
        </row>
        <row r="147">
          <cell r="D147" t="str">
            <v>200103121</v>
          </cell>
        </row>
        <row r="148">
          <cell r="D148" t="str">
            <v>200103182</v>
          </cell>
        </row>
        <row r="149">
          <cell r="D149" t="str">
            <v>200103201</v>
          </cell>
        </row>
        <row r="150">
          <cell r="D150" t="str">
            <v>200103202</v>
          </cell>
        </row>
        <row r="151">
          <cell r="D151" t="str">
            <v>200103203</v>
          </cell>
        </row>
        <row r="152">
          <cell r="D152" t="str">
            <v>200103211</v>
          </cell>
        </row>
        <row r="153">
          <cell r="D153" t="str">
            <v>200103212</v>
          </cell>
        </row>
        <row r="154">
          <cell r="D154" t="str">
            <v>200103221</v>
          </cell>
        </row>
        <row r="155">
          <cell r="D155" t="str">
            <v>200103281</v>
          </cell>
        </row>
        <row r="156">
          <cell r="D156" t="str">
            <v>200103282</v>
          </cell>
        </row>
        <row r="157">
          <cell r="D157" t="str">
            <v>200103283</v>
          </cell>
        </row>
        <row r="158">
          <cell r="D158" t="str">
            <v>200103301</v>
          </cell>
        </row>
        <row r="159">
          <cell r="D159" t="str">
            <v>200103302</v>
          </cell>
        </row>
        <row r="160">
          <cell r="D160" t="str">
            <v>200103312</v>
          </cell>
        </row>
        <row r="161">
          <cell r="D161" t="str">
            <v>200103318</v>
          </cell>
        </row>
        <row r="162">
          <cell r="D162" t="str">
            <v>200103319</v>
          </cell>
        </row>
        <row r="163">
          <cell r="D163" t="str">
            <v>200103381</v>
          </cell>
        </row>
        <row r="164">
          <cell r="D164" t="str">
            <v>200103382</v>
          </cell>
        </row>
        <row r="165">
          <cell r="D165" t="str">
            <v>200103402</v>
          </cell>
        </row>
        <row r="166">
          <cell r="D166" t="str">
            <v>200103412</v>
          </cell>
        </row>
        <row r="167">
          <cell r="D167" t="str">
            <v>200103416</v>
          </cell>
        </row>
        <row r="168">
          <cell r="D168" t="str">
            <v>200103482</v>
          </cell>
        </row>
        <row r="169">
          <cell r="D169" t="str">
            <v>200103501</v>
          </cell>
        </row>
        <row r="170">
          <cell r="D170" t="str">
            <v>200103503</v>
          </cell>
        </row>
        <row r="171">
          <cell r="D171" t="str">
            <v>200103512</v>
          </cell>
        </row>
        <row r="172">
          <cell r="D172" t="str">
            <v>200103516</v>
          </cell>
        </row>
        <row r="173">
          <cell r="D173" t="str">
            <v>200103581</v>
          </cell>
        </row>
        <row r="174">
          <cell r="D174" t="str">
            <v>200103583</v>
          </cell>
        </row>
        <row r="175">
          <cell r="D175" t="str">
            <v>200103601</v>
          </cell>
        </row>
        <row r="176">
          <cell r="D176" t="str">
            <v>200103602</v>
          </cell>
        </row>
        <row r="177">
          <cell r="D177" t="str">
            <v>200103681</v>
          </cell>
        </row>
        <row r="178">
          <cell r="D178" t="str">
            <v>200103682</v>
          </cell>
        </row>
        <row r="179">
          <cell r="D179" t="str">
            <v>200103701</v>
          </cell>
        </row>
        <row r="180">
          <cell r="D180" t="str">
            <v>200103703</v>
          </cell>
        </row>
        <row r="181">
          <cell r="D181" t="str">
            <v>200103781</v>
          </cell>
        </row>
        <row r="182">
          <cell r="D182" t="str">
            <v>200103783</v>
          </cell>
        </row>
        <row r="183">
          <cell r="D183" t="str">
            <v>200103801</v>
          </cell>
        </row>
        <row r="184">
          <cell r="D184" t="str">
            <v>200103802</v>
          </cell>
        </row>
        <row r="185">
          <cell r="D185" t="str">
            <v>200103881</v>
          </cell>
        </row>
        <row r="186">
          <cell r="D186" t="str">
            <v>200103882</v>
          </cell>
        </row>
        <row r="187">
          <cell r="D187" t="str">
            <v>200103902</v>
          </cell>
        </row>
        <row r="188">
          <cell r="D188" t="str">
            <v>200103917</v>
          </cell>
        </row>
        <row r="189">
          <cell r="D189" t="str">
            <v>200103918</v>
          </cell>
        </row>
        <row r="190">
          <cell r="D190" t="str">
            <v>200103926</v>
          </cell>
        </row>
        <row r="191">
          <cell r="D191" t="str">
            <v>200103929</v>
          </cell>
        </row>
        <row r="192">
          <cell r="D192" t="str">
            <v>200103930</v>
          </cell>
        </row>
        <row r="193">
          <cell r="D193" t="str">
            <v>200103937</v>
          </cell>
        </row>
        <row r="194">
          <cell r="D194" t="str">
            <v>200103941</v>
          </cell>
        </row>
        <row r="195">
          <cell r="D195" t="str">
            <v>200103950</v>
          </cell>
        </row>
        <row r="196">
          <cell r="D196" t="str">
            <v>200103957</v>
          </cell>
        </row>
        <row r="197">
          <cell r="D197" t="str">
            <v>200103961</v>
          </cell>
        </row>
        <row r="198">
          <cell r="D198" t="str">
            <v>200103982</v>
          </cell>
        </row>
        <row r="199">
          <cell r="D199" t="str">
            <v>200103128</v>
          </cell>
        </row>
        <row r="200">
          <cell r="D200" t="str">
            <v>200103216</v>
          </cell>
        </row>
        <row r="201">
          <cell r="D201" t="str">
            <v>200104102</v>
          </cell>
        </row>
        <row r="202">
          <cell r="D202" t="str">
            <v>200104104</v>
          </cell>
        </row>
        <row r="203">
          <cell r="D203" t="str">
            <v>200104105</v>
          </cell>
        </row>
        <row r="204">
          <cell r="D204" t="str">
            <v>200104109</v>
          </cell>
        </row>
        <row r="205">
          <cell r="D205" t="str">
            <v>200104110</v>
          </cell>
        </row>
        <row r="206">
          <cell r="D206" t="str">
            <v>200104111</v>
          </cell>
        </row>
        <row r="207">
          <cell r="D207" t="str">
            <v>200104116</v>
          </cell>
        </row>
        <row r="208">
          <cell r="D208" t="str">
            <v>200104120</v>
          </cell>
        </row>
        <row r="209">
          <cell r="D209" t="str">
            <v>200104121</v>
          </cell>
        </row>
        <row r="210">
          <cell r="D210" t="str">
            <v>200104182</v>
          </cell>
        </row>
        <row r="211">
          <cell r="D211" t="str">
            <v>200104184</v>
          </cell>
        </row>
        <row r="212">
          <cell r="D212" t="str">
            <v>200104185</v>
          </cell>
        </row>
        <row r="213">
          <cell r="D213" t="str">
            <v>200104201</v>
          </cell>
        </row>
        <row r="214">
          <cell r="D214" t="str">
            <v>200104202</v>
          </cell>
        </row>
        <row r="215">
          <cell r="D215" t="str">
            <v>200104203</v>
          </cell>
        </row>
        <row r="216">
          <cell r="D216" t="str">
            <v>200104210</v>
          </cell>
        </row>
        <row r="217">
          <cell r="D217" t="str">
            <v>200104211</v>
          </cell>
        </row>
        <row r="218">
          <cell r="D218" t="str">
            <v>200104212</v>
          </cell>
        </row>
        <row r="219">
          <cell r="D219" t="str">
            <v>200104220</v>
          </cell>
        </row>
        <row r="220">
          <cell r="D220" t="str">
            <v>200104221</v>
          </cell>
        </row>
        <row r="221">
          <cell r="D221" t="str">
            <v>200104272</v>
          </cell>
        </row>
        <row r="222">
          <cell r="D222" t="str">
            <v>200104281</v>
          </cell>
        </row>
        <row r="223">
          <cell r="D223" t="str">
            <v>200104282</v>
          </cell>
        </row>
        <row r="224">
          <cell r="D224" t="str">
            <v>200104283</v>
          </cell>
        </row>
        <row r="225">
          <cell r="D225" t="str">
            <v>200104301</v>
          </cell>
        </row>
        <row r="226">
          <cell r="D226" t="str">
            <v>200104302</v>
          </cell>
        </row>
        <row r="227">
          <cell r="D227" t="str">
            <v>200104312</v>
          </cell>
        </row>
        <row r="228">
          <cell r="D228" t="str">
            <v>200104318</v>
          </cell>
        </row>
        <row r="229">
          <cell r="D229" t="str">
            <v>200104319</v>
          </cell>
        </row>
        <row r="230">
          <cell r="D230" t="str">
            <v>200104372</v>
          </cell>
        </row>
        <row r="231">
          <cell r="D231" t="str">
            <v>200104381</v>
          </cell>
        </row>
        <row r="232">
          <cell r="D232" t="str">
            <v>200104382</v>
          </cell>
        </row>
        <row r="233">
          <cell r="D233" t="str">
            <v>200104402</v>
          </cell>
        </row>
        <row r="234">
          <cell r="D234" t="str">
            <v>200104412</v>
          </cell>
        </row>
        <row r="235">
          <cell r="D235" t="str">
            <v>200104416</v>
          </cell>
        </row>
        <row r="236">
          <cell r="D236" t="str">
            <v>200104472</v>
          </cell>
        </row>
        <row r="237">
          <cell r="D237" t="str">
            <v>200104482</v>
          </cell>
        </row>
        <row r="238">
          <cell r="D238" t="str">
            <v>200104501</v>
          </cell>
        </row>
        <row r="239">
          <cell r="D239" t="str">
            <v>200104503</v>
          </cell>
        </row>
        <row r="240">
          <cell r="D240" t="str">
            <v>200104512</v>
          </cell>
        </row>
        <row r="241">
          <cell r="D241" t="str">
            <v>200104516</v>
          </cell>
        </row>
        <row r="242">
          <cell r="D242" t="str">
            <v>200104572</v>
          </cell>
        </row>
        <row r="243">
          <cell r="D243" t="str">
            <v>200104581</v>
          </cell>
        </row>
        <row r="244">
          <cell r="D244" t="str">
            <v>200104583</v>
          </cell>
        </row>
        <row r="245">
          <cell r="D245" t="str">
            <v>200104601</v>
          </cell>
        </row>
        <row r="246">
          <cell r="D246" t="str">
            <v>200104602</v>
          </cell>
        </row>
        <row r="247">
          <cell r="D247" t="str">
            <v>200104681</v>
          </cell>
        </row>
        <row r="248">
          <cell r="D248" t="str">
            <v>200104682</v>
          </cell>
        </row>
        <row r="249">
          <cell r="D249" t="str">
            <v>200104701</v>
          </cell>
        </row>
        <row r="250">
          <cell r="D250" t="str">
            <v>200104703</v>
          </cell>
        </row>
        <row r="251">
          <cell r="D251" t="str">
            <v>200104781</v>
          </cell>
        </row>
        <row r="252">
          <cell r="D252" t="str">
            <v>200104783</v>
          </cell>
        </row>
        <row r="253">
          <cell r="D253" t="str">
            <v>200104801</v>
          </cell>
        </row>
        <row r="254">
          <cell r="D254" t="str">
            <v>200104802</v>
          </cell>
        </row>
        <row r="255">
          <cell r="D255" t="str">
            <v>200104881</v>
          </cell>
        </row>
        <row r="256">
          <cell r="D256" t="str">
            <v>200104882</v>
          </cell>
        </row>
        <row r="257">
          <cell r="D257" t="str">
            <v>200104902</v>
          </cell>
        </row>
        <row r="258">
          <cell r="D258" t="str">
            <v>200104917</v>
          </cell>
        </row>
        <row r="259">
          <cell r="D259" t="str">
            <v>200104918</v>
          </cell>
        </row>
        <row r="260">
          <cell r="D260" t="str">
            <v>200104926</v>
          </cell>
        </row>
        <row r="261">
          <cell r="D261" t="str">
            <v>200104929</v>
          </cell>
        </row>
        <row r="262">
          <cell r="D262" t="str">
            <v>200104930</v>
          </cell>
        </row>
        <row r="263">
          <cell r="D263" t="str">
            <v>200104941</v>
          </cell>
        </row>
        <row r="264">
          <cell r="D264" t="str">
            <v>200104957</v>
          </cell>
        </row>
        <row r="265">
          <cell r="D265" t="str">
            <v>200104961</v>
          </cell>
        </row>
        <row r="266">
          <cell r="D266" t="str">
            <v>200104966</v>
          </cell>
        </row>
        <row r="267">
          <cell r="D267" t="str">
            <v>200104982</v>
          </cell>
        </row>
        <row r="268">
          <cell r="D268" t="str">
            <v>200104128</v>
          </cell>
        </row>
        <row r="269">
          <cell r="D269" t="str">
            <v>200104216</v>
          </cell>
        </row>
        <row r="270">
          <cell r="D270" t="str">
            <v>200105102</v>
          </cell>
        </row>
        <row r="271">
          <cell r="D271" t="str">
            <v>200105104</v>
          </cell>
        </row>
        <row r="272">
          <cell r="D272" t="str">
            <v>200105105</v>
          </cell>
        </row>
        <row r="273">
          <cell r="D273" t="str">
            <v>200105109</v>
          </cell>
        </row>
        <row r="274">
          <cell r="D274" t="str">
            <v>200105110</v>
          </cell>
        </row>
        <row r="275">
          <cell r="D275" t="str">
            <v>200105111</v>
          </cell>
        </row>
        <row r="276">
          <cell r="D276" t="str">
            <v>200105116</v>
          </cell>
        </row>
        <row r="277">
          <cell r="D277" t="str">
            <v>200105120</v>
          </cell>
        </row>
        <row r="278">
          <cell r="D278" t="str">
            <v>200105121</v>
          </cell>
        </row>
        <row r="279">
          <cell r="D279" t="str">
            <v>200105182</v>
          </cell>
        </row>
        <row r="280">
          <cell r="D280" t="str">
            <v>200105184</v>
          </cell>
        </row>
        <row r="281">
          <cell r="D281" t="str">
            <v>200105185</v>
          </cell>
        </row>
        <row r="282">
          <cell r="D282" t="str">
            <v>200105201</v>
          </cell>
        </row>
        <row r="283">
          <cell r="D283" t="str">
            <v>200105202</v>
          </cell>
        </row>
        <row r="284">
          <cell r="D284" t="str">
            <v>200105203</v>
          </cell>
        </row>
        <row r="285">
          <cell r="D285" t="str">
            <v>200105211</v>
          </cell>
        </row>
        <row r="286">
          <cell r="D286" t="str">
            <v>200105212</v>
          </cell>
        </row>
        <row r="287">
          <cell r="D287" t="str">
            <v>200105221</v>
          </cell>
        </row>
        <row r="288">
          <cell r="D288" t="str">
            <v>200105272</v>
          </cell>
        </row>
        <row r="289">
          <cell r="D289" t="str">
            <v>200105281</v>
          </cell>
        </row>
        <row r="290">
          <cell r="D290" t="str">
            <v>200105282</v>
          </cell>
        </row>
        <row r="291">
          <cell r="D291" t="str">
            <v>200105283</v>
          </cell>
        </row>
        <row r="292">
          <cell r="D292" t="str">
            <v>200105301</v>
          </cell>
        </row>
        <row r="293">
          <cell r="D293" t="str">
            <v>200105302</v>
          </cell>
        </row>
        <row r="294">
          <cell r="D294" t="str">
            <v>200105312</v>
          </cell>
        </row>
        <row r="295">
          <cell r="D295" t="str">
            <v>200105318</v>
          </cell>
        </row>
        <row r="296">
          <cell r="D296" t="str">
            <v>200105319</v>
          </cell>
        </row>
        <row r="297">
          <cell r="D297" t="str">
            <v>200105372</v>
          </cell>
        </row>
        <row r="298">
          <cell r="D298" t="str">
            <v>200105381</v>
          </cell>
        </row>
        <row r="299">
          <cell r="D299" t="str">
            <v>200105382</v>
          </cell>
        </row>
        <row r="300">
          <cell r="D300" t="str">
            <v>200105402</v>
          </cell>
        </row>
        <row r="301">
          <cell r="D301" t="str">
            <v>200105412</v>
          </cell>
        </row>
        <row r="302">
          <cell r="D302" t="str">
            <v>200105416</v>
          </cell>
        </row>
        <row r="303">
          <cell r="D303" t="str">
            <v>200105472</v>
          </cell>
        </row>
        <row r="304">
          <cell r="D304" t="str">
            <v>200105482</v>
          </cell>
        </row>
        <row r="305">
          <cell r="D305" t="str">
            <v>200105501</v>
          </cell>
        </row>
        <row r="306">
          <cell r="D306" t="str">
            <v>200105503</v>
          </cell>
        </row>
        <row r="307">
          <cell r="D307" t="str">
            <v>200105512</v>
          </cell>
        </row>
        <row r="308">
          <cell r="D308" t="str">
            <v>200105516</v>
          </cell>
        </row>
        <row r="309">
          <cell r="D309" t="str">
            <v>200105572</v>
          </cell>
        </row>
        <row r="310">
          <cell r="D310" t="str">
            <v>200105581</v>
          </cell>
        </row>
        <row r="311">
          <cell r="D311" t="str">
            <v>200105583</v>
          </cell>
        </row>
        <row r="312">
          <cell r="D312" t="str">
            <v>200105601</v>
          </cell>
        </row>
        <row r="313">
          <cell r="D313" t="str">
            <v>200105602</v>
          </cell>
        </row>
        <row r="314">
          <cell r="D314" t="str">
            <v>200105681</v>
          </cell>
        </row>
        <row r="315">
          <cell r="D315" t="str">
            <v>200105682</v>
          </cell>
        </row>
        <row r="316">
          <cell r="D316" t="str">
            <v>200105701</v>
          </cell>
        </row>
        <row r="317">
          <cell r="D317" t="str">
            <v>200105703</v>
          </cell>
        </row>
        <row r="318">
          <cell r="D318" t="str">
            <v>200105781</v>
          </cell>
        </row>
        <row r="319">
          <cell r="D319" t="str">
            <v>200105783</v>
          </cell>
        </row>
        <row r="320">
          <cell r="D320" t="str">
            <v>200105801</v>
          </cell>
        </row>
        <row r="321">
          <cell r="D321" t="str">
            <v>200105802</v>
          </cell>
        </row>
        <row r="322">
          <cell r="D322" t="str">
            <v>200105881</v>
          </cell>
        </row>
        <row r="323">
          <cell r="D323" t="str">
            <v>200105882</v>
          </cell>
        </row>
        <row r="324">
          <cell r="D324" t="str">
            <v>200105902</v>
          </cell>
        </row>
        <row r="325">
          <cell r="D325" t="str">
            <v>200105917</v>
          </cell>
        </row>
        <row r="326">
          <cell r="D326" t="str">
            <v>200105918</v>
          </cell>
        </row>
        <row r="327">
          <cell r="D327" t="str">
            <v>200105926</v>
          </cell>
        </row>
        <row r="328">
          <cell r="D328" t="str">
            <v>200105929</v>
          </cell>
        </row>
        <row r="329">
          <cell r="D329" t="str">
            <v>200105930</v>
          </cell>
        </row>
        <row r="330">
          <cell r="D330" t="str">
            <v>200105941</v>
          </cell>
        </row>
        <row r="331">
          <cell r="D331" t="str">
            <v>200105957</v>
          </cell>
        </row>
        <row r="332">
          <cell r="D332" t="str">
            <v>200105961</v>
          </cell>
        </row>
        <row r="333">
          <cell r="D333" t="str">
            <v>200105966</v>
          </cell>
        </row>
        <row r="334">
          <cell r="D334" t="str">
            <v>200105982</v>
          </cell>
        </row>
        <row r="335">
          <cell r="D335" t="str">
            <v>200105128</v>
          </cell>
        </row>
        <row r="336">
          <cell r="D336" t="str">
            <v>200106102</v>
          </cell>
        </row>
        <row r="337">
          <cell r="D337" t="str">
            <v>200106104</v>
          </cell>
        </row>
        <row r="338">
          <cell r="D338" t="str">
            <v>200106105</v>
          </cell>
        </row>
        <row r="339">
          <cell r="D339" t="str">
            <v>200106109</v>
          </cell>
        </row>
        <row r="340">
          <cell r="D340" t="str">
            <v>200106110</v>
          </cell>
        </row>
        <row r="341">
          <cell r="D341" t="str">
            <v>200106111</v>
          </cell>
        </row>
        <row r="342">
          <cell r="D342" t="str">
            <v>200106116</v>
          </cell>
        </row>
        <row r="343">
          <cell r="D343" t="str">
            <v>200106120</v>
          </cell>
        </row>
        <row r="344">
          <cell r="D344" t="str">
            <v>200106121</v>
          </cell>
        </row>
        <row r="345">
          <cell r="D345" t="str">
            <v>200106182</v>
          </cell>
        </row>
        <row r="346">
          <cell r="D346" t="str">
            <v>200106184</v>
          </cell>
        </row>
        <row r="347">
          <cell r="D347" t="str">
            <v>200106185</v>
          </cell>
        </row>
        <row r="348">
          <cell r="D348" t="str">
            <v>200106201</v>
          </cell>
        </row>
        <row r="349">
          <cell r="D349" t="str">
            <v>200106202</v>
          </cell>
        </row>
        <row r="350">
          <cell r="D350" t="str">
            <v>200106203</v>
          </cell>
        </row>
        <row r="351">
          <cell r="D351" t="str">
            <v>200106210</v>
          </cell>
        </row>
        <row r="352">
          <cell r="D352" t="str">
            <v>200106211</v>
          </cell>
        </row>
        <row r="353">
          <cell r="D353" t="str">
            <v>200106212</v>
          </cell>
        </row>
        <row r="354">
          <cell r="D354" t="str">
            <v>200106220</v>
          </cell>
        </row>
        <row r="355">
          <cell r="D355" t="str">
            <v>200106221</v>
          </cell>
        </row>
        <row r="356">
          <cell r="D356" t="str">
            <v>200106272</v>
          </cell>
        </row>
        <row r="357">
          <cell r="D357" t="str">
            <v>200106281</v>
          </cell>
        </row>
        <row r="358">
          <cell r="D358" t="str">
            <v>200106282</v>
          </cell>
        </row>
        <row r="359">
          <cell r="D359" t="str">
            <v>200106283</v>
          </cell>
        </row>
        <row r="360">
          <cell r="D360" t="str">
            <v>200106301</v>
          </cell>
        </row>
        <row r="361">
          <cell r="D361" t="str">
            <v>200106302</v>
          </cell>
        </row>
        <row r="362">
          <cell r="D362" t="str">
            <v>200106312</v>
          </cell>
        </row>
        <row r="363">
          <cell r="D363" t="str">
            <v>200106318</v>
          </cell>
        </row>
        <row r="364">
          <cell r="D364" t="str">
            <v>200106319</v>
          </cell>
        </row>
        <row r="365">
          <cell r="D365" t="str">
            <v>200106372</v>
          </cell>
        </row>
        <row r="366">
          <cell r="D366" t="str">
            <v>200106381</v>
          </cell>
        </row>
        <row r="367">
          <cell r="D367" t="str">
            <v>200106382</v>
          </cell>
        </row>
        <row r="368">
          <cell r="D368" t="str">
            <v>200106402</v>
          </cell>
        </row>
        <row r="369">
          <cell r="D369" t="str">
            <v>200106412</v>
          </cell>
        </row>
        <row r="370">
          <cell r="D370" t="str">
            <v>200106416</v>
          </cell>
        </row>
        <row r="371">
          <cell r="D371" t="str">
            <v>200106472</v>
          </cell>
        </row>
        <row r="372">
          <cell r="D372" t="str">
            <v>200106482</v>
          </cell>
        </row>
        <row r="373">
          <cell r="D373" t="str">
            <v>200106501</v>
          </cell>
        </row>
        <row r="374">
          <cell r="D374" t="str">
            <v>200106503</v>
          </cell>
        </row>
        <row r="375">
          <cell r="D375" t="str">
            <v>200106512</v>
          </cell>
        </row>
        <row r="376">
          <cell r="D376" t="str">
            <v>200106516</v>
          </cell>
        </row>
        <row r="377">
          <cell r="D377" t="str">
            <v>200106572</v>
          </cell>
        </row>
        <row r="378">
          <cell r="D378" t="str">
            <v>200106581</v>
          </cell>
        </row>
        <row r="379">
          <cell r="D379" t="str">
            <v>200106583</v>
          </cell>
        </row>
        <row r="380">
          <cell r="D380" t="str">
            <v>200106601</v>
          </cell>
        </row>
        <row r="381">
          <cell r="D381" t="str">
            <v>200106602</v>
          </cell>
        </row>
        <row r="382">
          <cell r="D382" t="str">
            <v>200106681</v>
          </cell>
        </row>
        <row r="383">
          <cell r="D383" t="str">
            <v>200106682</v>
          </cell>
        </row>
        <row r="384">
          <cell r="D384" t="str">
            <v>200106701</v>
          </cell>
        </row>
        <row r="385">
          <cell r="D385" t="str">
            <v>200106703</v>
          </cell>
        </row>
        <row r="386">
          <cell r="D386" t="str">
            <v>200106781</v>
          </cell>
        </row>
        <row r="387">
          <cell r="D387" t="str">
            <v>200106783</v>
          </cell>
        </row>
        <row r="388">
          <cell r="D388" t="str">
            <v>200106801</v>
          </cell>
        </row>
        <row r="389">
          <cell r="D389" t="str">
            <v>200106802</v>
          </cell>
        </row>
        <row r="390">
          <cell r="D390" t="str">
            <v>200106881</v>
          </cell>
        </row>
        <row r="391">
          <cell r="D391" t="str">
            <v>200106882</v>
          </cell>
        </row>
        <row r="392">
          <cell r="D392" t="str">
            <v>200106902</v>
          </cell>
        </row>
        <row r="393">
          <cell r="D393" t="str">
            <v>200106917</v>
          </cell>
        </row>
        <row r="394">
          <cell r="D394" t="str">
            <v>200106918</v>
          </cell>
        </row>
        <row r="395">
          <cell r="D395" t="str">
            <v>200106926</v>
          </cell>
        </row>
        <row r="396">
          <cell r="D396" t="str">
            <v>200106929</v>
          </cell>
        </row>
        <row r="397">
          <cell r="D397" t="str">
            <v>200106930</v>
          </cell>
        </row>
        <row r="398">
          <cell r="D398" t="str">
            <v>200106941</v>
          </cell>
        </row>
        <row r="399">
          <cell r="D399" t="str">
            <v>200106957</v>
          </cell>
        </row>
        <row r="400">
          <cell r="D400" t="str">
            <v>200106961</v>
          </cell>
        </row>
        <row r="401">
          <cell r="D401" t="str">
            <v>200106966</v>
          </cell>
        </row>
        <row r="402">
          <cell r="D402" t="str">
            <v>200106982</v>
          </cell>
        </row>
        <row r="403">
          <cell r="D403" t="str">
            <v>200106128</v>
          </cell>
        </row>
        <row r="404">
          <cell r="D404" t="str">
            <v>200107102</v>
          </cell>
        </row>
        <row r="405">
          <cell r="D405" t="str">
            <v>200107104</v>
          </cell>
        </row>
        <row r="406">
          <cell r="D406" t="str">
            <v>200107105</v>
          </cell>
        </row>
        <row r="407">
          <cell r="D407" t="str">
            <v>200107109</v>
          </cell>
        </row>
        <row r="408">
          <cell r="D408" t="str">
            <v>200107110</v>
          </cell>
        </row>
        <row r="409">
          <cell r="D409" t="str">
            <v>200107111</v>
          </cell>
        </row>
        <row r="410">
          <cell r="D410" t="str">
            <v>200107116</v>
          </cell>
        </row>
        <row r="411">
          <cell r="D411" t="str">
            <v>200107120</v>
          </cell>
        </row>
        <row r="412">
          <cell r="D412" t="str">
            <v>200107121</v>
          </cell>
        </row>
        <row r="413">
          <cell r="D413" t="str">
            <v>200107182</v>
          </cell>
        </row>
        <row r="414">
          <cell r="D414" t="str">
            <v>200107184</v>
          </cell>
        </row>
        <row r="415">
          <cell r="D415" t="str">
            <v>200107185</v>
          </cell>
        </row>
        <row r="416">
          <cell r="D416" t="str">
            <v>200107201</v>
          </cell>
        </row>
        <row r="417">
          <cell r="D417" t="str">
            <v>200107202</v>
          </cell>
        </row>
        <row r="418">
          <cell r="D418" t="str">
            <v>200107203</v>
          </cell>
        </row>
        <row r="419">
          <cell r="D419" t="str">
            <v>200107211</v>
          </cell>
        </row>
        <row r="420">
          <cell r="D420" t="str">
            <v>200107212</v>
          </cell>
        </row>
        <row r="421">
          <cell r="D421" t="str">
            <v>200107221</v>
          </cell>
        </row>
        <row r="422">
          <cell r="D422" t="str">
            <v>200107272</v>
          </cell>
        </row>
        <row r="423">
          <cell r="D423" t="str">
            <v>200107281</v>
          </cell>
        </row>
        <row r="424">
          <cell r="D424" t="str">
            <v>200107282</v>
          </cell>
        </row>
        <row r="425">
          <cell r="D425" t="str">
            <v>200107283</v>
          </cell>
        </row>
        <row r="426">
          <cell r="D426" t="str">
            <v>200107301</v>
          </cell>
        </row>
        <row r="427">
          <cell r="D427" t="str">
            <v>200107302</v>
          </cell>
        </row>
        <row r="428">
          <cell r="D428" t="str">
            <v>200107312</v>
          </cell>
        </row>
        <row r="429">
          <cell r="D429" t="str">
            <v>200107318</v>
          </cell>
        </row>
        <row r="430">
          <cell r="D430" t="str">
            <v>200107319</v>
          </cell>
        </row>
        <row r="431">
          <cell r="D431" t="str">
            <v>200107372</v>
          </cell>
        </row>
        <row r="432">
          <cell r="D432" t="str">
            <v>200107381</v>
          </cell>
        </row>
        <row r="433">
          <cell r="D433" t="str">
            <v>200107382</v>
          </cell>
        </row>
        <row r="434">
          <cell r="D434" t="str">
            <v>200107402</v>
          </cell>
        </row>
        <row r="435">
          <cell r="D435" t="str">
            <v>200107412</v>
          </cell>
        </row>
        <row r="436">
          <cell r="D436" t="str">
            <v>200107416</v>
          </cell>
        </row>
        <row r="437">
          <cell r="D437" t="str">
            <v>200107472</v>
          </cell>
        </row>
        <row r="438">
          <cell r="D438" t="str">
            <v>200107482</v>
          </cell>
        </row>
        <row r="439">
          <cell r="D439" t="str">
            <v>200107501</v>
          </cell>
        </row>
        <row r="440">
          <cell r="D440" t="str">
            <v>200107503</v>
          </cell>
        </row>
        <row r="441">
          <cell r="D441" t="str">
            <v>200107512</v>
          </cell>
        </row>
        <row r="442">
          <cell r="D442" t="str">
            <v>200107516</v>
          </cell>
        </row>
        <row r="443">
          <cell r="D443" t="str">
            <v>200107572</v>
          </cell>
        </row>
        <row r="444">
          <cell r="D444" t="str">
            <v>200107581</v>
          </cell>
        </row>
        <row r="445">
          <cell r="D445" t="str">
            <v>200107583</v>
          </cell>
        </row>
        <row r="446">
          <cell r="D446" t="str">
            <v>200107601</v>
          </cell>
        </row>
        <row r="447">
          <cell r="D447" t="str">
            <v>200107602</v>
          </cell>
        </row>
        <row r="448">
          <cell r="D448" t="str">
            <v>200107681</v>
          </cell>
        </row>
        <row r="449">
          <cell r="D449" t="str">
            <v>200107682</v>
          </cell>
        </row>
        <row r="450">
          <cell r="D450" t="str">
            <v>200107701</v>
          </cell>
        </row>
        <row r="451">
          <cell r="D451" t="str">
            <v>200107703</v>
          </cell>
        </row>
        <row r="452">
          <cell r="D452" t="str">
            <v>200107781</v>
          </cell>
        </row>
        <row r="453">
          <cell r="D453" t="str">
            <v>200107783</v>
          </cell>
        </row>
        <row r="454">
          <cell r="D454" t="str">
            <v>200107801</v>
          </cell>
        </row>
        <row r="455">
          <cell r="D455" t="str">
            <v>200107802</v>
          </cell>
        </row>
        <row r="456">
          <cell r="D456" t="str">
            <v>200107881</v>
          </cell>
        </row>
        <row r="457">
          <cell r="D457" t="str">
            <v>200107882</v>
          </cell>
        </row>
        <row r="458">
          <cell r="D458" t="str">
            <v>200107902</v>
          </cell>
        </row>
        <row r="459">
          <cell r="D459" t="str">
            <v>200107917</v>
          </cell>
        </row>
        <row r="460">
          <cell r="D460" t="str">
            <v>200107918</v>
          </cell>
        </row>
        <row r="461">
          <cell r="D461" t="str">
            <v>200107926</v>
          </cell>
        </row>
        <row r="462">
          <cell r="D462" t="str">
            <v>200107929</v>
          </cell>
        </row>
        <row r="463">
          <cell r="D463" t="str">
            <v>200107930</v>
          </cell>
        </row>
        <row r="464">
          <cell r="D464" t="str">
            <v>200107937</v>
          </cell>
        </row>
        <row r="465">
          <cell r="D465" t="str">
            <v>200107941</v>
          </cell>
        </row>
        <row r="466">
          <cell r="D466" t="str">
            <v>200107950</v>
          </cell>
        </row>
        <row r="467">
          <cell r="D467" t="str">
            <v>200107957</v>
          </cell>
        </row>
        <row r="468">
          <cell r="D468" t="str">
            <v>200107961</v>
          </cell>
        </row>
        <row r="469">
          <cell r="D469" t="str">
            <v>200107966</v>
          </cell>
        </row>
        <row r="470">
          <cell r="D470" t="str">
            <v>200107982</v>
          </cell>
        </row>
        <row r="471">
          <cell r="D471" t="str">
            <v>200107128</v>
          </cell>
        </row>
        <row r="472">
          <cell r="D472" t="str">
            <v>200108102</v>
          </cell>
        </row>
        <row r="473">
          <cell r="D473" t="str">
            <v>200108104</v>
          </cell>
        </row>
        <row r="474">
          <cell r="D474" t="str">
            <v>200108105</v>
          </cell>
        </row>
        <row r="475">
          <cell r="D475" t="str">
            <v>200108109</v>
          </cell>
        </row>
        <row r="476">
          <cell r="D476" t="str">
            <v>200108110</v>
          </cell>
        </row>
        <row r="477">
          <cell r="D477" t="str">
            <v>200108111</v>
          </cell>
        </row>
        <row r="478">
          <cell r="D478" t="str">
            <v>200108116</v>
          </cell>
        </row>
        <row r="479">
          <cell r="D479" t="str">
            <v>200108120</v>
          </cell>
        </row>
        <row r="480">
          <cell r="D480" t="str">
            <v>200108121</v>
          </cell>
        </row>
        <row r="481">
          <cell r="D481" t="str">
            <v>200108182</v>
          </cell>
        </row>
        <row r="482">
          <cell r="D482" t="str">
            <v>200108184</v>
          </cell>
        </row>
        <row r="483">
          <cell r="D483" t="str">
            <v>200108185</v>
          </cell>
        </row>
        <row r="484">
          <cell r="D484" t="str">
            <v>200108201</v>
          </cell>
        </row>
        <row r="485">
          <cell r="D485" t="str">
            <v>200108202</v>
          </cell>
        </row>
        <row r="486">
          <cell r="D486" t="str">
            <v>200108203</v>
          </cell>
        </row>
        <row r="487">
          <cell r="D487" t="str">
            <v>200108210</v>
          </cell>
        </row>
        <row r="488">
          <cell r="D488" t="str">
            <v>200108211</v>
          </cell>
        </row>
        <row r="489">
          <cell r="D489" t="str">
            <v>200108212</v>
          </cell>
        </row>
        <row r="490">
          <cell r="D490" t="str">
            <v>200108221</v>
          </cell>
        </row>
        <row r="491">
          <cell r="D491" t="str">
            <v>200108272</v>
          </cell>
        </row>
        <row r="492">
          <cell r="D492" t="str">
            <v>200108281</v>
          </cell>
        </row>
        <row r="493">
          <cell r="D493" t="str">
            <v>200108282</v>
          </cell>
        </row>
        <row r="494">
          <cell r="D494" t="str">
            <v>200108283</v>
          </cell>
        </row>
        <row r="495">
          <cell r="D495" t="str">
            <v>200108301</v>
          </cell>
        </row>
        <row r="496">
          <cell r="D496" t="str">
            <v>200108302</v>
          </cell>
        </row>
        <row r="497">
          <cell r="D497" t="str">
            <v>200108312</v>
          </cell>
        </row>
        <row r="498">
          <cell r="D498" t="str">
            <v>200108318</v>
          </cell>
        </row>
        <row r="499">
          <cell r="D499" t="str">
            <v>200108319</v>
          </cell>
        </row>
        <row r="500">
          <cell r="D500" t="str">
            <v>200108372</v>
          </cell>
        </row>
        <row r="501">
          <cell r="D501" t="str">
            <v>200108381</v>
          </cell>
        </row>
        <row r="502">
          <cell r="D502" t="str">
            <v>200108382</v>
          </cell>
        </row>
        <row r="503">
          <cell r="D503" t="str">
            <v>200108402</v>
          </cell>
        </row>
        <row r="504">
          <cell r="D504" t="str">
            <v>200108412</v>
          </cell>
        </row>
        <row r="505">
          <cell r="D505" t="str">
            <v>200108416</v>
          </cell>
        </row>
        <row r="506">
          <cell r="D506" t="str">
            <v>200108472</v>
          </cell>
        </row>
        <row r="507">
          <cell r="D507" t="str">
            <v>200108482</v>
          </cell>
        </row>
        <row r="508">
          <cell r="D508" t="str">
            <v>200108501</v>
          </cell>
        </row>
        <row r="509">
          <cell r="D509" t="str">
            <v>200108503</v>
          </cell>
        </row>
        <row r="510">
          <cell r="D510" t="str">
            <v>200108512</v>
          </cell>
        </row>
        <row r="511">
          <cell r="D511" t="str">
            <v>200108516</v>
          </cell>
        </row>
        <row r="512">
          <cell r="D512" t="str">
            <v>200108572</v>
          </cell>
        </row>
        <row r="513">
          <cell r="D513" t="str">
            <v>200108581</v>
          </cell>
        </row>
        <row r="514">
          <cell r="D514" t="str">
            <v>200108583</v>
          </cell>
        </row>
        <row r="515">
          <cell r="D515" t="str">
            <v>200108601</v>
          </cell>
        </row>
        <row r="516">
          <cell r="D516" t="str">
            <v>200108602</v>
          </cell>
        </row>
        <row r="517">
          <cell r="D517" t="str">
            <v>200108681</v>
          </cell>
        </row>
        <row r="518">
          <cell r="D518" t="str">
            <v>200108682</v>
          </cell>
        </row>
        <row r="519">
          <cell r="D519" t="str">
            <v>200108701</v>
          </cell>
        </row>
        <row r="520">
          <cell r="D520" t="str">
            <v>200108703</v>
          </cell>
        </row>
        <row r="521">
          <cell r="D521" t="str">
            <v>200108781</v>
          </cell>
        </row>
        <row r="522">
          <cell r="D522" t="str">
            <v>200108783</v>
          </cell>
        </row>
        <row r="523">
          <cell r="D523" t="str">
            <v>200108801</v>
          </cell>
        </row>
        <row r="524">
          <cell r="D524" t="str">
            <v>200108802</v>
          </cell>
        </row>
        <row r="525">
          <cell r="D525" t="str">
            <v>200108881</v>
          </cell>
        </row>
        <row r="526">
          <cell r="D526" t="str">
            <v>200108882</v>
          </cell>
        </row>
        <row r="527">
          <cell r="D527" t="str">
            <v>200108902</v>
          </cell>
        </row>
        <row r="528">
          <cell r="D528" t="str">
            <v>200108917</v>
          </cell>
        </row>
        <row r="529">
          <cell r="D529" t="str">
            <v>200108918</v>
          </cell>
        </row>
        <row r="530">
          <cell r="D530" t="str">
            <v>200108926</v>
          </cell>
        </row>
        <row r="531">
          <cell r="D531" t="str">
            <v>200108929</v>
          </cell>
        </row>
        <row r="532">
          <cell r="D532" t="str">
            <v>200108930</v>
          </cell>
        </row>
        <row r="533">
          <cell r="D533" t="str">
            <v>200108937</v>
          </cell>
        </row>
        <row r="534">
          <cell r="D534" t="str">
            <v>200108941</v>
          </cell>
        </row>
        <row r="535">
          <cell r="D535" t="str">
            <v>200108950</v>
          </cell>
        </row>
        <row r="536">
          <cell r="D536" t="str">
            <v>200108957</v>
          </cell>
        </row>
        <row r="537">
          <cell r="D537" t="str">
            <v>200108961</v>
          </cell>
        </row>
        <row r="538">
          <cell r="D538" t="str">
            <v>200108966</v>
          </cell>
        </row>
        <row r="539">
          <cell r="D539" t="str">
            <v>200108982</v>
          </cell>
        </row>
        <row r="540">
          <cell r="D540" t="str">
            <v>200108128</v>
          </cell>
        </row>
        <row r="541">
          <cell r="D541" t="str">
            <v>200109102</v>
          </cell>
        </row>
        <row r="542">
          <cell r="D542" t="str">
            <v>200109104</v>
          </cell>
        </row>
        <row r="543">
          <cell r="D543" t="str">
            <v>200109105</v>
          </cell>
        </row>
        <row r="544">
          <cell r="D544" t="str">
            <v>200109109</v>
          </cell>
        </row>
        <row r="545">
          <cell r="D545" t="str">
            <v>200109110</v>
          </cell>
        </row>
        <row r="546">
          <cell r="D546" t="str">
            <v>200109111</v>
          </cell>
        </row>
        <row r="547">
          <cell r="D547" t="str">
            <v>200109116</v>
          </cell>
        </row>
        <row r="548">
          <cell r="D548" t="str">
            <v>200109120</v>
          </cell>
        </row>
        <row r="549">
          <cell r="D549" t="str">
            <v>200109121</v>
          </cell>
        </row>
        <row r="550">
          <cell r="D550" t="str">
            <v>200109182</v>
          </cell>
        </row>
        <row r="551">
          <cell r="D551" t="str">
            <v>200109184</v>
          </cell>
        </row>
        <row r="552">
          <cell r="D552" t="str">
            <v>200109185</v>
          </cell>
        </row>
        <row r="553">
          <cell r="D553" t="str">
            <v>200109201</v>
          </cell>
        </row>
        <row r="554">
          <cell r="D554" t="str">
            <v>200109202</v>
          </cell>
        </row>
        <row r="555">
          <cell r="D555" t="str">
            <v>200109203</v>
          </cell>
        </row>
        <row r="556">
          <cell r="D556" t="str">
            <v>200109210</v>
          </cell>
        </row>
        <row r="557">
          <cell r="D557" t="str">
            <v>200109211</v>
          </cell>
        </row>
        <row r="558">
          <cell r="D558" t="str">
            <v>200109212</v>
          </cell>
        </row>
        <row r="559">
          <cell r="D559" t="str">
            <v>200109221</v>
          </cell>
        </row>
        <row r="560">
          <cell r="D560" t="str">
            <v>200109272</v>
          </cell>
        </row>
        <row r="561">
          <cell r="D561" t="str">
            <v>200109281</v>
          </cell>
        </row>
        <row r="562">
          <cell r="D562" t="str">
            <v>200109282</v>
          </cell>
        </row>
        <row r="563">
          <cell r="D563" t="str">
            <v>200109283</v>
          </cell>
        </row>
        <row r="564">
          <cell r="D564" t="str">
            <v>200109301</v>
          </cell>
        </row>
        <row r="565">
          <cell r="D565" t="str">
            <v>200109302</v>
          </cell>
        </row>
        <row r="566">
          <cell r="D566" t="str">
            <v>200109312</v>
          </cell>
        </row>
        <row r="567">
          <cell r="D567" t="str">
            <v>200109318</v>
          </cell>
        </row>
        <row r="568">
          <cell r="D568" t="str">
            <v>200109319</v>
          </cell>
        </row>
        <row r="569">
          <cell r="D569" t="str">
            <v>200109372</v>
          </cell>
        </row>
        <row r="570">
          <cell r="D570" t="str">
            <v>200109381</v>
          </cell>
        </row>
        <row r="571">
          <cell r="D571" t="str">
            <v>200109382</v>
          </cell>
        </row>
        <row r="572">
          <cell r="D572" t="str">
            <v>200109402</v>
          </cell>
        </row>
        <row r="573">
          <cell r="D573" t="str">
            <v>200109412</v>
          </cell>
        </row>
        <row r="574">
          <cell r="D574" t="str">
            <v>200109416</v>
          </cell>
        </row>
        <row r="575">
          <cell r="D575" t="str">
            <v>200109472</v>
          </cell>
        </row>
        <row r="576">
          <cell r="D576" t="str">
            <v>200109482</v>
          </cell>
        </row>
        <row r="577">
          <cell r="D577" t="str">
            <v>200109501</v>
          </cell>
        </row>
        <row r="578">
          <cell r="D578" t="str">
            <v>200109503</v>
          </cell>
        </row>
        <row r="579">
          <cell r="D579" t="str">
            <v>200109512</v>
          </cell>
        </row>
        <row r="580">
          <cell r="D580" t="str">
            <v>200109516</v>
          </cell>
        </row>
        <row r="581">
          <cell r="D581" t="str">
            <v>200109572</v>
          </cell>
        </row>
        <row r="582">
          <cell r="D582" t="str">
            <v>200109581</v>
          </cell>
        </row>
        <row r="583">
          <cell r="D583" t="str">
            <v>200109583</v>
          </cell>
        </row>
        <row r="584">
          <cell r="D584" t="str">
            <v>200109601</v>
          </cell>
        </row>
        <row r="585">
          <cell r="D585" t="str">
            <v>200109602</v>
          </cell>
        </row>
        <row r="586">
          <cell r="D586" t="str">
            <v>200109681</v>
          </cell>
        </row>
        <row r="587">
          <cell r="D587" t="str">
            <v>200109682</v>
          </cell>
        </row>
        <row r="588">
          <cell r="D588" t="str">
            <v>200109701</v>
          </cell>
        </row>
        <row r="589">
          <cell r="D589" t="str">
            <v>200109703</v>
          </cell>
        </row>
        <row r="590">
          <cell r="D590" t="str">
            <v>200109781</v>
          </cell>
        </row>
        <row r="591">
          <cell r="D591" t="str">
            <v>200109783</v>
          </cell>
        </row>
        <row r="592">
          <cell r="D592" t="str">
            <v>200109801</v>
          </cell>
        </row>
        <row r="593">
          <cell r="D593" t="str">
            <v>200109802</v>
          </cell>
        </row>
        <row r="594">
          <cell r="D594" t="str">
            <v>200109881</v>
          </cell>
        </row>
        <row r="595">
          <cell r="D595" t="str">
            <v>200109882</v>
          </cell>
        </row>
        <row r="596">
          <cell r="D596" t="str">
            <v>200109902</v>
          </cell>
        </row>
        <row r="597">
          <cell r="D597" t="str">
            <v>200109917</v>
          </cell>
        </row>
        <row r="598">
          <cell r="D598" t="str">
            <v>200109918</v>
          </cell>
        </row>
        <row r="599">
          <cell r="D599" t="str">
            <v>200109926</v>
          </cell>
        </row>
        <row r="600">
          <cell r="D600" t="str">
            <v>200109929</v>
          </cell>
        </row>
        <row r="601">
          <cell r="D601" t="str">
            <v>200109930</v>
          </cell>
        </row>
        <row r="602">
          <cell r="D602" t="str">
            <v>200109937</v>
          </cell>
        </row>
        <row r="603">
          <cell r="D603" t="str">
            <v>200109941</v>
          </cell>
        </row>
        <row r="604">
          <cell r="D604" t="str">
            <v>200109950</v>
          </cell>
        </row>
        <row r="605">
          <cell r="D605" t="str">
            <v>200109957</v>
          </cell>
        </row>
        <row r="606">
          <cell r="D606" t="str">
            <v>200109958</v>
          </cell>
        </row>
        <row r="607">
          <cell r="D607" t="str">
            <v>200109961</v>
          </cell>
        </row>
        <row r="608">
          <cell r="D608" t="str">
            <v>200109966</v>
          </cell>
        </row>
        <row r="609">
          <cell r="D609" t="str">
            <v>200109982</v>
          </cell>
        </row>
        <row r="610">
          <cell r="D610" t="str">
            <v>200109128</v>
          </cell>
        </row>
        <row r="611">
          <cell r="D611" t="str">
            <v>200110102</v>
          </cell>
        </row>
        <row r="612">
          <cell r="D612" t="str">
            <v>200110104</v>
          </cell>
        </row>
        <row r="613">
          <cell r="D613" t="str">
            <v>200110105</v>
          </cell>
        </row>
        <row r="614">
          <cell r="D614" t="str">
            <v>200110109</v>
          </cell>
        </row>
        <row r="615">
          <cell r="D615" t="str">
            <v>200110110</v>
          </cell>
        </row>
        <row r="616">
          <cell r="D616" t="str">
            <v>200110111</v>
          </cell>
        </row>
        <row r="617">
          <cell r="D617" t="str">
            <v>200110116</v>
          </cell>
        </row>
        <row r="618">
          <cell r="D618" t="str">
            <v>200110120</v>
          </cell>
        </row>
        <row r="619">
          <cell r="D619" t="str">
            <v>200110121</v>
          </cell>
        </row>
        <row r="620">
          <cell r="D620" t="str">
            <v>200110182</v>
          </cell>
        </row>
        <row r="621">
          <cell r="D621" t="str">
            <v>200110184</v>
          </cell>
        </row>
        <row r="622">
          <cell r="D622" t="str">
            <v>200110185</v>
          </cell>
        </row>
        <row r="623">
          <cell r="D623" t="str">
            <v>200110201</v>
          </cell>
        </row>
        <row r="624">
          <cell r="D624" t="str">
            <v>200110202</v>
          </cell>
        </row>
        <row r="625">
          <cell r="D625" t="str">
            <v>200110203</v>
          </cell>
        </row>
        <row r="626">
          <cell r="D626" t="str">
            <v>200110210</v>
          </cell>
        </row>
        <row r="627">
          <cell r="D627" t="str">
            <v>200110211</v>
          </cell>
        </row>
        <row r="628">
          <cell r="D628" t="str">
            <v>200110212</v>
          </cell>
        </row>
        <row r="629">
          <cell r="D629" t="str">
            <v>200110220</v>
          </cell>
        </row>
        <row r="630">
          <cell r="D630" t="str">
            <v>200110221</v>
          </cell>
        </row>
        <row r="631">
          <cell r="D631" t="str">
            <v>200110272</v>
          </cell>
        </row>
        <row r="632">
          <cell r="D632" t="str">
            <v>200110281</v>
          </cell>
        </row>
        <row r="633">
          <cell r="D633" t="str">
            <v>200110282</v>
          </cell>
        </row>
        <row r="634">
          <cell r="D634" t="str">
            <v>200110283</v>
          </cell>
        </row>
        <row r="635">
          <cell r="D635" t="str">
            <v>200110301</v>
          </cell>
        </row>
        <row r="636">
          <cell r="D636" t="str">
            <v>200110302</v>
          </cell>
        </row>
        <row r="637">
          <cell r="D637" t="str">
            <v>200110312</v>
          </cell>
        </row>
        <row r="638">
          <cell r="D638" t="str">
            <v>200110318</v>
          </cell>
        </row>
        <row r="639">
          <cell r="D639" t="str">
            <v>200110319</v>
          </cell>
        </row>
        <row r="640">
          <cell r="D640" t="str">
            <v>200110372</v>
          </cell>
        </row>
        <row r="641">
          <cell r="D641" t="str">
            <v>200110381</v>
          </cell>
        </row>
        <row r="642">
          <cell r="D642" t="str">
            <v>200110382</v>
          </cell>
        </row>
        <row r="643">
          <cell r="D643" t="str">
            <v>200110402</v>
          </cell>
        </row>
        <row r="644">
          <cell r="D644" t="str">
            <v>200110412</v>
          </cell>
        </row>
        <row r="645">
          <cell r="D645" t="str">
            <v>200110416</v>
          </cell>
        </row>
        <row r="646">
          <cell r="D646" t="str">
            <v>200110472</v>
          </cell>
        </row>
        <row r="647">
          <cell r="D647" t="str">
            <v>200110482</v>
          </cell>
        </row>
        <row r="648">
          <cell r="D648" t="str">
            <v>200110501</v>
          </cell>
        </row>
        <row r="649">
          <cell r="D649" t="str">
            <v>200110503</v>
          </cell>
        </row>
        <row r="650">
          <cell r="D650" t="str">
            <v>200110512</v>
          </cell>
        </row>
        <row r="651">
          <cell r="D651" t="str">
            <v>200110516</v>
          </cell>
        </row>
        <row r="652">
          <cell r="D652" t="str">
            <v>200110572</v>
          </cell>
        </row>
        <row r="653">
          <cell r="D653" t="str">
            <v>200110581</v>
          </cell>
        </row>
        <row r="654">
          <cell r="D654" t="str">
            <v>200110583</v>
          </cell>
        </row>
        <row r="655">
          <cell r="D655" t="str">
            <v>200110601</v>
          </cell>
        </row>
        <row r="656">
          <cell r="D656" t="str">
            <v>200110602</v>
          </cell>
        </row>
        <row r="657">
          <cell r="D657" t="str">
            <v>200110681</v>
          </cell>
        </row>
        <row r="658">
          <cell r="D658" t="str">
            <v>200110682</v>
          </cell>
        </row>
        <row r="659">
          <cell r="D659" t="str">
            <v>200110701</v>
          </cell>
        </row>
        <row r="660">
          <cell r="D660" t="str">
            <v>200110703</v>
          </cell>
        </row>
        <row r="661">
          <cell r="D661" t="str">
            <v>200110781</v>
          </cell>
        </row>
        <row r="662">
          <cell r="D662" t="str">
            <v>200110783</v>
          </cell>
        </row>
        <row r="663">
          <cell r="D663" t="str">
            <v>200110801</v>
          </cell>
        </row>
        <row r="664">
          <cell r="D664" t="str">
            <v>200110802</v>
          </cell>
        </row>
        <row r="665">
          <cell r="D665" t="str">
            <v>200110881</v>
          </cell>
        </row>
        <row r="666">
          <cell r="D666" t="str">
            <v>200110882</v>
          </cell>
        </row>
        <row r="667">
          <cell r="D667" t="str">
            <v>200110902</v>
          </cell>
        </row>
        <row r="668">
          <cell r="D668" t="str">
            <v>200110917</v>
          </cell>
        </row>
        <row r="669">
          <cell r="D669" t="str">
            <v>200110918</v>
          </cell>
        </row>
        <row r="670">
          <cell r="D670" t="str">
            <v>200110926</v>
          </cell>
        </row>
        <row r="671">
          <cell r="D671" t="str">
            <v>200110929</v>
          </cell>
        </row>
        <row r="672">
          <cell r="D672" t="str">
            <v>200110930</v>
          </cell>
        </row>
        <row r="673">
          <cell r="D673" t="str">
            <v>200110937</v>
          </cell>
        </row>
        <row r="674">
          <cell r="D674" t="str">
            <v>200110941</v>
          </cell>
        </row>
        <row r="675">
          <cell r="D675" t="str">
            <v>200110950</v>
          </cell>
        </row>
        <row r="676">
          <cell r="D676" t="str">
            <v>200110957</v>
          </cell>
        </row>
        <row r="677">
          <cell r="D677" t="str">
            <v>200110958</v>
          </cell>
        </row>
        <row r="678">
          <cell r="D678" t="str">
            <v>200110961</v>
          </cell>
        </row>
        <row r="679">
          <cell r="D679" t="str">
            <v>200110966</v>
          </cell>
        </row>
        <row r="680">
          <cell r="D680" t="str">
            <v>200110982</v>
          </cell>
        </row>
        <row r="681">
          <cell r="D681" t="str">
            <v>200110128</v>
          </cell>
        </row>
        <row r="682">
          <cell r="D682" t="str">
            <v>200111102</v>
          </cell>
        </row>
        <row r="683">
          <cell r="D683" t="str">
            <v>200111104</v>
          </cell>
        </row>
        <row r="684">
          <cell r="D684" t="str">
            <v>200111105</v>
          </cell>
        </row>
        <row r="685">
          <cell r="D685" t="str">
            <v>200111109</v>
          </cell>
        </row>
        <row r="686">
          <cell r="D686" t="str">
            <v>200111110</v>
          </cell>
        </row>
        <row r="687">
          <cell r="D687" t="str">
            <v>200111111</v>
          </cell>
        </row>
        <row r="688">
          <cell r="D688" t="str">
            <v>200111116</v>
          </cell>
        </row>
        <row r="689">
          <cell r="D689" t="str">
            <v>200111120</v>
          </cell>
        </row>
        <row r="690">
          <cell r="D690" t="str">
            <v>200111121</v>
          </cell>
        </row>
        <row r="691">
          <cell r="D691" t="str">
            <v>200111182</v>
          </cell>
        </row>
        <row r="692">
          <cell r="D692" t="str">
            <v>200111184</v>
          </cell>
        </row>
        <row r="693">
          <cell r="D693" t="str">
            <v>200111185</v>
          </cell>
        </row>
        <row r="694">
          <cell r="D694" t="str">
            <v>200111201</v>
          </cell>
        </row>
        <row r="695">
          <cell r="D695" t="str">
            <v>200111202</v>
          </cell>
        </row>
        <row r="696">
          <cell r="D696" t="str">
            <v>200111203</v>
          </cell>
        </row>
        <row r="697">
          <cell r="D697" t="str">
            <v>200111216</v>
          </cell>
        </row>
        <row r="698">
          <cell r="D698" t="str">
            <v>200111211</v>
          </cell>
        </row>
        <row r="699">
          <cell r="D699" t="str">
            <v>200111212</v>
          </cell>
        </row>
        <row r="700">
          <cell r="D700" t="str">
            <v>200111220</v>
          </cell>
        </row>
        <row r="701">
          <cell r="D701" t="str">
            <v>200111221</v>
          </cell>
        </row>
        <row r="702">
          <cell r="D702" t="str">
            <v>200111228</v>
          </cell>
        </row>
        <row r="703">
          <cell r="D703" t="str">
            <v>200111272</v>
          </cell>
        </row>
        <row r="704">
          <cell r="D704" t="str">
            <v>200111281</v>
          </cell>
        </row>
        <row r="705">
          <cell r="D705" t="str">
            <v>200111282</v>
          </cell>
        </row>
        <row r="706">
          <cell r="D706" t="str">
            <v>200111283</v>
          </cell>
        </row>
        <row r="707">
          <cell r="D707" t="str">
            <v>200111301</v>
          </cell>
        </row>
        <row r="708">
          <cell r="D708" t="str">
            <v>200111302</v>
          </cell>
        </row>
        <row r="709">
          <cell r="D709" t="str">
            <v>200111312</v>
          </cell>
        </row>
        <row r="710">
          <cell r="D710" t="str">
            <v>200111318</v>
          </cell>
        </row>
        <row r="711">
          <cell r="D711" t="str">
            <v>200111319</v>
          </cell>
        </row>
        <row r="712">
          <cell r="D712" t="str">
            <v>200111372</v>
          </cell>
        </row>
        <row r="713">
          <cell r="D713" t="str">
            <v>200111381</v>
          </cell>
        </row>
        <row r="714">
          <cell r="D714" t="str">
            <v>200111382</v>
          </cell>
        </row>
        <row r="715">
          <cell r="D715" t="str">
            <v>200111402</v>
          </cell>
        </row>
        <row r="716">
          <cell r="D716" t="str">
            <v>200111412</v>
          </cell>
        </row>
        <row r="717">
          <cell r="D717" t="str">
            <v>200111416</v>
          </cell>
        </row>
        <row r="718">
          <cell r="D718" t="str">
            <v>200111472</v>
          </cell>
        </row>
        <row r="719">
          <cell r="D719" t="str">
            <v>200111482</v>
          </cell>
        </row>
        <row r="720">
          <cell r="D720" t="str">
            <v>200111501</v>
          </cell>
        </row>
        <row r="721">
          <cell r="D721" t="str">
            <v>200111503</v>
          </cell>
        </row>
        <row r="722">
          <cell r="D722" t="str">
            <v>200111512</v>
          </cell>
        </row>
        <row r="723">
          <cell r="D723" t="str">
            <v>200111516</v>
          </cell>
        </row>
        <row r="724">
          <cell r="D724" t="str">
            <v>200111572</v>
          </cell>
        </row>
        <row r="725">
          <cell r="D725" t="str">
            <v>200111581</v>
          </cell>
        </row>
        <row r="726">
          <cell r="D726" t="str">
            <v>200111583</v>
          </cell>
        </row>
        <row r="727">
          <cell r="D727" t="str">
            <v>200111601</v>
          </cell>
        </row>
        <row r="728">
          <cell r="D728" t="str">
            <v>200111602</v>
          </cell>
        </row>
        <row r="729">
          <cell r="D729" t="str">
            <v>200111681</v>
          </cell>
        </row>
        <row r="730">
          <cell r="D730" t="str">
            <v>200111682</v>
          </cell>
        </row>
        <row r="731">
          <cell r="D731" t="str">
            <v>200111701</v>
          </cell>
        </row>
        <row r="732">
          <cell r="D732" t="str">
            <v>200111703</v>
          </cell>
        </row>
        <row r="733">
          <cell r="D733" t="str">
            <v>200111781</v>
          </cell>
        </row>
        <row r="734">
          <cell r="D734" t="str">
            <v>200111783</v>
          </cell>
        </row>
        <row r="735">
          <cell r="D735" t="str">
            <v>200111801</v>
          </cell>
        </row>
        <row r="736">
          <cell r="D736" t="str">
            <v>200111802</v>
          </cell>
        </row>
        <row r="737">
          <cell r="D737" t="str">
            <v>200111881</v>
          </cell>
        </row>
        <row r="738">
          <cell r="D738" t="str">
            <v>200111882</v>
          </cell>
        </row>
        <row r="739">
          <cell r="D739" t="str">
            <v>200111902</v>
          </cell>
        </row>
        <row r="740">
          <cell r="D740" t="str">
            <v>200111917</v>
          </cell>
        </row>
        <row r="741">
          <cell r="D741" t="str">
            <v>200111918</v>
          </cell>
        </row>
        <row r="742">
          <cell r="D742" t="str">
            <v>200111926</v>
          </cell>
        </row>
        <row r="743">
          <cell r="D743" t="str">
            <v>200111929</v>
          </cell>
        </row>
        <row r="744">
          <cell r="D744" t="str">
            <v>200111930</v>
          </cell>
        </row>
        <row r="745">
          <cell r="D745" t="str">
            <v>200111937</v>
          </cell>
        </row>
        <row r="746">
          <cell r="D746" t="str">
            <v>200111941</v>
          </cell>
        </row>
        <row r="747">
          <cell r="D747" t="str">
            <v>200111950</v>
          </cell>
        </row>
        <row r="748">
          <cell r="D748" t="str">
            <v>200111957</v>
          </cell>
        </row>
        <row r="749">
          <cell r="D749" t="str">
            <v>200111958</v>
          </cell>
        </row>
        <row r="750">
          <cell r="D750" t="str">
            <v>200111961</v>
          </cell>
        </row>
        <row r="751">
          <cell r="D751" t="str">
            <v>200111966</v>
          </cell>
        </row>
        <row r="752">
          <cell r="D752" t="str">
            <v>200111982</v>
          </cell>
        </row>
        <row r="753">
          <cell r="D753" t="str">
            <v>200111128</v>
          </cell>
        </row>
        <row r="754">
          <cell r="D754" t="str">
            <v>200112102</v>
          </cell>
        </row>
        <row r="755">
          <cell r="D755" t="str">
            <v>200112104</v>
          </cell>
        </row>
        <row r="756">
          <cell r="D756" t="str">
            <v>200112105</v>
          </cell>
        </row>
        <row r="757">
          <cell r="D757" t="str">
            <v>200112109</v>
          </cell>
        </row>
        <row r="758">
          <cell r="D758" t="str">
            <v>200112110</v>
          </cell>
        </row>
        <row r="759">
          <cell r="D759" t="str">
            <v>200112111</v>
          </cell>
        </row>
        <row r="760">
          <cell r="D760" t="str">
            <v>200112116</v>
          </cell>
        </row>
        <row r="761">
          <cell r="D761" t="str">
            <v>200112120</v>
          </cell>
        </row>
        <row r="762">
          <cell r="D762" t="str">
            <v>200112121</v>
          </cell>
        </row>
        <row r="763">
          <cell r="D763" t="str">
            <v>200112182</v>
          </cell>
        </row>
        <row r="764">
          <cell r="D764" t="str">
            <v>200112184</v>
          </cell>
        </row>
        <row r="765">
          <cell r="D765" t="str">
            <v>200112185</v>
          </cell>
        </row>
        <row r="766">
          <cell r="D766" t="str">
            <v>200112201</v>
          </cell>
        </row>
        <row r="767">
          <cell r="D767" t="str">
            <v>200112202</v>
          </cell>
        </row>
        <row r="768">
          <cell r="D768" t="str">
            <v>200112203</v>
          </cell>
        </row>
        <row r="769">
          <cell r="D769" t="str">
            <v>200112211</v>
          </cell>
        </row>
        <row r="770">
          <cell r="D770" t="str">
            <v>200112212</v>
          </cell>
        </row>
        <row r="771">
          <cell r="D771" t="str">
            <v>200112221</v>
          </cell>
        </row>
        <row r="772">
          <cell r="D772" t="str">
            <v>200112228</v>
          </cell>
        </row>
        <row r="773">
          <cell r="D773" t="str">
            <v>200112272</v>
          </cell>
        </row>
        <row r="774">
          <cell r="D774" t="str">
            <v>200112281</v>
          </cell>
        </row>
        <row r="775">
          <cell r="D775" t="str">
            <v>200112282</v>
          </cell>
        </row>
        <row r="776">
          <cell r="D776" t="str">
            <v>200112283</v>
          </cell>
        </row>
        <row r="777">
          <cell r="D777" t="str">
            <v>200112301</v>
          </cell>
        </row>
        <row r="778">
          <cell r="D778" t="str">
            <v>200112302</v>
          </cell>
        </row>
        <row r="779">
          <cell r="D779" t="str">
            <v>200112312</v>
          </cell>
        </row>
        <row r="780">
          <cell r="D780" t="str">
            <v>200112318</v>
          </cell>
        </row>
        <row r="781">
          <cell r="D781" t="str">
            <v>200112319</v>
          </cell>
        </row>
        <row r="782">
          <cell r="D782" t="str">
            <v>200112372</v>
          </cell>
        </row>
        <row r="783">
          <cell r="D783" t="str">
            <v>200112381</v>
          </cell>
        </row>
        <row r="784">
          <cell r="D784" t="str">
            <v>200112382</v>
          </cell>
        </row>
        <row r="785">
          <cell r="D785" t="str">
            <v>200112402</v>
          </cell>
        </row>
        <row r="786">
          <cell r="D786" t="str">
            <v>200112412</v>
          </cell>
        </row>
        <row r="787">
          <cell r="D787" t="str">
            <v>200112416</v>
          </cell>
        </row>
        <row r="788">
          <cell r="D788" t="str">
            <v>200112472</v>
          </cell>
        </row>
        <row r="789">
          <cell r="D789" t="str">
            <v>200112482</v>
          </cell>
        </row>
        <row r="790">
          <cell r="D790" t="str">
            <v>200112501</v>
          </cell>
        </row>
        <row r="791">
          <cell r="D791" t="str">
            <v>200112503</v>
          </cell>
        </row>
        <row r="792">
          <cell r="D792" t="str">
            <v>200112512</v>
          </cell>
        </row>
        <row r="793">
          <cell r="D793" t="str">
            <v>200112516</v>
          </cell>
        </row>
        <row r="794">
          <cell r="D794" t="str">
            <v>200112572</v>
          </cell>
        </row>
        <row r="795">
          <cell r="D795" t="str">
            <v>200112581</v>
          </cell>
        </row>
        <row r="796">
          <cell r="D796" t="str">
            <v>200112583</v>
          </cell>
        </row>
        <row r="797">
          <cell r="D797" t="str">
            <v>200112601</v>
          </cell>
        </row>
        <row r="798">
          <cell r="D798" t="str">
            <v>200112602</v>
          </cell>
        </row>
        <row r="799">
          <cell r="D799" t="str">
            <v>200112681</v>
          </cell>
        </row>
        <row r="800">
          <cell r="D800" t="str">
            <v>200112682</v>
          </cell>
        </row>
        <row r="801">
          <cell r="D801" t="str">
            <v>200112701</v>
          </cell>
        </row>
        <row r="802">
          <cell r="D802" t="str">
            <v>200112703</v>
          </cell>
        </row>
        <row r="803">
          <cell r="D803" t="str">
            <v>200112781</v>
          </cell>
        </row>
        <row r="804">
          <cell r="D804" t="str">
            <v>200112783</v>
          </cell>
        </row>
        <row r="805">
          <cell r="D805" t="str">
            <v>200112801</v>
          </cell>
        </row>
        <row r="806">
          <cell r="D806" t="str">
            <v>200112802</v>
          </cell>
        </row>
        <row r="807">
          <cell r="D807" t="str">
            <v>200112881</v>
          </cell>
        </row>
        <row r="808">
          <cell r="D808" t="str">
            <v>200112882</v>
          </cell>
        </row>
        <row r="809">
          <cell r="D809" t="str">
            <v>200112902</v>
          </cell>
        </row>
        <row r="810">
          <cell r="D810" t="str">
            <v>200112917</v>
          </cell>
        </row>
        <row r="811">
          <cell r="D811" t="str">
            <v>200112918</v>
          </cell>
        </row>
        <row r="812">
          <cell r="D812" t="str">
            <v>200112926</v>
          </cell>
        </row>
        <row r="813">
          <cell r="D813" t="str">
            <v>200112929</v>
          </cell>
        </row>
        <row r="814">
          <cell r="D814" t="str">
            <v>200112930</v>
          </cell>
        </row>
        <row r="815">
          <cell r="D815" t="str">
            <v>200112937</v>
          </cell>
        </row>
        <row r="816">
          <cell r="D816" t="str">
            <v>200112941</v>
          </cell>
        </row>
        <row r="817">
          <cell r="D817" t="str">
            <v>200112957</v>
          </cell>
        </row>
        <row r="818">
          <cell r="D818" t="str">
            <v>200112958</v>
          </cell>
        </row>
        <row r="819">
          <cell r="D819" t="str">
            <v>200112961</v>
          </cell>
        </row>
        <row r="820">
          <cell r="D820" t="str">
            <v>200112966</v>
          </cell>
        </row>
        <row r="821">
          <cell r="D821" t="str">
            <v>200112982</v>
          </cell>
        </row>
        <row r="822">
          <cell r="D822" t="str">
            <v>200112128</v>
          </cell>
        </row>
        <row r="823">
          <cell r="D823" t="str">
            <v>200112229</v>
          </cell>
        </row>
        <row r="824">
          <cell r="D824" t="str">
            <v>200201102</v>
          </cell>
        </row>
        <row r="825">
          <cell r="D825" t="str">
            <v>200201104</v>
          </cell>
        </row>
        <row r="826">
          <cell r="D826" t="str">
            <v>200201105</v>
          </cell>
        </row>
        <row r="827">
          <cell r="D827" t="str">
            <v>200201109</v>
          </cell>
        </row>
        <row r="828">
          <cell r="D828" t="str">
            <v>200201110</v>
          </cell>
        </row>
        <row r="829">
          <cell r="D829" t="str">
            <v>200201111</v>
          </cell>
        </row>
        <row r="830">
          <cell r="D830" t="str">
            <v>200201116</v>
          </cell>
        </row>
        <row r="831">
          <cell r="D831" t="str">
            <v>200201120</v>
          </cell>
        </row>
        <row r="832">
          <cell r="D832" t="str">
            <v>200201121</v>
          </cell>
        </row>
        <row r="833">
          <cell r="D833" t="str">
            <v>200201182</v>
          </cell>
        </row>
        <row r="834">
          <cell r="D834" t="str">
            <v>200201184</v>
          </cell>
        </row>
        <row r="835">
          <cell r="D835" t="str">
            <v>200201185</v>
          </cell>
        </row>
        <row r="836">
          <cell r="D836" t="str">
            <v>200201201</v>
          </cell>
        </row>
        <row r="837">
          <cell r="D837" t="str">
            <v>200201202</v>
          </cell>
        </row>
        <row r="838">
          <cell r="D838" t="str">
            <v>200201203</v>
          </cell>
        </row>
        <row r="839">
          <cell r="D839" t="str">
            <v>200201211</v>
          </cell>
        </row>
        <row r="840">
          <cell r="D840" t="str">
            <v>200201212</v>
          </cell>
        </row>
        <row r="841">
          <cell r="D841" t="str">
            <v>200201221</v>
          </cell>
        </row>
        <row r="842">
          <cell r="D842" t="str">
            <v>200201228</v>
          </cell>
        </row>
        <row r="843">
          <cell r="D843" t="str">
            <v>200201272</v>
          </cell>
        </row>
        <row r="844">
          <cell r="D844" t="str">
            <v>200201281</v>
          </cell>
        </row>
        <row r="845">
          <cell r="D845" t="str">
            <v>200201282</v>
          </cell>
        </row>
        <row r="846">
          <cell r="D846" t="str">
            <v>200201283</v>
          </cell>
        </row>
        <row r="847">
          <cell r="D847" t="str">
            <v>200201301</v>
          </cell>
        </row>
        <row r="848">
          <cell r="D848" t="str">
            <v>200201302</v>
          </cell>
        </row>
        <row r="849">
          <cell r="D849" t="str">
            <v>200201312</v>
          </cell>
        </row>
        <row r="850">
          <cell r="D850" t="str">
            <v>200201318</v>
          </cell>
        </row>
        <row r="851">
          <cell r="D851" t="str">
            <v>200201319</v>
          </cell>
        </row>
        <row r="852">
          <cell r="D852" t="str">
            <v>200201372</v>
          </cell>
        </row>
        <row r="853">
          <cell r="D853" t="str">
            <v>200201381</v>
          </cell>
        </row>
        <row r="854">
          <cell r="D854" t="str">
            <v>200201382</v>
          </cell>
        </row>
        <row r="855">
          <cell r="D855" t="str">
            <v>200201402</v>
          </cell>
        </row>
        <row r="856">
          <cell r="D856" t="str">
            <v>200201412</v>
          </cell>
        </row>
        <row r="857">
          <cell r="D857" t="str">
            <v>200201229</v>
          </cell>
        </row>
        <row r="858">
          <cell r="D858" t="str">
            <v>200201416</v>
          </cell>
        </row>
        <row r="859">
          <cell r="D859" t="str">
            <v>200201472</v>
          </cell>
        </row>
        <row r="860">
          <cell r="D860" t="str">
            <v>200201482</v>
          </cell>
        </row>
        <row r="861">
          <cell r="D861" t="str">
            <v>200201501</v>
          </cell>
        </row>
        <row r="862">
          <cell r="D862" t="str">
            <v>200201503</v>
          </cell>
        </row>
        <row r="863">
          <cell r="D863" t="str">
            <v>200201512</v>
          </cell>
        </row>
        <row r="864">
          <cell r="D864" t="str">
            <v>200201516</v>
          </cell>
        </row>
        <row r="865">
          <cell r="D865" t="str">
            <v>200201572</v>
          </cell>
        </row>
        <row r="866">
          <cell r="D866" t="str">
            <v>200201581</v>
          </cell>
        </row>
        <row r="867">
          <cell r="D867" t="str">
            <v>200201583</v>
          </cell>
        </row>
        <row r="868">
          <cell r="D868" t="str">
            <v>200201601</v>
          </cell>
        </row>
        <row r="869">
          <cell r="D869" t="str">
            <v>200201602</v>
          </cell>
        </row>
        <row r="870">
          <cell r="D870" t="str">
            <v>200201681</v>
          </cell>
        </row>
        <row r="871">
          <cell r="D871" t="str">
            <v>200201682</v>
          </cell>
        </row>
        <row r="872">
          <cell r="D872" t="str">
            <v>200201701</v>
          </cell>
        </row>
        <row r="873">
          <cell r="D873" t="str">
            <v>200201703</v>
          </cell>
        </row>
        <row r="874">
          <cell r="D874" t="str">
            <v>200201781</v>
          </cell>
        </row>
        <row r="875">
          <cell r="D875" t="str">
            <v>200201783</v>
          </cell>
        </row>
        <row r="876">
          <cell r="D876" t="str">
            <v>200201801</v>
          </cell>
        </row>
        <row r="877">
          <cell r="D877" t="str">
            <v>200201802</v>
          </cell>
        </row>
        <row r="878">
          <cell r="D878" t="str">
            <v>200201881</v>
          </cell>
        </row>
        <row r="879">
          <cell r="D879" t="str">
            <v>200201882</v>
          </cell>
        </row>
        <row r="880">
          <cell r="D880" t="str">
            <v>200201902</v>
          </cell>
        </row>
        <row r="881">
          <cell r="D881" t="str">
            <v>200201917</v>
          </cell>
        </row>
        <row r="882">
          <cell r="D882" t="str">
            <v>200201918</v>
          </cell>
        </row>
        <row r="883">
          <cell r="D883" t="str">
            <v>200201926</v>
          </cell>
        </row>
        <row r="884">
          <cell r="D884" t="str">
            <v>200201929</v>
          </cell>
        </row>
        <row r="885">
          <cell r="D885" t="str">
            <v>200201930</v>
          </cell>
        </row>
        <row r="886">
          <cell r="D886" t="str">
            <v>200201937</v>
          </cell>
        </row>
        <row r="887">
          <cell r="D887" t="str">
            <v>200201946</v>
          </cell>
        </row>
        <row r="888">
          <cell r="D888" t="str">
            <v>200201957</v>
          </cell>
        </row>
        <row r="889">
          <cell r="D889" t="str">
            <v>200201961</v>
          </cell>
        </row>
        <row r="890">
          <cell r="D890" t="str">
            <v>200201966</v>
          </cell>
        </row>
        <row r="891">
          <cell r="D891" t="str">
            <v>200201982</v>
          </cell>
        </row>
        <row r="892">
          <cell r="D892" t="str">
            <v>200201128</v>
          </cell>
        </row>
        <row r="893">
          <cell r="D893" t="str">
            <v>200202102</v>
          </cell>
        </row>
        <row r="894">
          <cell r="D894" t="str">
            <v>200202104</v>
          </cell>
        </row>
        <row r="895">
          <cell r="D895" t="str">
            <v>200202105</v>
          </cell>
        </row>
        <row r="896">
          <cell r="D896" t="str">
            <v>200202109</v>
          </cell>
        </row>
        <row r="897">
          <cell r="D897" t="str">
            <v>200202110</v>
          </cell>
        </row>
        <row r="898">
          <cell r="D898" t="str">
            <v>200202111</v>
          </cell>
        </row>
        <row r="899">
          <cell r="D899" t="str">
            <v>200202116</v>
          </cell>
        </row>
        <row r="900">
          <cell r="D900" t="str">
            <v>200202120</v>
          </cell>
        </row>
        <row r="901">
          <cell r="D901" t="str">
            <v>200202121</v>
          </cell>
        </row>
        <row r="902">
          <cell r="D902" t="str">
            <v>200202182</v>
          </cell>
        </row>
        <row r="903">
          <cell r="D903" t="str">
            <v>200202184</v>
          </cell>
        </row>
        <row r="904">
          <cell r="D904" t="str">
            <v>200202185</v>
          </cell>
        </row>
        <row r="905">
          <cell r="D905" t="str">
            <v>200202201</v>
          </cell>
        </row>
        <row r="906">
          <cell r="D906" t="str">
            <v>200202202</v>
          </cell>
        </row>
        <row r="907">
          <cell r="D907" t="str">
            <v>200202203</v>
          </cell>
        </row>
        <row r="908">
          <cell r="D908" t="str">
            <v>200202211</v>
          </cell>
        </row>
        <row r="909">
          <cell r="D909" t="str">
            <v>200202212</v>
          </cell>
        </row>
        <row r="910">
          <cell r="D910" t="str">
            <v>200202221</v>
          </cell>
        </row>
        <row r="911">
          <cell r="D911" t="str">
            <v>200202272</v>
          </cell>
        </row>
        <row r="912">
          <cell r="D912" t="str">
            <v>200202281</v>
          </cell>
        </row>
        <row r="913">
          <cell r="D913" t="str">
            <v>200202282</v>
          </cell>
        </row>
        <row r="914">
          <cell r="D914" t="str">
            <v>200202283</v>
          </cell>
        </row>
        <row r="915">
          <cell r="D915" t="str">
            <v>200202301</v>
          </cell>
        </row>
        <row r="916">
          <cell r="D916" t="str">
            <v>200202302</v>
          </cell>
        </row>
        <row r="917">
          <cell r="D917" t="str">
            <v>200202312</v>
          </cell>
        </row>
        <row r="918">
          <cell r="D918" t="str">
            <v>200202318</v>
          </cell>
        </row>
        <row r="919">
          <cell r="D919" t="str">
            <v>200202319</v>
          </cell>
        </row>
        <row r="920">
          <cell r="D920" t="str">
            <v>200202372</v>
          </cell>
        </row>
        <row r="921">
          <cell r="D921" t="str">
            <v>200202381</v>
          </cell>
        </row>
        <row r="922">
          <cell r="D922" t="str">
            <v>200202382</v>
          </cell>
        </row>
        <row r="923">
          <cell r="D923" t="str">
            <v>200202402</v>
          </cell>
        </row>
        <row r="924">
          <cell r="D924" t="str">
            <v>200202412</v>
          </cell>
        </row>
        <row r="925">
          <cell r="D925" t="str">
            <v>200202228</v>
          </cell>
        </row>
        <row r="926">
          <cell r="D926" t="str">
            <v>200202229</v>
          </cell>
        </row>
        <row r="927">
          <cell r="D927" t="str">
            <v>200202416</v>
          </cell>
        </row>
        <row r="928">
          <cell r="D928" t="str">
            <v>200202472</v>
          </cell>
        </row>
        <row r="929">
          <cell r="D929" t="str">
            <v>200202482</v>
          </cell>
        </row>
        <row r="930">
          <cell r="D930" t="str">
            <v>200202501</v>
          </cell>
        </row>
        <row r="931">
          <cell r="D931" t="str">
            <v>200202503</v>
          </cell>
        </row>
        <row r="932">
          <cell r="D932" t="str">
            <v>200202512</v>
          </cell>
        </row>
        <row r="933">
          <cell r="D933" t="str">
            <v>200202516</v>
          </cell>
        </row>
        <row r="934">
          <cell r="D934" t="str">
            <v>200202572</v>
          </cell>
        </row>
        <row r="935">
          <cell r="D935" t="str">
            <v>200202581</v>
          </cell>
        </row>
        <row r="936">
          <cell r="D936" t="str">
            <v>200202583</v>
          </cell>
        </row>
        <row r="937">
          <cell r="D937" t="str">
            <v>200202601</v>
          </cell>
        </row>
        <row r="938">
          <cell r="D938" t="str">
            <v>200202602</v>
          </cell>
        </row>
        <row r="939">
          <cell r="D939" t="str">
            <v>200202681</v>
          </cell>
        </row>
        <row r="940">
          <cell r="D940" t="str">
            <v>200202682</v>
          </cell>
        </row>
        <row r="941">
          <cell r="D941" t="str">
            <v>200202701</v>
          </cell>
        </row>
        <row r="942">
          <cell r="D942" t="str">
            <v>200202703</v>
          </cell>
        </row>
        <row r="943">
          <cell r="D943" t="str">
            <v>200202781</v>
          </cell>
        </row>
        <row r="944">
          <cell r="D944" t="str">
            <v>200202783</v>
          </cell>
        </row>
        <row r="945">
          <cell r="D945" t="str">
            <v>200202801</v>
          </cell>
        </row>
        <row r="946">
          <cell r="D946" t="str">
            <v>200202802</v>
          </cell>
        </row>
        <row r="947">
          <cell r="D947" t="str">
            <v>200202881</v>
          </cell>
        </row>
        <row r="948">
          <cell r="D948" t="str">
            <v>200202882</v>
          </cell>
        </row>
        <row r="949">
          <cell r="D949" t="str">
            <v>200202902</v>
          </cell>
        </row>
        <row r="950">
          <cell r="D950" t="str">
            <v>200202917</v>
          </cell>
        </row>
        <row r="951">
          <cell r="D951" t="str">
            <v>200202918</v>
          </cell>
        </row>
        <row r="952">
          <cell r="D952" t="str">
            <v>200202926</v>
          </cell>
        </row>
        <row r="953">
          <cell r="D953" t="str">
            <v>200202927</v>
          </cell>
        </row>
        <row r="954">
          <cell r="D954" t="str">
            <v>200202929</v>
          </cell>
        </row>
        <row r="955">
          <cell r="D955" t="str">
            <v>200202930</v>
          </cell>
        </row>
        <row r="956">
          <cell r="D956" t="str">
            <v>200202937</v>
          </cell>
        </row>
        <row r="957">
          <cell r="D957" t="str">
            <v>200202941</v>
          </cell>
        </row>
        <row r="958">
          <cell r="D958" t="str">
            <v>200202946</v>
          </cell>
        </row>
        <row r="959">
          <cell r="D959" t="str">
            <v>200202957</v>
          </cell>
        </row>
        <row r="960">
          <cell r="D960" t="str">
            <v>200202961</v>
          </cell>
        </row>
        <row r="961">
          <cell r="D961" t="str">
            <v>200202966</v>
          </cell>
        </row>
        <row r="962">
          <cell r="D962" t="str">
            <v>200202982</v>
          </cell>
        </row>
        <row r="963">
          <cell r="D963" t="str">
            <v>200202128</v>
          </cell>
        </row>
        <row r="964">
          <cell r="D964" t="str">
            <v>200203102</v>
          </cell>
        </row>
        <row r="965">
          <cell r="D965" t="str">
            <v>200203104</v>
          </cell>
        </row>
        <row r="966">
          <cell r="D966" t="str">
            <v>200203105</v>
          </cell>
        </row>
        <row r="967">
          <cell r="D967" t="str">
            <v>200203109</v>
          </cell>
        </row>
        <row r="968">
          <cell r="D968" t="str">
            <v>200203110</v>
          </cell>
        </row>
        <row r="969">
          <cell r="D969" t="str">
            <v>200203111</v>
          </cell>
        </row>
        <row r="970">
          <cell r="D970" t="str">
            <v>200203116</v>
          </cell>
        </row>
        <row r="971">
          <cell r="D971" t="str">
            <v>200203120</v>
          </cell>
        </row>
        <row r="972">
          <cell r="D972" t="str">
            <v>200203121</v>
          </cell>
        </row>
        <row r="973">
          <cell r="D973" t="str">
            <v>200203182</v>
          </cell>
        </row>
        <row r="974">
          <cell r="D974" t="str">
            <v>200203184</v>
          </cell>
        </row>
        <row r="975">
          <cell r="D975" t="str">
            <v>200203185</v>
          </cell>
        </row>
        <row r="976">
          <cell r="D976" t="str">
            <v>200203201</v>
          </cell>
        </row>
        <row r="977">
          <cell r="D977" t="str">
            <v>200203202</v>
          </cell>
        </row>
        <row r="978">
          <cell r="D978" t="str">
            <v>200203203</v>
          </cell>
        </row>
        <row r="979">
          <cell r="D979" t="str">
            <v>200203216</v>
          </cell>
        </row>
        <row r="980">
          <cell r="D980" t="str">
            <v>200203211</v>
          </cell>
        </row>
        <row r="981">
          <cell r="D981" t="str">
            <v>200203212</v>
          </cell>
        </row>
        <row r="982">
          <cell r="D982" t="str">
            <v>200203221</v>
          </cell>
        </row>
        <row r="983">
          <cell r="D983" t="str">
            <v>200203228</v>
          </cell>
        </row>
        <row r="984">
          <cell r="D984" t="str">
            <v>200203272</v>
          </cell>
        </row>
        <row r="985">
          <cell r="D985" t="str">
            <v>200203281</v>
          </cell>
        </row>
        <row r="986">
          <cell r="D986" t="str">
            <v>200203282</v>
          </cell>
        </row>
        <row r="987">
          <cell r="D987" t="str">
            <v>200203283</v>
          </cell>
        </row>
        <row r="988">
          <cell r="D988" t="str">
            <v>200203301</v>
          </cell>
        </row>
        <row r="989">
          <cell r="D989" t="str">
            <v>200203302</v>
          </cell>
        </row>
        <row r="990">
          <cell r="D990" t="str">
            <v>200203312</v>
          </cell>
        </row>
        <row r="991">
          <cell r="D991" t="str">
            <v>200203318</v>
          </cell>
        </row>
        <row r="992">
          <cell r="D992" t="str">
            <v>200203319</v>
          </cell>
        </row>
        <row r="993">
          <cell r="D993" t="str">
            <v>200203372</v>
          </cell>
        </row>
        <row r="994">
          <cell r="D994" t="str">
            <v>200203381</v>
          </cell>
        </row>
        <row r="995">
          <cell r="D995" t="str">
            <v>200203382</v>
          </cell>
        </row>
        <row r="996">
          <cell r="D996" t="str">
            <v>200203402</v>
          </cell>
        </row>
        <row r="997">
          <cell r="D997" t="str">
            <v>200203409</v>
          </cell>
        </row>
        <row r="998">
          <cell r="D998" t="str">
            <v>200203412</v>
          </cell>
        </row>
        <row r="999">
          <cell r="D999" t="str">
            <v>200203229</v>
          </cell>
        </row>
        <row r="1000">
          <cell r="D1000" t="str">
            <v>200203416</v>
          </cell>
        </row>
        <row r="1001">
          <cell r="D1001" t="str">
            <v>200203472</v>
          </cell>
        </row>
        <row r="1002">
          <cell r="D1002" t="str">
            <v>200203482</v>
          </cell>
        </row>
        <row r="1003">
          <cell r="D1003" t="str">
            <v>200203501</v>
          </cell>
        </row>
        <row r="1004">
          <cell r="D1004" t="str">
            <v>200203503</v>
          </cell>
        </row>
        <row r="1005">
          <cell r="D1005" t="str">
            <v>200203512</v>
          </cell>
        </row>
        <row r="1006">
          <cell r="D1006" t="str">
            <v>200203516</v>
          </cell>
        </row>
        <row r="1007">
          <cell r="D1007" t="str">
            <v>200203572</v>
          </cell>
        </row>
        <row r="1008">
          <cell r="D1008" t="str">
            <v>200203581</v>
          </cell>
        </row>
        <row r="1009">
          <cell r="D1009" t="str">
            <v>200203583</v>
          </cell>
        </row>
        <row r="1010">
          <cell r="D1010" t="str">
            <v>200203601</v>
          </cell>
        </row>
        <row r="1011">
          <cell r="D1011" t="str">
            <v>200203602</v>
          </cell>
        </row>
        <row r="1012">
          <cell r="D1012" t="str">
            <v>200203681</v>
          </cell>
        </row>
        <row r="1013">
          <cell r="D1013" t="str">
            <v>200203682</v>
          </cell>
        </row>
        <row r="1014">
          <cell r="D1014" t="str">
            <v>200203701</v>
          </cell>
        </row>
        <row r="1015">
          <cell r="D1015" t="str">
            <v>200203703</v>
          </cell>
        </row>
        <row r="1016">
          <cell r="D1016" t="str">
            <v>200203781</v>
          </cell>
        </row>
        <row r="1017">
          <cell r="D1017" t="str">
            <v>200203783</v>
          </cell>
        </row>
        <row r="1018">
          <cell r="D1018" t="str">
            <v>200203801</v>
          </cell>
        </row>
        <row r="1019">
          <cell r="D1019" t="str">
            <v>200203802</v>
          </cell>
        </row>
        <row r="1020">
          <cell r="D1020" t="str">
            <v>200203881</v>
          </cell>
        </row>
        <row r="1021">
          <cell r="D1021" t="str">
            <v>200203882</v>
          </cell>
        </row>
        <row r="1022">
          <cell r="D1022" t="str">
            <v>200203902</v>
          </cell>
        </row>
        <row r="1023">
          <cell r="D1023" t="str">
            <v>200203917</v>
          </cell>
        </row>
        <row r="1024">
          <cell r="D1024" t="str">
            <v>200203918</v>
          </cell>
        </row>
        <row r="1025">
          <cell r="D1025" t="str">
            <v>200203926</v>
          </cell>
        </row>
        <row r="1026">
          <cell r="D1026" t="str">
            <v>200203927</v>
          </cell>
        </row>
        <row r="1027">
          <cell r="D1027" t="str">
            <v>200203929</v>
          </cell>
        </row>
        <row r="1028">
          <cell r="D1028" t="str">
            <v>200203930</v>
          </cell>
        </row>
        <row r="1029">
          <cell r="D1029" t="str">
            <v>200203937</v>
          </cell>
        </row>
        <row r="1030">
          <cell r="D1030" t="str">
            <v>200203941</v>
          </cell>
        </row>
        <row r="1031">
          <cell r="D1031" t="str">
            <v>200203946</v>
          </cell>
        </row>
        <row r="1032">
          <cell r="D1032" t="str">
            <v>200203128</v>
          </cell>
        </row>
        <row r="1033">
          <cell r="D1033" t="str">
            <v>200203957</v>
          </cell>
        </row>
        <row r="1034">
          <cell r="D1034" t="str">
            <v>200203961</v>
          </cell>
        </row>
        <row r="1035">
          <cell r="D1035" t="str">
            <v>200203966</v>
          </cell>
        </row>
        <row r="1036">
          <cell r="D1036" t="str">
            <v>200203982</v>
          </cell>
        </row>
        <row r="1037">
          <cell r="D1037" t="str">
            <v>200204102</v>
          </cell>
        </row>
        <row r="1038">
          <cell r="D1038" t="str">
            <v>200204104</v>
          </cell>
        </row>
        <row r="1039">
          <cell r="D1039" t="str">
            <v>200204105</v>
          </cell>
        </row>
        <row r="1040">
          <cell r="D1040" t="str">
            <v>200204109</v>
          </cell>
        </row>
        <row r="1041">
          <cell r="D1041" t="str">
            <v>200204110</v>
          </cell>
        </row>
        <row r="1042">
          <cell r="D1042" t="str">
            <v>200204111</v>
          </cell>
        </row>
        <row r="1043">
          <cell r="D1043" t="str">
            <v>200204116</v>
          </cell>
        </row>
        <row r="1044">
          <cell r="D1044" t="str">
            <v>200204120</v>
          </cell>
        </row>
        <row r="1045">
          <cell r="D1045" t="str">
            <v>200204121</v>
          </cell>
        </row>
        <row r="1046">
          <cell r="D1046" t="str">
            <v>200204182</v>
          </cell>
        </row>
        <row r="1047">
          <cell r="D1047" t="str">
            <v>200204184</v>
          </cell>
        </row>
        <row r="1048">
          <cell r="D1048" t="str">
            <v>200204185</v>
          </cell>
        </row>
        <row r="1049">
          <cell r="D1049" t="str">
            <v>200204201</v>
          </cell>
        </row>
        <row r="1050">
          <cell r="D1050" t="str">
            <v>200204202</v>
          </cell>
        </row>
        <row r="1051">
          <cell r="D1051" t="str">
            <v>200204203</v>
          </cell>
        </row>
        <row r="1052">
          <cell r="D1052" t="str">
            <v>200204211</v>
          </cell>
        </row>
        <row r="1053">
          <cell r="D1053" t="str">
            <v>200204212</v>
          </cell>
        </row>
        <row r="1054">
          <cell r="D1054" t="str">
            <v>200204216</v>
          </cell>
        </row>
        <row r="1055">
          <cell r="D1055" t="str">
            <v>200204221</v>
          </cell>
        </row>
        <row r="1056">
          <cell r="D1056" t="str">
            <v>200204229</v>
          </cell>
        </row>
        <row r="1057">
          <cell r="D1057" t="str">
            <v>200204272</v>
          </cell>
        </row>
        <row r="1058">
          <cell r="D1058" t="str">
            <v>200204281</v>
          </cell>
        </row>
        <row r="1059">
          <cell r="D1059" t="str">
            <v>200204282</v>
          </cell>
        </row>
        <row r="1060">
          <cell r="D1060" t="str">
            <v>200204283</v>
          </cell>
        </row>
        <row r="1061">
          <cell r="D1061" t="str">
            <v>200204301</v>
          </cell>
        </row>
        <row r="1062">
          <cell r="D1062" t="str">
            <v>200204302</v>
          </cell>
        </row>
        <row r="1063">
          <cell r="D1063" t="str">
            <v>200204312</v>
          </cell>
        </row>
        <row r="1064">
          <cell r="D1064" t="str">
            <v>200204318</v>
          </cell>
        </row>
        <row r="1065">
          <cell r="D1065" t="str">
            <v>200204319</v>
          </cell>
        </row>
        <row r="1066">
          <cell r="D1066" t="str">
            <v>200204372</v>
          </cell>
        </row>
        <row r="1067">
          <cell r="D1067" t="str">
            <v>200204381</v>
          </cell>
        </row>
        <row r="1068">
          <cell r="D1068" t="str">
            <v>200204382</v>
          </cell>
        </row>
        <row r="1069">
          <cell r="D1069" t="str">
            <v>200204402</v>
          </cell>
        </row>
        <row r="1070">
          <cell r="D1070" t="str">
            <v>200204412</v>
          </cell>
        </row>
        <row r="1071">
          <cell r="D1071" t="str">
            <v>200204416</v>
          </cell>
        </row>
        <row r="1072">
          <cell r="D1072" t="str">
            <v>200204472</v>
          </cell>
        </row>
        <row r="1073">
          <cell r="D1073" t="str">
            <v>200204482</v>
          </cell>
        </row>
        <row r="1074">
          <cell r="D1074" t="str">
            <v>200204501</v>
          </cell>
        </row>
        <row r="1075">
          <cell r="D1075" t="str">
            <v>200204503</v>
          </cell>
        </row>
        <row r="1076">
          <cell r="D1076" t="str">
            <v>200204512</v>
          </cell>
        </row>
        <row r="1077">
          <cell r="D1077" t="str">
            <v>200204516</v>
          </cell>
        </row>
        <row r="1078">
          <cell r="D1078" t="str">
            <v>200204572</v>
          </cell>
        </row>
        <row r="1079">
          <cell r="D1079" t="str">
            <v>200204581</v>
          </cell>
        </row>
        <row r="1080">
          <cell r="D1080" t="str">
            <v>200204583</v>
          </cell>
        </row>
        <row r="1081">
          <cell r="D1081" t="str">
            <v>200204601</v>
          </cell>
        </row>
        <row r="1082">
          <cell r="D1082" t="str">
            <v>200204602</v>
          </cell>
        </row>
        <row r="1083">
          <cell r="D1083" t="str">
            <v>200204681</v>
          </cell>
        </row>
        <row r="1084">
          <cell r="D1084" t="str">
            <v>200204682</v>
          </cell>
        </row>
        <row r="1085">
          <cell r="D1085" t="str">
            <v>200204701</v>
          </cell>
        </row>
        <row r="1086">
          <cell r="D1086" t="str">
            <v>200204703</v>
          </cell>
        </row>
        <row r="1087">
          <cell r="D1087" t="str">
            <v>200204781</v>
          </cell>
        </row>
        <row r="1088">
          <cell r="D1088" t="str">
            <v>200204783</v>
          </cell>
        </row>
        <row r="1089">
          <cell r="D1089" t="str">
            <v>200204801</v>
          </cell>
        </row>
        <row r="1090">
          <cell r="D1090" t="str">
            <v>200204802</v>
          </cell>
        </row>
        <row r="1091">
          <cell r="D1091" t="str">
            <v>200204881</v>
          </cell>
        </row>
        <row r="1092">
          <cell r="D1092" t="str">
            <v>200204882</v>
          </cell>
        </row>
        <row r="1093">
          <cell r="D1093" t="str">
            <v>200204902</v>
          </cell>
        </row>
        <row r="1094">
          <cell r="D1094" t="str">
            <v>200204917</v>
          </cell>
        </row>
        <row r="1095">
          <cell r="D1095" t="str">
            <v>200204918</v>
          </cell>
        </row>
        <row r="1096">
          <cell r="D1096" t="str">
            <v>200204926</v>
          </cell>
        </row>
        <row r="1097">
          <cell r="D1097" t="str">
            <v>200204927</v>
          </cell>
        </row>
        <row r="1098">
          <cell r="D1098" t="str">
            <v>200204929</v>
          </cell>
        </row>
        <row r="1099">
          <cell r="D1099" t="str">
            <v>200204930</v>
          </cell>
        </row>
        <row r="1100">
          <cell r="D1100" t="str">
            <v>200204937</v>
          </cell>
        </row>
        <row r="1101">
          <cell r="D1101" t="str">
            <v>200204941</v>
          </cell>
        </row>
        <row r="1102">
          <cell r="D1102" t="str">
            <v>200204946</v>
          </cell>
        </row>
        <row r="1103">
          <cell r="D1103" t="str">
            <v>200204957</v>
          </cell>
        </row>
        <row r="1104">
          <cell r="D1104" t="str">
            <v>200204961</v>
          </cell>
        </row>
        <row r="1105">
          <cell r="D1105" t="str">
            <v>200204966</v>
          </cell>
        </row>
        <row r="1106">
          <cell r="D1106" t="str">
            <v>200204982</v>
          </cell>
        </row>
        <row r="1107">
          <cell r="D1107" t="str">
            <v>200204128</v>
          </cell>
        </row>
        <row r="1108">
          <cell r="D1108" t="str">
            <v>200205102</v>
          </cell>
        </row>
        <row r="1109">
          <cell r="D1109" t="str">
            <v>200205104</v>
          </cell>
        </row>
        <row r="1110">
          <cell r="D1110" t="str">
            <v>200205105</v>
          </cell>
        </row>
        <row r="1111">
          <cell r="D1111" t="str">
            <v>200205109</v>
          </cell>
        </row>
        <row r="1112">
          <cell r="D1112" t="str">
            <v>200205110</v>
          </cell>
        </row>
        <row r="1113">
          <cell r="D1113" t="str">
            <v>200205111</v>
          </cell>
        </row>
        <row r="1114">
          <cell r="D1114" t="str">
            <v>200205116</v>
          </cell>
        </row>
        <row r="1115">
          <cell r="D1115" t="str">
            <v>200205120</v>
          </cell>
        </row>
        <row r="1116">
          <cell r="D1116" t="str">
            <v>200205121</v>
          </cell>
        </row>
        <row r="1117">
          <cell r="D1117" t="str">
            <v>200205182</v>
          </cell>
        </row>
        <row r="1118">
          <cell r="D1118" t="str">
            <v>200205184</v>
          </cell>
        </row>
        <row r="1119">
          <cell r="D1119" t="str">
            <v>200205185</v>
          </cell>
        </row>
        <row r="1120">
          <cell r="D1120" t="str">
            <v>200205201</v>
          </cell>
        </row>
        <row r="1121">
          <cell r="D1121" t="str">
            <v>200205202</v>
          </cell>
        </row>
        <row r="1122">
          <cell r="D1122" t="str">
            <v>200205203</v>
          </cell>
        </row>
        <row r="1123">
          <cell r="D1123" t="str">
            <v>200205211</v>
          </cell>
        </row>
        <row r="1124">
          <cell r="D1124" t="str">
            <v>200205212</v>
          </cell>
        </row>
        <row r="1125">
          <cell r="D1125" t="str">
            <v>200205221</v>
          </cell>
        </row>
        <row r="1126">
          <cell r="D1126" t="str">
            <v>200205228</v>
          </cell>
        </row>
        <row r="1127">
          <cell r="D1127" t="str">
            <v>200205272</v>
          </cell>
        </row>
        <row r="1128">
          <cell r="D1128" t="str">
            <v>200205281</v>
          </cell>
        </row>
        <row r="1129">
          <cell r="D1129" t="str">
            <v>200205282</v>
          </cell>
        </row>
        <row r="1130">
          <cell r="D1130" t="str">
            <v>200205283</v>
          </cell>
        </row>
        <row r="1131">
          <cell r="D1131" t="str">
            <v>200205301</v>
          </cell>
        </row>
        <row r="1132">
          <cell r="D1132" t="str">
            <v>200205302</v>
          </cell>
        </row>
        <row r="1133">
          <cell r="D1133" t="str">
            <v>200205312</v>
          </cell>
        </row>
        <row r="1134">
          <cell r="D1134" t="str">
            <v>200205318</v>
          </cell>
        </row>
        <row r="1135">
          <cell r="D1135" t="str">
            <v>200205319</v>
          </cell>
        </row>
        <row r="1136">
          <cell r="D1136" t="str">
            <v>200205372</v>
          </cell>
        </row>
        <row r="1137">
          <cell r="D1137" t="str">
            <v>200205381</v>
          </cell>
        </row>
        <row r="1138">
          <cell r="D1138" t="str">
            <v>200205382</v>
          </cell>
        </row>
        <row r="1139">
          <cell r="D1139" t="str">
            <v>200205402</v>
          </cell>
        </row>
        <row r="1140">
          <cell r="D1140" t="str">
            <v>200205409</v>
          </cell>
        </row>
        <row r="1141">
          <cell r="D1141" t="str">
            <v>200205412</v>
          </cell>
        </row>
        <row r="1142">
          <cell r="D1142" t="str">
            <v>200205229</v>
          </cell>
        </row>
        <row r="1143">
          <cell r="D1143" t="str">
            <v>200205416</v>
          </cell>
        </row>
        <row r="1144">
          <cell r="D1144" t="str">
            <v>200205472</v>
          </cell>
        </row>
        <row r="1145">
          <cell r="D1145" t="str">
            <v>200205482</v>
          </cell>
        </row>
        <row r="1146">
          <cell r="D1146" t="str">
            <v>200205501</v>
          </cell>
        </row>
        <row r="1147">
          <cell r="D1147" t="str">
            <v>200205503</v>
          </cell>
        </row>
        <row r="1148">
          <cell r="D1148" t="str">
            <v>200205512</v>
          </cell>
        </row>
        <row r="1149">
          <cell r="D1149" t="str">
            <v>200205516</v>
          </cell>
        </row>
        <row r="1150">
          <cell r="D1150" t="str">
            <v>200205572</v>
          </cell>
        </row>
        <row r="1151">
          <cell r="D1151" t="str">
            <v>200205581</v>
          </cell>
        </row>
        <row r="1152">
          <cell r="D1152" t="str">
            <v>200205583</v>
          </cell>
        </row>
        <row r="1153">
          <cell r="D1153" t="str">
            <v>200205601</v>
          </cell>
        </row>
        <row r="1154">
          <cell r="D1154" t="str">
            <v>200205602</v>
          </cell>
        </row>
        <row r="1155">
          <cell r="D1155" t="str">
            <v>200205681</v>
          </cell>
        </row>
        <row r="1156">
          <cell r="D1156" t="str">
            <v>200205682</v>
          </cell>
        </row>
        <row r="1157">
          <cell r="D1157" t="str">
            <v>200205701</v>
          </cell>
        </row>
        <row r="1158">
          <cell r="D1158" t="str">
            <v>200205703</v>
          </cell>
        </row>
        <row r="1159">
          <cell r="D1159" t="str">
            <v>200205781</v>
          </cell>
        </row>
        <row r="1160">
          <cell r="D1160" t="str">
            <v>200205783</v>
          </cell>
        </row>
        <row r="1161">
          <cell r="D1161" t="str">
            <v>200205801</v>
          </cell>
        </row>
        <row r="1162">
          <cell r="D1162" t="str">
            <v>200205802</v>
          </cell>
        </row>
        <row r="1163">
          <cell r="D1163" t="str">
            <v>200205881</v>
          </cell>
        </row>
        <row r="1164">
          <cell r="D1164" t="str">
            <v>200205882</v>
          </cell>
        </row>
        <row r="1165">
          <cell r="D1165" t="str">
            <v>200205902</v>
          </cell>
        </row>
        <row r="1166">
          <cell r="D1166" t="str">
            <v>200205917</v>
          </cell>
        </row>
        <row r="1167">
          <cell r="D1167" t="str">
            <v>200205918</v>
          </cell>
        </row>
        <row r="1168">
          <cell r="D1168" t="str">
            <v>200205919</v>
          </cell>
        </row>
        <row r="1169">
          <cell r="D1169" t="str">
            <v>200205926</v>
          </cell>
        </row>
        <row r="1170">
          <cell r="D1170" t="str">
            <v>200205927</v>
          </cell>
        </row>
        <row r="1171">
          <cell r="D1171" t="str">
            <v>200205929</v>
          </cell>
        </row>
        <row r="1172">
          <cell r="D1172" t="str">
            <v>200205930</v>
          </cell>
        </row>
        <row r="1173">
          <cell r="D1173" t="str">
            <v>200205937</v>
          </cell>
        </row>
        <row r="1174">
          <cell r="D1174" t="str">
            <v>200205941</v>
          </cell>
        </row>
        <row r="1175">
          <cell r="D1175" t="str">
            <v>200205946</v>
          </cell>
        </row>
        <row r="1176">
          <cell r="D1176" t="str">
            <v>200205957</v>
          </cell>
        </row>
        <row r="1177">
          <cell r="D1177" t="str">
            <v>200205961</v>
          </cell>
        </row>
        <row r="1178">
          <cell r="D1178" t="str">
            <v>200205966</v>
          </cell>
        </row>
        <row r="1179">
          <cell r="D1179" t="str">
            <v>200205982</v>
          </cell>
        </row>
        <row r="1180">
          <cell r="D1180" t="str">
            <v>200205128</v>
          </cell>
        </row>
        <row r="1181">
          <cell r="D1181" t="str">
            <v>200206102</v>
          </cell>
        </row>
        <row r="1182">
          <cell r="D1182" t="str">
            <v>200206104</v>
          </cell>
        </row>
        <row r="1183">
          <cell r="D1183" t="str">
            <v>200206105</v>
          </cell>
        </row>
        <row r="1184">
          <cell r="D1184" t="str">
            <v>200206109</v>
          </cell>
        </row>
        <row r="1185">
          <cell r="D1185" t="str">
            <v>200206110</v>
          </cell>
        </row>
        <row r="1186">
          <cell r="D1186" t="str">
            <v>200206111</v>
          </cell>
        </row>
        <row r="1187">
          <cell r="D1187" t="str">
            <v>200206116</v>
          </cell>
        </row>
        <row r="1188">
          <cell r="D1188" t="str">
            <v>200206120</v>
          </cell>
        </row>
        <row r="1189">
          <cell r="D1189" t="str">
            <v>200206121</v>
          </cell>
        </row>
        <row r="1190">
          <cell r="D1190" t="str">
            <v>200206182</v>
          </cell>
        </row>
        <row r="1191">
          <cell r="D1191" t="str">
            <v>200206184</v>
          </cell>
        </row>
        <row r="1192">
          <cell r="D1192" t="str">
            <v>200206185</v>
          </cell>
        </row>
        <row r="1193">
          <cell r="D1193" t="str">
            <v>200206201</v>
          </cell>
        </row>
        <row r="1194">
          <cell r="D1194" t="str">
            <v>200206202</v>
          </cell>
        </row>
        <row r="1195">
          <cell r="D1195" t="str">
            <v>200206203</v>
          </cell>
        </row>
        <row r="1196">
          <cell r="D1196" t="str">
            <v>200206216</v>
          </cell>
        </row>
        <row r="1197">
          <cell r="D1197" t="str">
            <v>200206211</v>
          </cell>
        </row>
        <row r="1198">
          <cell r="D1198" t="str">
            <v>200206212</v>
          </cell>
        </row>
        <row r="1199">
          <cell r="D1199" t="str">
            <v>200206221</v>
          </cell>
        </row>
        <row r="1200">
          <cell r="D1200" t="str">
            <v>200206228</v>
          </cell>
        </row>
        <row r="1201">
          <cell r="D1201" t="str">
            <v>200206272</v>
          </cell>
        </row>
        <row r="1202">
          <cell r="D1202" t="str">
            <v>200206281</v>
          </cell>
        </row>
        <row r="1203">
          <cell r="D1203" t="str">
            <v>200206282</v>
          </cell>
        </row>
        <row r="1204">
          <cell r="D1204" t="str">
            <v>200206283</v>
          </cell>
        </row>
        <row r="1205">
          <cell r="D1205" t="str">
            <v>200206301</v>
          </cell>
        </row>
        <row r="1206">
          <cell r="D1206" t="str">
            <v>200206302</v>
          </cell>
        </row>
        <row r="1207">
          <cell r="D1207" t="str">
            <v>200206312</v>
          </cell>
        </row>
        <row r="1208">
          <cell r="D1208" t="str">
            <v>200206318</v>
          </cell>
        </row>
        <row r="1209">
          <cell r="D1209" t="str">
            <v>200206319</v>
          </cell>
        </row>
        <row r="1210">
          <cell r="D1210" t="str">
            <v>200206372</v>
          </cell>
        </row>
        <row r="1211">
          <cell r="D1211" t="str">
            <v>200206381</v>
          </cell>
        </row>
        <row r="1212">
          <cell r="D1212" t="str">
            <v>200206382</v>
          </cell>
        </row>
        <row r="1213">
          <cell r="D1213" t="str">
            <v>200206402</v>
          </cell>
        </row>
        <row r="1214">
          <cell r="D1214" t="str">
            <v>200206409</v>
          </cell>
        </row>
        <row r="1215">
          <cell r="D1215" t="str">
            <v>200206412</v>
          </cell>
        </row>
        <row r="1216">
          <cell r="D1216" t="str">
            <v>200206229</v>
          </cell>
        </row>
        <row r="1217">
          <cell r="D1217" t="str">
            <v>200206416</v>
          </cell>
        </row>
        <row r="1218">
          <cell r="D1218" t="str">
            <v>200206472</v>
          </cell>
        </row>
        <row r="1219">
          <cell r="D1219" t="str">
            <v>200206482</v>
          </cell>
        </row>
        <row r="1220">
          <cell r="D1220" t="str">
            <v>200206501</v>
          </cell>
        </row>
        <row r="1221">
          <cell r="D1221" t="str">
            <v>200206503</v>
          </cell>
        </row>
        <row r="1222">
          <cell r="D1222" t="str">
            <v>200206512</v>
          </cell>
        </row>
        <row r="1223">
          <cell r="D1223" t="str">
            <v>200206516</v>
          </cell>
        </row>
        <row r="1224">
          <cell r="D1224" t="str">
            <v>200206572</v>
          </cell>
        </row>
        <row r="1225">
          <cell r="D1225" t="str">
            <v>200206581</v>
          </cell>
        </row>
        <row r="1226">
          <cell r="D1226" t="str">
            <v>200206583</v>
          </cell>
        </row>
        <row r="1227">
          <cell r="D1227" t="str">
            <v>200206601</v>
          </cell>
        </row>
        <row r="1228">
          <cell r="D1228" t="str">
            <v>200206602</v>
          </cell>
        </row>
        <row r="1229">
          <cell r="D1229" t="str">
            <v>200206681</v>
          </cell>
        </row>
        <row r="1230">
          <cell r="D1230" t="str">
            <v>200206682</v>
          </cell>
        </row>
        <row r="1231">
          <cell r="D1231" t="str">
            <v>200206701</v>
          </cell>
        </row>
        <row r="1232">
          <cell r="D1232" t="str">
            <v>200206703</v>
          </cell>
        </row>
        <row r="1233">
          <cell r="D1233" t="str">
            <v>200206781</v>
          </cell>
        </row>
        <row r="1234">
          <cell r="D1234" t="str">
            <v>200206783</v>
          </cell>
        </row>
        <row r="1235">
          <cell r="D1235" t="str">
            <v>200206801</v>
          </cell>
        </row>
        <row r="1236">
          <cell r="D1236" t="str">
            <v>200206802</v>
          </cell>
        </row>
        <row r="1237">
          <cell r="D1237" t="str">
            <v>200206881</v>
          </cell>
        </row>
        <row r="1238">
          <cell r="D1238" t="str">
            <v>200206882</v>
          </cell>
        </row>
        <row r="1239">
          <cell r="D1239" t="str">
            <v>200206902</v>
          </cell>
        </row>
        <row r="1240">
          <cell r="D1240" t="str">
            <v>200206917</v>
          </cell>
        </row>
        <row r="1241">
          <cell r="D1241" t="str">
            <v>200206918</v>
          </cell>
        </row>
        <row r="1242">
          <cell r="D1242" t="str">
            <v>200206926</v>
          </cell>
        </row>
        <row r="1243">
          <cell r="D1243" t="str">
            <v>200206927</v>
          </cell>
        </row>
        <row r="1244">
          <cell r="D1244" t="str">
            <v>200206929</v>
          </cell>
        </row>
        <row r="1245">
          <cell r="D1245" t="str">
            <v>200206930</v>
          </cell>
        </row>
        <row r="1246">
          <cell r="D1246" t="str">
            <v>200206937</v>
          </cell>
        </row>
        <row r="1247">
          <cell r="D1247" t="str">
            <v>200206941</v>
          </cell>
        </row>
        <row r="1248">
          <cell r="D1248" t="str">
            <v>200206946</v>
          </cell>
        </row>
        <row r="1249">
          <cell r="D1249" t="str">
            <v>200206957</v>
          </cell>
        </row>
        <row r="1250">
          <cell r="D1250" t="str">
            <v>200206961</v>
          </cell>
        </row>
        <row r="1251">
          <cell r="D1251" t="str">
            <v>200206966</v>
          </cell>
        </row>
        <row r="1252">
          <cell r="D1252" t="str">
            <v>200206982</v>
          </cell>
        </row>
        <row r="1253">
          <cell r="D1253" t="str">
            <v>200206128</v>
          </cell>
        </row>
        <row r="1254">
          <cell r="D1254" t="str">
            <v>200207102</v>
          </cell>
        </row>
        <row r="1255">
          <cell r="D1255" t="str">
            <v>200207104</v>
          </cell>
        </row>
        <row r="1256">
          <cell r="D1256" t="str">
            <v>200207105</v>
          </cell>
        </row>
        <row r="1257">
          <cell r="D1257" t="str">
            <v>200207109</v>
          </cell>
        </row>
        <row r="1258">
          <cell r="D1258" t="str">
            <v>200207110</v>
          </cell>
        </row>
        <row r="1259">
          <cell r="D1259" t="str">
            <v>200207111</v>
          </cell>
        </row>
        <row r="1260">
          <cell r="D1260" t="str">
            <v>200207116</v>
          </cell>
        </row>
        <row r="1261">
          <cell r="D1261" t="str">
            <v>200207120</v>
          </cell>
        </row>
        <row r="1262">
          <cell r="D1262" t="str">
            <v>200207121</v>
          </cell>
        </row>
        <row r="1263">
          <cell r="D1263" t="str">
            <v>200207182</v>
          </cell>
        </row>
        <row r="1264">
          <cell r="D1264" t="str">
            <v>200207184</v>
          </cell>
        </row>
        <row r="1265">
          <cell r="D1265" t="str">
            <v>200207185</v>
          </cell>
        </row>
        <row r="1266">
          <cell r="D1266" t="str">
            <v>200207201</v>
          </cell>
        </row>
        <row r="1267">
          <cell r="D1267" t="str">
            <v>200207202</v>
          </cell>
        </row>
        <row r="1268">
          <cell r="D1268" t="str">
            <v>200207203</v>
          </cell>
        </row>
        <row r="1269">
          <cell r="D1269" t="str">
            <v>200207211</v>
          </cell>
        </row>
        <row r="1270">
          <cell r="D1270" t="str">
            <v>200207212</v>
          </cell>
        </row>
        <row r="1271">
          <cell r="D1271" t="str">
            <v>200207221</v>
          </cell>
        </row>
        <row r="1272">
          <cell r="D1272" t="str">
            <v>200207272</v>
          </cell>
        </row>
        <row r="1273">
          <cell r="D1273" t="str">
            <v>200207281</v>
          </cell>
        </row>
        <row r="1274">
          <cell r="D1274" t="str">
            <v>200207282</v>
          </cell>
        </row>
        <row r="1275">
          <cell r="D1275" t="str">
            <v>200207283</v>
          </cell>
        </row>
        <row r="1276">
          <cell r="D1276" t="str">
            <v>200207301</v>
          </cell>
        </row>
        <row r="1277">
          <cell r="D1277" t="str">
            <v>200207302</v>
          </cell>
        </row>
        <row r="1278">
          <cell r="D1278" t="str">
            <v>200207312</v>
          </cell>
        </row>
        <row r="1279">
          <cell r="D1279" t="str">
            <v>200207318</v>
          </cell>
        </row>
        <row r="1280">
          <cell r="D1280" t="str">
            <v>200207319</v>
          </cell>
        </row>
        <row r="1281">
          <cell r="D1281" t="str">
            <v>200207372</v>
          </cell>
        </row>
        <row r="1282">
          <cell r="D1282" t="str">
            <v>200207381</v>
          </cell>
        </row>
        <row r="1283">
          <cell r="D1283" t="str">
            <v>200207382</v>
          </cell>
        </row>
        <row r="1284">
          <cell r="D1284" t="str">
            <v>200207402</v>
          </cell>
        </row>
        <row r="1285">
          <cell r="D1285" t="str">
            <v>200207409</v>
          </cell>
        </row>
        <row r="1286">
          <cell r="D1286" t="str">
            <v>200207412</v>
          </cell>
        </row>
        <row r="1287">
          <cell r="D1287" t="str">
            <v>200207416</v>
          </cell>
        </row>
        <row r="1288">
          <cell r="D1288" t="str">
            <v>200207472</v>
          </cell>
        </row>
        <row r="1289">
          <cell r="D1289" t="str">
            <v>200207482</v>
          </cell>
        </row>
        <row r="1290">
          <cell r="D1290" t="str">
            <v>200207501</v>
          </cell>
        </row>
        <row r="1291">
          <cell r="D1291" t="str">
            <v>200207503</v>
          </cell>
        </row>
        <row r="1292">
          <cell r="D1292" t="str">
            <v>200207512</v>
          </cell>
        </row>
        <row r="1293">
          <cell r="D1293" t="str">
            <v>200207516</v>
          </cell>
        </row>
        <row r="1294">
          <cell r="D1294" t="str">
            <v>200207572</v>
          </cell>
        </row>
        <row r="1295">
          <cell r="D1295" t="str">
            <v>200207581</v>
          </cell>
        </row>
        <row r="1296">
          <cell r="D1296" t="str">
            <v>200207583</v>
          </cell>
        </row>
        <row r="1297">
          <cell r="D1297" t="str">
            <v>200207601</v>
          </cell>
        </row>
        <row r="1298">
          <cell r="D1298" t="str">
            <v>200207602</v>
          </cell>
        </row>
        <row r="1299">
          <cell r="D1299" t="str">
            <v>200207681</v>
          </cell>
        </row>
        <row r="1300">
          <cell r="D1300" t="str">
            <v>200207682</v>
          </cell>
        </row>
        <row r="1301">
          <cell r="D1301" t="str">
            <v>200207701</v>
          </cell>
        </row>
        <row r="1302">
          <cell r="D1302" t="str">
            <v>200207703</v>
          </cell>
        </row>
        <row r="1303">
          <cell r="D1303" t="str">
            <v>200207781</v>
          </cell>
        </row>
        <row r="1304">
          <cell r="D1304" t="str">
            <v>200207783</v>
          </cell>
        </row>
        <row r="1305">
          <cell r="D1305" t="str">
            <v>200207801</v>
          </cell>
        </row>
        <row r="1306">
          <cell r="D1306" t="str">
            <v>200207802</v>
          </cell>
        </row>
        <row r="1307">
          <cell r="D1307" t="str">
            <v>200207881</v>
          </cell>
        </row>
        <row r="1308">
          <cell r="D1308" t="str">
            <v>200207882</v>
          </cell>
        </row>
        <row r="1309">
          <cell r="D1309" t="str">
            <v>200207902</v>
          </cell>
        </row>
        <row r="1310">
          <cell r="D1310" t="str">
            <v>200207917</v>
          </cell>
        </row>
        <row r="1311">
          <cell r="D1311" t="str">
            <v>200207918</v>
          </cell>
        </row>
        <row r="1312">
          <cell r="D1312" t="str">
            <v>200207926</v>
          </cell>
        </row>
        <row r="1313">
          <cell r="D1313" t="str">
            <v>200207927</v>
          </cell>
        </row>
        <row r="1314">
          <cell r="D1314" t="str">
            <v>200207929</v>
          </cell>
        </row>
        <row r="1315">
          <cell r="D1315" t="str">
            <v>200207930</v>
          </cell>
        </row>
        <row r="1316">
          <cell r="D1316" t="str">
            <v>200207937</v>
          </cell>
        </row>
        <row r="1317">
          <cell r="D1317" t="str">
            <v>200207941</v>
          </cell>
        </row>
        <row r="1318">
          <cell r="D1318" t="str">
            <v>200207946</v>
          </cell>
        </row>
        <row r="1319">
          <cell r="D1319" t="str">
            <v>200207957</v>
          </cell>
        </row>
        <row r="1320">
          <cell r="D1320" t="str">
            <v>200207961</v>
          </cell>
        </row>
        <row r="1321">
          <cell r="D1321" t="str">
            <v>200207966</v>
          </cell>
        </row>
        <row r="1322">
          <cell r="D1322" t="str">
            <v>200207982</v>
          </cell>
        </row>
        <row r="1323">
          <cell r="D1323" t="str">
            <v>200207128</v>
          </cell>
        </row>
        <row r="1324">
          <cell r="D1324" t="str">
            <v>200207229</v>
          </cell>
        </row>
        <row r="1325">
          <cell r="D1325" t="str">
            <v>200208102</v>
          </cell>
        </row>
        <row r="1326">
          <cell r="D1326" t="str">
            <v>200208104</v>
          </cell>
        </row>
        <row r="1327">
          <cell r="D1327" t="str">
            <v>200208105</v>
          </cell>
        </row>
        <row r="1328">
          <cell r="D1328" t="str">
            <v>200208110</v>
          </cell>
        </row>
        <row r="1329">
          <cell r="D1329" t="str">
            <v>200208111</v>
          </cell>
        </row>
        <row r="1330">
          <cell r="D1330" t="str">
            <v>200208116</v>
          </cell>
        </row>
        <row r="1331">
          <cell r="D1331" t="str">
            <v>200208120</v>
          </cell>
        </row>
        <row r="1332">
          <cell r="D1332" t="str">
            <v>200208121</v>
          </cell>
        </row>
        <row r="1333">
          <cell r="D1333" t="str">
            <v>200208182</v>
          </cell>
        </row>
        <row r="1334">
          <cell r="D1334" t="str">
            <v>200208184</v>
          </cell>
        </row>
        <row r="1335">
          <cell r="D1335" t="str">
            <v>200208185</v>
          </cell>
        </row>
        <row r="1336">
          <cell r="D1336" t="str">
            <v>200208201</v>
          </cell>
        </row>
        <row r="1337">
          <cell r="D1337" t="str">
            <v>200208202</v>
          </cell>
        </row>
        <row r="1338">
          <cell r="D1338" t="str">
            <v>200208203</v>
          </cell>
        </row>
        <row r="1339">
          <cell r="D1339" t="str">
            <v>200208211</v>
          </cell>
        </row>
        <row r="1340">
          <cell r="D1340" t="str">
            <v>200208212</v>
          </cell>
        </row>
        <row r="1341">
          <cell r="D1341" t="str">
            <v>200208221</v>
          </cell>
        </row>
        <row r="1342">
          <cell r="D1342" t="str">
            <v>200208272</v>
          </cell>
        </row>
        <row r="1343">
          <cell r="D1343" t="str">
            <v>200208281</v>
          </cell>
        </row>
        <row r="1344">
          <cell r="D1344" t="str">
            <v>200208282</v>
          </cell>
        </row>
        <row r="1345">
          <cell r="D1345" t="str">
            <v>200208283</v>
          </cell>
        </row>
        <row r="1346">
          <cell r="D1346" t="str">
            <v>200208301</v>
          </cell>
        </row>
        <row r="1347">
          <cell r="D1347" t="str">
            <v>200208302</v>
          </cell>
        </row>
        <row r="1348">
          <cell r="D1348" t="str">
            <v>200208312</v>
          </cell>
        </row>
        <row r="1349">
          <cell r="D1349" t="str">
            <v>200208318</v>
          </cell>
        </row>
        <row r="1350">
          <cell r="D1350" t="str">
            <v>200208319</v>
          </cell>
        </row>
        <row r="1351">
          <cell r="D1351" t="str">
            <v>200208372</v>
          </cell>
        </row>
        <row r="1352">
          <cell r="D1352" t="str">
            <v>200208381</v>
          </cell>
        </row>
        <row r="1353">
          <cell r="D1353" t="str">
            <v>200208382</v>
          </cell>
        </row>
        <row r="1354">
          <cell r="D1354" t="str">
            <v>200208402</v>
          </cell>
        </row>
        <row r="1355">
          <cell r="D1355" t="str">
            <v>200208409</v>
          </cell>
        </row>
        <row r="1356">
          <cell r="D1356" t="str">
            <v>200208412</v>
          </cell>
        </row>
        <row r="1357">
          <cell r="D1357" t="str">
            <v>200208416</v>
          </cell>
        </row>
        <row r="1358">
          <cell r="D1358" t="str">
            <v>200208472</v>
          </cell>
        </row>
        <row r="1359">
          <cell r="D1359" t="str">
            <v>200208482</v>
          </cell>
        </row>
        <row r="1360">
          <cell r="D1360" t="str">
            <v>200208501</v>
          </cell>
        </row>
        <row r="1361">
          <cell r="D1361" t="str">
            <v>200208503</v>
          </cell>
        </row>
        <row r="1362">
          <cell r="D1362" t="str">
            <v>200208512</v>
          </cell>
        </row>
        <row r="1363">
          <cell r="D1363" t="str">
            <v>200208516</v>
          </cell>
        </row>
        <row r="1364">
          <cell r="D1364" t="str">
            <v>200208572</v>
          </cell>
        </row>
        <row r="1365">
          <cell r="D1365" t="str">
            <v>200208581</v>
          </cell>
        </row>
        <row r="1366">
          <cell r="D1366" t="str">
            <v>200208583</v>
          </cell>
        </row>
        <row r="1367">
          <cell r="D1367" t="str">
            <v>200208601</v>
          </cell>
        </row>
        <row r="1368">
          <cell r="D1368" t="str">
            <v>200208602</v>
          </cell>
        </row>
        <row r="1369">
          <cell r="D1369" t="str">
            <v>200208681</v>
          </cell>
        </row>
        <row r="1370">
          <cell r="D1370" t="str">
            <v>200208682</v>
          </cell>
        </row>
        <row r="1371">
          <cell r="D1371" t="str">
            <v>200208701</v>
          </cell>
        </row>
        <row r="1372">
          <cell r="D1372" t="str">
            <v>200208703</v>
          </cell>
        </row>
        <row r="1373">
          <cell r="D1373" t="str">
            <v>200208781</v>
          </cell>
        </row>
        <row r="1374">
          <cell r="D1374" t="str">
            <v>200208783</v>
          </cell>
        </row>
        <row r="1375">
          <cell r="D1375" t="str">
            <v>200208801</v>
          </cell>
        </row>
        <row r="1376">
          <cell r="D1376" t="str">
            <v>200208802</v>
          </cell>
        </row>
        <row r="1377">
          <cell r="D1377" t="str">
            <v>200208881</v>
          </cell>
        </row>
        <row r="1378">
          <cell r="D1378" t="str">
            <v>200208882</v>
          </cell>
        </row>
        <row r="1379">
          <cell r="D1379" t="str">
            <v>200208902</v>
          </cell>
        </row>
        <row r="1380">
          <cell r="D1380" t="str">
            <v>200208917</v>
          </cell>
        </row>
        <row r="1381">
          <cell r="D1381" t="str">
            <v>200208918</v>
          </cell>
        </row>
        <row r="1382">
          <cell r="D1382" t="str">
            <v>200208926</v>
          </cell>
        </row>
        <row r="1383">
          <cell r="D1383" t="str">
            <v>200208927</v>
          </cell>
        </row>
        <row r="1384">
          <cell r="D1384" t="str">
            <v>200208929</v>
          </cell>
        </row>
        <row r="1385">
          <cell r="D1385" t="str">
            <v>200208930</v>
          </cell>
        </row>
        <row r="1386">
          <cell r="D1386" t="str">
            <v>200208937</v>
          </cell>
        </row>
        <row r="1387">
          <cell r="D1387" t="str">
            <v>200208941</v>
          </cell>
        </row>
        <row r="1388">
          <cell r="D1388" t="str">
            <v>200208946</v>
          </cell>
        </row>
        <row r="1389">
          <cell r="D1389" t="str">
            <v>200208957</v>
          </cell>
        </row>
        <row r="1390">
          <cell r="D1390" t="str">
            <v>200208961</v>
          </cell>
        </row>
        <row r="1391">
          <cell r="D1391" t="str">
            <v>200208966</v>
          </cell>
        </row>
        <row r="1392">
          <cell r="D1392" t="str">
            <v>200208982</v>
          </cell>
        </row>
        <row r="1393">
          <cell r="D1393" t="str">
            <v>200208128</v>
          </cell>
        </row>
        <row r="1394">
          <cell r="D1394" t="str">
            <v>200208229</v>
          </cell>
        </row>
        <row r="1395">
          <cell r="D1395" t="str">
            <v>200209102</v>
          </cell>
        </row>
        <row r="1396">
          <cell r="D1396" t="str">
            <v>200209104</v>
          </cell>
        </row>
        <row r="1397">
          <cell r="D1397" t="str">
            <v>200209105</v>
          </cell>
        </row>
        <row r="1398">
          <cell r="D1398" t="str">
            <v>200209109</v>
          </cell>
        </row>
        <row r="1399">
          <cell r="D1399" t="str">
            <v>200209110</v>
          </cell>
        </row>
        <row r="1400">
          <cell r="D1400" t="str">
            <v>200209111</v>
          </cell>
        </row>
        <row r="1401">
          <cell r="D1401" t="str">
            <v>200209116</v>
          </cell>
        </row>
        <row r="1402">
          <cell r="D1402" t="str">
            <v>200209120</v>
          </cell>
        </row>
        <row r="1403">
          <cell r="D1403" t="str">
            <v>200209121</v>
          </cell>
        </row>
        <row r="1404">
          <cell r="D1404" t="str">
            <v>200209182</v>
          </cell>
        </row>
        <row r="1405">
          <cell r="D1405" t="str">
            <v>200209184</v>
          </cell>
        </row>
        <row r="1406">
          <cell r="D1406" t="str">
            <v>200209185</v>
          </cell>
        </row>
        <row r="1407">
          <cell r="D1407" t="str">
            <v>200209201</v>
          </cell>
        </row>
        <row r="1408">
          <cell r="D1408" t="str">
            <v>200209202</v>
          </cell>
        </row>
        <row r="1409">
          <cell r="D1409" t="str">
            <v>200209203</v>
          </cell>
        </row>
        <row r="1410">
          <cell r="D1410" t="str">
            <v>200209211</v>
          </cell>
        </row>
        <row r="1411">
          <cell r="D1411" t="str">
            <v>200209212</v>
          </cell>
        </row>
        <row r="1412">
          <cell r="D1412" t="str">
            <v>200209216</v>
          </cell>
        </row>
        <row r="1413">
          <cell r="D1413" t="str">
            <v>200209221</v>
          </cell>
        </row>
        <row r="1414">
          <cell r="D1414" t="str">
            <v>200209272</v>
          </cell>
        </row>
        <row r="1415">
          <cell r="D1415" t="str">
            <v>200209281</v>
          </cell>
        </row>
        <row r="1416">
          <cell r="D1416" t="str">
            <v>200209282</v>
          </cell>
        </row>
        <row r="1417">
          <cell r="D1417" t="str">
            <v>200209283</v>
          </cell>
        </row>
        <row r="1418">
          <cell r="D1418" t="str">
            <v>200209301</v>
          </cell>
        </row>
        <row r="1419">
          <cell r="D1419" t="str">
            <v>200209302</v>
          </cell>
        </row>
        <row r="1420">
          <cell r="D1420" t="str">
            <v>200209312</v>
          </cell>
        </row>
        <row r="1421">
          <cell r="D1421" t="str">
            <v>200209318</v>
          </cell>
        </row>
        <row r="1422">
          <cell r="D1422" t="str">
            <v>200209319</v>
          </cell>
        </row>
        <row r="1423">
          <cell r="D1423" t="str">
            <v>200209372</v>
          </cell>
        </row>
        <row r="1424">
          <cell r="D1424" t="str">
            <v>200209381</v>
          </cell>
        </row>
        <row r="1425">
          <cell r="D1425" t="str">
            <v>200209382</v>
          </cell>
        </row>
        <row r="1426">
          <cell r="D1426" t="str">
            <v>200209402</v>
          </cell>
        </row>
        <row r="1427">
          <cell r="D1427" t="str">
            <v>200209409</v>
          </cell>
        </row>
        <row r="1428">
          <cell r="D1428" t="str">
            <v>200209412</v>
          </cell>
        </row>
        <row r="1429">
          <cell r="D1429" t="str">
            <v>200209416</v>
          </cell>
        </row>
        <row r="1430">
          <cell r="D1430" t="str">
            <v>200209472</v>
          </cell>
        </row>
        <row r="1431">
          <cell r="D1431" t="str">
            <v>200209482</v>
          </cell>
        </row>
        <row r="1432">
          <cell r="D1432" t="str">
            <v>200209501</v>
          </cell>
        </row>
        <row r="1433">
          <cell r="D1433" t="str">
            <v>200209503</v>
          </cell>
        </row>
        <row r="1434">
          <cell r="D1434" t="str">
            <v>200209512</v>
          </cell>
        </row>
        <row r="1435">
          <cell r="D1435" t="str">
            <v>200209516</v>
          </cell>
        </row>
        <row r="1436">
          <cell r="D1436" t="str">
            <v>200209572</v>
          </cell>
        </row>
        <row r="1437">
          <cell r="D1437" t="str">
            <v>200209581</v>
          </cell>
        </row>
        <row r="1438">
          <cell r="D1438" t="str">
            <v>200209583</v>
          </cell>
        </row>
        <row r="1439">
          <cell r="D1439" t="str">
            <v>200209601</v>
          </cell>
        </row>
        <row r="1440">
          <cell r="D1440" t="str">
            <v>200209602</v>
          </cell>
        </row>
        <row r="1441">
          <cell r="D1441" t="str">
            <v>200209681</v>
          </cell>
        </row>
        <row r="1442">
          <cell r="D1442" t="str">
            <v>200209682</v>
          </cell>
        </row>
        <row r="1443">
          <cell r="D1443" t="str">
            <v>200209701</v>
          </cell>
        </row>
        <row r="1444">
          <cell r="D1444" t="str">
            <v>200209703</v>
          </cell>
        </row>
        <row r="1445">
          <cell r="D1445" t="str">
            <v>200209781</v>
          </cell>
        </row>
        <row r="1446">
          <cell r="D1446" t="str">
            <v>200209783</v>
          </cell>
        </row>
        <row r="1447">
          <cell r="D1447" t="str">
            <v>200209801</v>
          </cell>
        </row>
        <row r="1448">
          <cell r="D1448" t="str">
            <v>200209802</v>
          </cell>
        </row>
        <row r="1449">
          <cell r="D1449" t="str">
            <v>200209881</v>
          </cell>
        </row>
        <row r="1450">
          <cell r="D1450" t="str">
            <v>200209882</v>
          </cell>
        </row>
        <row r="1451">
          <cell r="D1451" t="str">
            <v>200209902</v>
          </cell>
        </row>
        <row r="1452">
          <cell r="D1452" t="str">
            <v>200209917</v>
          </cell>
        </row>
        <row r="1453">
          <cell r="D1453" t="str">
            <v>200209918</v>
          </cell>
        </row>
        <row r="1454">
          <cell r="D1454" t="str">
            <v>200209926</v>
          </cell>
        </row>
        <row r="1455">
          <cell r="D1455" t="str">
            <v>200209927</v>
          </cell>
        </row>
        <row r="1456">
          <cell r="D1456" t="str">
            <v>200209929</v>
          </cell>
        </row>
        <row r="1457">
          <cell r="D1457" t="str">
            <v>200209930</v>
          </cell>
        </row>
        <row r="1458">
          <cell r="D1458" t="str">
            <v>200209937</v>
          </cell>
        </row>
        <row r="1459">
          <cell r="D1459" t="str">
            <v>200209941</v>
          </cell>
        </row>
        <row r="1460">
          <cell r="D1460" t="str">
            <v>200209946</v>
          </cell>
        </row>
        <row r="1461">
          <cell r="D1461" t="str">
            <v>200209957</v>
          </cell>
        </row>
        <row r="1462">
          <cell r="D1462" t="str">
            <v>200209961</v>
          </cell>
        </row>
        <row r="1463">
          <cell r="D1463" t="str">
            <v>200209966</v>
          </cell>
        </row>
        <row r="1464">
          <cell r="D1464" t="str">
            <v>200209982</v>
          </cell>
        </row>
        <row r="1465">
          <cell r="D1465" t="str">
            <v>200209128</v>
          </cell>
        </row>
        <row r="1466">
          <cell r="D1466" t="str">
            <v>200209229</v>
          </cell>
        </row>
        <row r="1467">
          <cell r="D1467" t="str">
            <v>200209228</v>
          </cell>
        </row>
        <row r="1468">
          <cell r="D1468" t="str">
            <v>200210102</v>
          </cell>
        </row>
        <row r="1469">
          <cell r="D1469" t="str">
            <v>200210104</v>
          </cell>
        </row>
        <row r="1470">
          <cell r="D1470" t="str">
            <v>200210105</v>
          </cell>
        </row>
        <row r="1471">
          <cell r="D1471" t="str">
            <v>200210109</v>
          </cell>
        </row>
        <row r="1472">
          <cell r="D1472" t="str">
            <v>200210110</v>
          </cell>
        </row>
        <row r="1473">
          <cell r="D1473" t="str">
            <v>200210111</v>
          </cell>
        </row>
        <row r="1474">
          <cell r="D1474" t="str">
            <v>200210116</v>
          </cell>
        </row>
        <row r="1475">
          <cell r="D1475" t="str">
            <v>200210120</v>
          </cell>
        </row>
        <row r="1476">
          <cell r="D1476" t="str">
            <v>200210121</v>
          </cell>
        </row>
        <row r="1477">
          <cell r="D1477" t="str">
            <v>200210182</v>
          </cell>
        </row>
        <row r="1478">
          <cell r="D1478" t="str">
            <v>200210184</v>
          </cell>
        </row>
        <row r="1479">
          <cell r="D1479" t="str">
            <v>200210185</v>
          </cell>
        </row>
        <row r="1480">
          <cell r="D1480" t="str">
            <v>200210201</v>
          </cell>
        </row>
        <row r="1481">
          <cell r="D1481" t="str">
            <v>200210202</v>
          </cell>
        </row>
        <row r="1482">
          <cell r="D1482" t="str">
            <v>200210203</v>
          </cell>
        </row>
        <row r="1483">
          <cell r="D1483" t="str">
            <v>200210211</v>
          </cell>
        </row>
        <row r="1484">
          <cell r="D1484" t="str">
            <v>200210212</v>
          </cell>
        </row>
        <row r="1485">
          <cell r="D1485" t="str">
            <v>200210221</v>
          </cell>
        </row>
        <row r="1486">
          <cell r="D1486" t="str">
            <v>200210272</v>
          </cell>
        </row>
        <row r="1487">
          <cell r="D1487" t="str">
            <v>200210281</v>
          </cell>
        </row>
        <row r="1488">
          <cell r="D1488" t="str">
            <v>200210282</v>
          </cell>
        </row>
        <row r="1489">
          <cell r="D1489" t="str">
            <v>200210283</v>
          </cell>
        </row>
        <row r="1490">
          <cell r="D1490" t="str">
            <v>200210301</v>
          </cell>
        </row>
        <row r="1491">
          <cell r="D1491" t="str">
            <v>200210302</v>
          </cell>
        </row>
        <row r="1492">
          <cell r="D1492" t="str">
            <v>200210312</v>
          </cell>
        </row>
        <row r="1493">
          <cell r="D1493" t="str">
            <v>200210318</v>
          </cell>
        </row>
        <row r="1494">
          <cell r="D1494" t="str">
            <v>200210319</v>
          </cell>
        </row>
        <row r="1495">
          <cell r="D1495" t="str">
            <v>200210372</v>
          </cell>
        </row>
        <row r="1496">
          <cell r="D1496" t="str">
            <v>200210381</v>
          </cell>
        </row>
        <row r="1497">
          <cell r="D1497" t="str">
            <v>200210382</v>
          </cell>
        </row>
        <row r="1498">
          <cell r="D1498" t="str">
            <v>200210402</v>
          </cell>
        </row>
        <row r="1499">
          <cell r="D1499" t="str">
            <v>200210409</v>
          </cell>
        </row>
        <row r="1500">
          <cell r="D1500" t="str">
            <v>200210412</v>
          </cell>
        </row>
        <row r="1501">
          <cell r="D1501" t="str">
            <v>200210416</v>
          </cell>
        </row>
        <row r="1502">
          <cell r="D1502" t="str">
            <v>200210472</v>
          </cell>
        </row>
        <row r="1503">
          <cell r="D1503" t="str">
            <v>200210482</v>
          </cell>
        </row>
        <row r="1504">
          <cell r="D1504" t="str">
            <v>200210501</v>
          </cell>
        </row>
        <row r="1505">
          <cell r="D1505" t="str">
            <v>200210503</v>
          </cell>
        </row>
        <row r="1506">
          <cell r="D1506" t="str">
            <v>200210512</v>
          </cell>
        </row>
        <row r="1507">
          <cell r="D1507" t="str">
            <v>200210516</v>
          </cell>
        </row>
        <row r="1508">
          <cell r="D1508" t="str">
            <v>200210572</v>
          </cell>
        </row>
        <row r="1509">
          <cell r="D1509" t="str">
            <v>200210581</v>
          </cell>
        </row>
        <row r="1510">
          <cell r="D1510" t="str">
            <v>200210583</v>
          </cell>
        </row>
        <row r="1511">
          <cell r="D1511" t="str">
            <v>200210601</v>
          </cell>
        </row>
        <row r="1512">
          <cell r="D1512" t="str">
            <v>200210602</v>
          </cell>
        </row>
        <row r="1513">
          <cell r="D1513" t="str">
            <v>200210681</v>
          </cell>
        </row>
        <row r="1514">
          <cell r="D1514" t="str">
            <v>200210682</v>
          </cell>
        </row>
        <row r="1515">
          <cell r="D1515" t="str">
            <v>200210701</v>
          </cell>
        </row>
        <row r="1516">
          <cell r="D1516" t="str">
            <v>200210703</v>
          </cell>
        </row>
        <row r="1517">
          <cell r="D1517" t="str">
            <v>200210781</v>
          </cell>
        </row>
        <row r="1518">
          <cell r="D1518" t="str">
            <v>200210783</v>
          </cell>
        </row>
        <row r="1519">
          <cell r="D1519" t="str">
            <v>200210801</v>
          </cell>
        </row>
        <row r="1520">
          <cell r="D1520" t="str">
            <v>200210802</v>
          </cell>
        </row>
        <row r="1521">
          <cell r="D1521" t="str">
            <v>200210881</v>
          </cell>
        </row>
        <row r="1522">
          <cell r="D1522" t="str">
            <v>200210882</v>
          </cell>
        </row>
        <row r="1523">
          <cell r="D1523" t="str">
            <v>200210902</v>
          </cell>
        </row>
        <row r="1524">
          <cell r="D1524" t="str">
            <v>200210917</v>
          </cell>
        </row>
        <row r="1525">
          <cell r="D1525" t="str">
            <v>200210918</v>
          </cell>
        </row>
        <row r="1526">
          <cell r="D1526" t="str">
            <v>200210926</v>
          </cell>
        </row>
        <row r="1527">
          <cell r="D1527" t="str">
            <v>200210927</v>
          </cell>
        </row>
        <row r="1528">
          <cell r="D1528" t="str">
            <v>200210929</v>
          </cell>
        </row>
        <row r="1529">
          <cell r="D1529" t="str">
            <v>200210930</v>
          </cell>
        </row>
        <row r="1530">
          <cell r="D1530" t="str">
            <v>200210937</v>
          </cell>
        </row>
        <row r="1531">
          <cell r="D1531" t="str">
            <v>200210941</v>
          </cell>
        </row>
        <row r="1532">
          <cell r="D1532" t="str">
            <v>200210946</v>
          </cell>
        </row>
        <row r="1533">
          <cell r="D1533" t="str">
            <v>200210957</v>
          </cell>
        </row>
        <row r="1534">
          <cell r="D1534" t="str">
            <v>200210961</v>
          </cell>
        </row>
        <row r="1535">
          <cell r="D1535" t="str">
            <v>200210966</v>
          </cell>
        </row>
        <row r="1536">
          <cell r="D1536" t="str">
            <v>200210982</v>
          </cell>
        </row>
        <row r="1537">
          <cell r="D1537" t="str">
            <v>200210128</v>
          </cell>
        </row>
        <row r="1538">
          <cell r="D1538" t="str">
            <v>200210229</v>
          </cell>
        </row>
        <row r="1539">
          <cell r="D1539" t="str">
            <v>200210228</v>
          </cell>
        </row>
        <row r="1540">
          <cell r="D1540" t="str">
            <v>200211102</v>
          </cell>
        </row>
        <row r="1541">
          <cell r="D1541" t="str">
            <v>200211104</v>
          </cell>
        </row>
        <row r="1542">
          <cell r="D1542" t="str">
            <v>200211105</v>
          </cell>
        </row>
        <row r="1543">
          <cell r="D1543" t="str">
            <v>200211109</v>
          </cell>
        </row>
        <row r="1544">
          <cell r="D1544" t="str">
            <v>200211110</v>
          </cell>
        </row>
        <row r="1545">
          <cell r="D1545" t="str">
            <v>200211111</v>
          </cell>
        </row>
        <row r="1546">
          <cell r="D1546" t="str">
            <v>200211116</v>
          </cell>
        </row>
        <row r="1547">
          <cell r="D1547" t="str">
            <v>200211120</v>
          </cell>
        </row>
        <row r="1548">
          <cell r="D1548" t="str">
            <v>200211121</v>
          </cell>
        </row>
        <row r="1549">
          <cell r="D1549" t="str">
            <v>200211182</v>
          </cell>
        </row>
        <row r="1550">
          <cell r="D1550" t="str">
            <v>200211184</v>
          </cell>
        </row>
        <row r="1551">
          <cell r="D1551" t="str">
            <v>200211185</v>
          </cell>
        </row>
        <row r="1552">
          <cell r="D1552" t="str">
            <v>200211201</v>
          </cell>
        </row>
        <row r="1553">
          <cell r="D1553" t="str">
            <v>200211202</v>
          </cell>
        </row>
        <row r="1554">
          <cell r="D1554" t="str">
            <v>200211203</v>
          </cell>
        </row>
        <row r="1555">
          <cell r="D1555" t="str">
            <v>200211211</v>
          </cell>
        </row>
        <row r="1556">
          <cell r="D1556" t="str">
            <v>200211212</v>
          </cell>
        </row>
        <row r="1557">
          <cell r="D1557" t="str">
            <v>200211221</v>
          </cell>
        </row>
        <row r="1558">
          <cell r="D1558" t="str">
            <v>200211272</v>
          </cell>
        </row>
        <row r="1559">
          <cell r="D1559" t="str">
            <v>200211281</v>
          </cell>
        </row>
        <row r="1560">
          <cell r="D1560" t="str">
            <v>200211282</v>
          </cell>
        </row>
        <row r="1561">
          <cell r="D1561" t="str">
            <v>200211283</v>
          </cell>
        </row>
        <row r="1562">
          <cell r="D1562" t="str">
            <v>200211301</v>
          </cell>
        </row>
        <row r="1563">
          <cell r="D1563" t="str">
            <v>200211302</v>
          </cell>
        </row>
        <row r="1564">
          <cell r="D1564" t="str">
            <v>200211312</v>
          </cell>
        </row>
        <row r="1565">
          <cell r="D1565" t="str">
            <v>200211318</v>
          </cell>
        </row>
        <row r="1566">
          <cell r="D1566" t="str">
            <v>200211319</v>
          </cell>
        </row>
        <row r="1567">
          <cell r="D1567" t="str">
            <v>200211372</v>
          </cell>
        </row>
        <row r="1568">
          <cell r="D1568" t="str">
            <v>200211381</v>
          </cell>
        </row>
        <row r="1569">
          <cell r="D1569" t="str">
            <v>200211382</v>
          </cell>
        </row>
        <row r="1570">
          <cell r="D1570" t="str">
            <v>200211402</v>
          </cell>
        </row>
        <row r="1571">
          <cell r="D1571" t="str">
            <v>200211409</v>
          </cell>
        </row>
        <row r="1572">
          <cell r="D1572" t="str">
            <v>200211412</v>
          </cell>
        </row>
        <row r="1573">
          <cell r="D1573" t="str">
            <v>200211416</v>
          </cell>
        </row>
        <row r="1574">
          <cell r="D1574" t="str">
            <v>200211472</v>
          </cell>
        </row>
        <row r="1575">
          <cell r="D1575" t="str">
            <v>200211482</v>
          </cell>
        </row>
        <row r="1576">
          <cell r="D1576" t="str">
            <v>200211501</v>
          </cell>
        </row>
        <row r="1577">
          <cell r="D1577" t="str">
            <v>200211503</v>
          </cell>
        </row>
        <row r="1578">
          <cell r="D1578" t="str">
            <v>200211512</v>
          </cell>
        </row>
        <row r="1579">
          <cell r="D1579" t="str">
            <v>200211516</v>
          </cell>
        </row>
        <row r="1580">
          <cell r="D1580" t="str">
            <v>200211572</v>
          </cell>
        </row>
        <row r="1581">
          <cell r="D1581" t="str">
            <v>200211581</v>
          </cell>
        </row>
        <row r="1582">
          <cell r="D1582" t="str">
            <v>200211583</v>
          </cell>
        </row>
        <row r="1583">
          <cell r="D1583" t="str">
            <v>200211601</v>
          </cell>
        </row>
        <row r="1584">
          <cell r="D1584" t="str">
            <v>200211602</v>
          </cell>
        </row>
        <row r="1585">
          <cell r="D1585" t="str">
            <v>200211681</v>
          </cell>
        </row>
        <row r="1586">
          <cell r="D1586" t="str">
            <v>200211682</v>
          </cell>
        </row>
        <row r="1587">
          <cell r="D1587" t="str">
            <v>200211701</v>
          </cell>
        </row>
        <row r="1588">
          <cell r="D1588" t="str">
            <v>200211703</v>
          </cell>
        </row>
        <row r="1589">
          <cell r="D1589" t="str">
            <v>200211781</v>
          </cell>
        </row>
        <row r="1590">
          <cell r="D1590" t="str">
            <v>200211783</v>
          </cell>
        </row>
        <row r="1591">
          <cell r="D1591" t="str">
            <v>200211801</v>
          </cell>
        </row>
        <row r="1592">
          <cell r="D1592" t="str">
            <v>200211802</v>
          </cell>
        </row>
        <row r="1593">
          <cell r="D1593" t="str">
            <v>200211881</v>
          </cell>
        </row>
        <row r="1594">
          <cell r="D1594" t="str">
            <v>200211882</v>
          </cell>
        </row>
        <row r="1595">
          <cell r="D1595" t="str">
            <v>200211902</v>
          </cell>
        </row>
        <row r="1596">
          <cell r="D1596" t="str">
            <v>200211917</v>
          </cell>
        </row>
        <row r="1597">
          <cell r="D1597" t="str">
            <v>200211918</v>
          </cell>
        </row>
        <row r="1598">
          <cell r="D1598" t="str">
            <v>200211926</v>
          </cell>
        </row>
        <row r="1599">
          <cell r="D1599" t="str">
            <v>200211927</v>
          </cell>
        </row>
        <row r="1600">
          <cell r="D1600" t="str">
            <v>200211929</v>
          </cell>
        </row>
        <row r="1601">
          <cell r="D1601" t="str">
            <v>200211930</v>
          </cell>
        </row>
        <row r="1602">
          <cell r="D1602" t="str">
            <v>200211937</v>
          </cell>
        </row>
        <row r="1603">
          <cell r="D1603" t="str">
            <v>200211941</v>
          </cell>
        </row>
        <row r="1604">
          <cell r="D1604" t="str">
            <v>200211946</v>
          </cell>
        </row>
        <row r="1605">
          <cell r="D1605" t="str">
            <v>200211957</v>
          </cell>
        </row>
        <row r="1606">
          <cell r="D1606" t="str">
            <v>200211961</v>
          </cell>
        </row>
        <row r="1607">
          <cell r="D1607" t="str">
            <v>200211966</v>
          </cell>
        </row>
        <row r="1608">
          <cell r="D1608" t="str">
            <v>200211982</v>
          </cell>
        </row>
        <row r="1609">
          <cell r="D1609" t="str">
            <v>200211128</v>
          </cell>
        </row>
        <row r="1610">
          <cell r="D1610" t="str">
            <v>200211229</v>
          </cell>
        </row>
        <row r="1611">
          <cell r="D1611" t="str">
            <v>200212102</v>
          </cell>
        </row>
        <row r="1612">
          <cell r="D1612" t="str">
            <v>200212104</v>
          </cell>
        </row>
        <row r="1613">
          <cell r="D1613" t="str">
            <v>200212105</v>
          </cell>
        </row>
        <row r="1614">
          <cell r="D1614" t="str">
            <v>200212109</v>
          </cell>
        </row>
        <row r="1615">
          <cell r="D1615" t="str">
            <v>200212110</v>
          </cell>
        </row>
        <row r="1616">
          <cell r="D1616" t="str">
            <v>200212111</v>
          </cell>
        </row>
        <row r="1617">
          <cell r="D1617" t="str">
            <v>200212116</v>
          </cell>
        </row>
        <row r="1618">
          <cell r="D1618" t="str">
            <v>200212120</v>
          </cell>
        </row>
        <row r="1619">
          <cell r="D1619" t="str">
            <v>200212121</v>
          </cell>
        </row>
        <row r="1620">
          <cell r="D1620" t="str">
            <v>200212182</v>
          </cell>
        </row>
        <row r="1621">
          <cell r="D1621" t="str">
            <v>200212184</v>
          </cell>
        </row>
        <row r="1622">
          <cell r="D1622" t="str">
            <v>200212185</v>
          </cell>
        </row>
        <row r="1623">
          <cell r="D1623" t="str">
            <v>200212201</v>
          </cell>
        </row>
        <row r="1624">
          <cell r="D1624" t="str">
            <v>200212202</v>
          </cell>
        </row>
        <row r="1625">
          <cell r="D1625" t="str">
            <v>200212203</v>
          </cell>
        </row>
        <row r="1626">
          <cell r="D1626" t="str">
            <v>200212216</v>
          </cell>
        </row>
        <row r="1627">
          <cell r="D1627" t="str">
            <v>200212211</v>
          </cell>
        </row>
        <row r="1628">
          <cell r="D1628" t="str">
            <v>200212212</v>
          </cell>
        </row>
        <row r="1629">
          <cell r="D1629" t="str">
            <v>200212221</v>
          </cell>
        </row>
        <row r="1630">
          <cell r="D1630" t="str">
            <v>200212272</v>
          </cell>
        </row>
        <row r="1631">
          <cell r="D1631" t="str">
            <v>200212281</v>
          </cell>
        </row>
        <row r="1632">
          <cell r="D1632" t="str">
            <v>200212282</v>
          </cell>
        </row>
        <row r="1633">
          <cell r="D1633" t="str">
            <v>200212283</v>
          </cell>
        </row>
        <row r="1634">
          <cell r="D1634" t="str">
            <v>200212301</v>
          </cell>
        </row>
        <row r="1635">
          <cell r="D1635" t="str">
            <v>200212302</v>
          </cell>
        </row>
        <row r="1636">
          <cell r="D1636" t="str">
            <v>200212312</v>
          </cell>
        </row>
        <row r="1637">
          <cell r="D1637" t="str">
            <v>200212318</v>
          </cell>
        </row>
        <row r="1638">
          <cell r="D1638" t="str">
            <v>200212319</v>
          </cell>
        </row>
        <row r="1639">
          <cell r="D1639" t="str">
            <v>200212372</v>
          </cell>
        </row>
        <row r="1640">
          <cell r="D1640" t="str">
            <v>200212381</v>
          </cell>
        </row>
        <row r="1641">
          <cell r="D1641" t="str">
            <v>200212382</v>
          </cell>
        </row>
        <row r="1642">
          <cell r="D1642" t="str">
            <v>200212402</v>
          </cell>
        </row>
        <row r="1643">
          <cell r="D1643" t="str">
            <v>200212409</v>
          </cell>
        </row>
        <row r="1644">
          <cell r="D1644" t="str">
            <v>200212412</v>
          </cell>
        </row>
        <row r="1645">
          <cell r="D1645" t="str">
            <v>200212416</v>
          </cell>
        </row>
        <row r="1646">
          <cell r="D1646" t="str">
            <v>200212472</v>
          </cell>
        </row>
        <row r="1647">
          <cell r="D1647" t="str">
            <v>200212482</v>
          </cell>
        </row>
        <row r="1648">
          <cell r="D1648" t="str">
            <v>200212501</v>
          </cell>
        </row>
        <row r="1649">
          <cell r="D1649" t="str">
            <v>200212503</v>
          </cell>
        </row>
        <row r="1650">
          <cell r="D1650" t="str">
            <v>200212512</v>
          </cell>
        </row>
        <row r="1651">
          <cell r="D1651" t="str">
            <v>200212516</v>
          </cell>
        </row>
        <row r="1652">
          <cell r="D1652" t="str">
            <v>200212572</v>
          </cell>
        </row>
        <row r="1653">
          <cell r="D1653" t="str">
            <v>200212581</v>
          </cell>
        </row>
        <row r="1654">
          <cell r="D1654" t="str">
            <v>200212583</v>
          </cell>
        </row>
        <row r="1655">
          <cell r="D1655" t="str">
            <v>200212601</v>
          </cell>
        </row>
        <row r="1656">
          <cell r="D1656" t="str">
            <v>200212602</v>
          </cell>
        </row>
        <row r="1657">
          <cell r="D1657" t="str">
            <v>200212681</v>
          </cell>
        </row>
        <row r="1658">
          <cell r="D1658" t="str">
            <v>200212682</v>
          </cell>
        </row>
        <row r="1659">
          <cell r="D1659" t="str">
            <v>200212701</v>
          </cell>
        </row>
        <row r="1660">
          <cell r="D1660" t="str">
            <v>200212703</v>
          </cell>
        </row>
        <row r="1661">
          <cell r="D1661" t="str">
            <v>200212781</v>
          </cell>
        </row>
        <row r="1662">
          <cell r="D1662" t="str">
            <v>200212783</v>
          </cell>
        </row>
        <row r="1663">
          <cell r="D1663" t="str">
            <v>200212801</v>
          </cell>
        </row>
        <row r="1664">
          <cell r="D1664" t="str">
            <v>200212802</v>
          </cell>
        </row>
        <row r="1665">
          <cell r="D1665" t="str">
            <v>200212881</v>
          </cell>
        </row>
        <row r="1666">
          <cell r="D1666" t="str">
            <v>200212882</v>
          </cell>
        </row>
        <row r="1667">
          <cell r="D1667" t="str">
            <v>200212902</v>
          </cell>
        </row>
        <row r="1668">
          <cell r="D1668" t="str">
            <v>200212917</v>
          </cell>
        </row>
        <row r="1669">
          <cell r="D1669" t="str">
            <v>200212918</v>
          </cell>
        </row>
        <row r="1670">
          <cell r="D1670" t="str">
            <v>200212919</v>
          </cell>
        </row>
        <row r="1671">
          <cell r="D1671" t="str">
            <v>200212926</v>
          </cell>
        </row>
        <row r="1672">
          <cell r="D1672" t="str">
            <v>200212927</v>
          </cell>
        </row>
        <row r="1673">
          <cell r="D1673" t="str">
            <v>200212929</v>
          </cell>
        </row>
        <row r="1674">
          <cell r="D1674" t="str">
            <v>200212930</v>
          </cell>
        </row>
        <row r="1675">
          <cell r="D1675" t="str">
            <v>200212937</v>
          </cell>
        </row>
        <row r="1676">
          <cell r="D1676" t="str">
            <v>200212941</v>
          </cell>
        </row>
        <row r="1677">
          <cell r="D1677" t="str">
            <v>200212946</v>
          </cell>
        </row>
        <row r="1678">
          <cell r="D1678" t="str">
            <v>200212957</v>
          </cell>
        </row>
        <row r="1679">
          <cell r="D1679" t="str">
            <v>200212961</v>
          </cell>
        </row>
        <row r="1680">
          <cell r="D1680" t="str">
            <v>200212966</v>
          </cell>
        </row>
        <row r="1681">
          <cell r="D1681" t="str">
            <v>200212982</v>
          </cell>
        </row>
        <row r="1682">
          <cell r="D1682" t="str">
            <v>200212128</v>
          </cell>
        </row>
        <row r="1683">
          <cell r="D1683" t="str">
            <v>200212229</v>
          </cell>
        </row>
        <row r="1684">
          <cell r="D1684" t="str">
            <v>200212228</v>
          </cell>
        </row>
        <row r="1685">
          <cell r="D1685" t="str">
            <v>200301102</v>
          </cell>
        </row>
        <row r="1686">
          <cell r="D1686" t="str">
            <v>200301104</v>
          </cell>
        </row>
        <row r="1687">
          <cell r="D1687" t="str">
            <v>200301105</v>
          </cell>
        </row>
        <row r="1688">
          <cell r="D1688" t="str">
            <v>200301109</v>
          </cell>
        </row>
        <row r="1689">
          <cell r="D1689" t="str">
            <v>200301110</v>
          </cell>
        </row>
        <row r="1690">
          <cell r="D1690" t="str">
            <v>200301111</v>
          </cell>
        </row>
        <row r="1691">
          <cell r="D1691" t="str">
            <v>200301116</v>
          </cell>
        </row>
        <row r="1692">
          <cell r="D1692" t="str">
            <v>200301120</v>
          </cell>
        </row>
        <row r="1693">
          <cell r="D1693" t="str">
            <v>200301121</v>
          </cell>
        </row>
        <row r="1694">
          <cell r="D1694" t="str">
            <v>200301128</v>
          </cell>
        </row>
        <row r="1695">
          <cell r="D1695" t="str">
            <v>200301182</v>
          </cell>
        </row>
        <row r="1696">
          <cell r="D1696" t="str">
            <v>200301184</v>
          </cell>
        </row>
        <row r="1697">
          <cell r="D1697" t="str">
            <v>200301185</v>
          </cell>
        </row>
        <row r="1698">
          <cell r="D1698" t="str">
            <v>200301201</v>
          </cell>
        </row>
        <row r="1699">
          <cell r="D1699" t="str">
            <v>200301202</v>
          </cell>
        </row>
        <row r="1700">
          <cell r="D1700" t="str">
            <v>200301203</v>
          </cell>
        </row>
        <row r="1701">
          <cell r="D1701" t="str">
            <v>200301211</v>
          </cell>
        </row>
        <row r="1702">
          <cell r="D1702" t="str">
            <v>200301212</v>
          </cell>
        </row>
        <row r="1703">
          <cell r="D1703" t="str">
            <v>200301221</v>
          </cell>
        </row>
        <row r="1704">
          <cell r="D1704" t="str">
            <v>200301229</v>
          </cell>
        </row>
        <row r="1705">
          <cell r="D1705" t="str">
            <v>200301272</v>
          </cell>
        </row>
        <row r="1706">
          <cell r="D1706" t="str">
            <v>200301281</v>
          </cell>
        </row>
        <row r="1707">
          <cell r="D1707" t="str">
            <v>200301282</v>
          </cell>
        </row>
        <row r="1708">
          <cell r="D1708" t="str">
            <v>200301283</v>
          </cell>
        </row>
        <row r="1709">
          <cell r="D1709" t="str">
            <v>200301301</v>
          </cell>
        </row>
        <row r="1710">
          <cell r="D1710" t="str">
            <v>200301302</v>
          </cell>
        </row>
        <row r="1711">
          <cell r="D1711" t="str">
            <v>200301312</v>
          </cell>
        </row>
        <row r="1712">
          <cell r="D1712" t="str">
            <v>200301318</v>
          </cell>
        </row>
        <row r="1713">
          <cell r="D1713" t="str">
            <v>200301319</v>
          </cell>
        </row>
        <row r="1714">
          <cell r="D1714" t="str">
            <v>200301372</v>
          </cell>
        </row>
        <row r="1715">
          <cell r="D1715" t="str">
            <v>200301381</v>
          </cell>
        </row>
        <row r="1716">
          <cell r="D1716" t="str">
            <v>200301382</v>
          </cell>
        </row>
        <row r="1717">
          <cell r="D1717" t="str">
            <v>200301402</v>
          </cell>
        </row>
        <row r="1718">
          <cell r="D1718" t="str">
            <v>200301412</v>
          </cell>
        </row>
        <row r="1719">
          <cell r="D1719" t="str">
            <v>200301416</v>
          </cell>
        </row>
        <row r="1720">
          <cell r="D1720" t="str">
            <v>200301472</v>
          </cell>
        </row>
        <row r="1721">
          <cell r="D1721" t="str">
            <v>200301482</v>
          </cell>
        </row>
        <row r="1722">
          <cell r="D1722" t="str">
            <v>200301501</v>
          </cell>
        </row>
        <row r="1723">
          <cell r="D1723" t="str">
            <v>200301503</v>
          </cell>
        </row>
        <row r="1724">
          <cell r="D1724" t="str">
            <v>200301512</v>
          </cell>
        </row>
        <row r="1725">
          <cell r="D1725" t="str">
            <v>200301516</v>
          </cell>
        </row>
        <row r="1726">
          <cell r="D1726" t="str">
            <v>200301572</v>
          </cell>
        </row>
        <row r="1727">
          <cell r="D1727" t="str">
            <v>200301581</v>
          </cell>
        </row>
        <row r="1728">
          <cell r="D1728" t="str">
            <v>200301583</v>
          </cell>
        </row>
        <row r="1729">
          <cell r="D1729" t="str">
            <v>200301601</v>
          </cell>
        </row>
        <row r="1730">
          <cell r="D1730" t="str">
            <v>200301602</v>
          </cell>
        </row>
        <row r="1731">
          <cell r="D1731" t="str">
            <v>200301681</v>
          </cell>
        </row>
        <row r="1732">
          <cell r="D1732" t="str">
            <v>200301682</v>
          </cell>
        </row>
        <row r="1733">
          <cell r="D1733" t="str">
            <v>200301701</v>
          </cell>
        </row>
        <row r="1734">
          <cell r="D1734" t="str">
            <v>200301703</v>
          </cell>
        </row>
        <row r="1735">
          <cell r="D1735" t="str">
            <v>200301781</v>
          </cell>
        </row>
        <row r="1736">
          <cell r="D1736" t="str">
            <v>200301783</v>
          </cell>
        </row>
        <row r="1737">
          <cell r="D1737" t="str">
            <v>200301801</v>
          </cell>
        </row>
        <row r="1738">
          <cell r="D1738" t="str">
            <v>200301802</v>
          </cell>
        </row>
        <row r="1739">
          <cell r="D1739" t="str">
            <v>200301881</v>
          </cell>
        </row>
        <row r="1740">
          <cell r="D1740" t="str">
            <v>200301882</v>
          </cell>
        </row>
        <row r="1741">
          <cell r="D1741" t="str">
            <v>200301902</v>
          </cell>
        </row>
        <row r="1742">
          <cell r="D1742" t="str">
            <v>200301917</v>
          </cell>
        </row>
        <row r="1743">
          <cell r="D1743" t="str">
            <v>200301926</v>
          </cell>
        </row>
        <row r="1744">
          <cell r="D1744" t="str">
            <v>200301929</v>
          </cell>
        </row>
        <row r="1745">
          <cell r="D1745" t="str">
            <v>200301930</v>
          </cell>
        </row>
        <row r="1746">
          <cell r="D1746" t="str">
            <v>200301937</v>
          </cell>
        </row>
        <row r="1747">
          <cell r="D1747" t="str">
            <v>200301941</v>
          </cell>
        </row>
        <row r="1748">
          <cell r="D1748" t="str">
            <v>200301946</v>
          </cell>
        </row>
        <row r="1749">
          <cell r="D1749" t="str">
            <v>200301957</v>
          </cell>
        </row>
        <row r="1750">
          <cell r="D1750" t="str">
            <v>200301961</v>
          </cell>
        </row>
        <row r="1751">
          <cell r="D1751" t="str">
            <v>200301966</v>
          </cell>
        </row>
        <row r="1752">
          <cell r="D1752" t="str">
            <v>200301982</v>
          </cell>
        </row>
        <row r="1753">
          <cell r="D1753" t="str">
            <v>200001102</v>
          </cell>
        </row>
        <row r="1754">
          <cell r="D1754" t="str">
            <v>200001104</v>
          </cell>
        </row>
        <row r="1755">
          <cell r="D1755" t="str">
            <v>200001105</v>
          </cell>
        </row>
        <row r="1756">
          <cell r="D1756" t="str">
            <v>200001109</v>
          </cell>
        </row>
        <row r="1757">
          <cell r="D1757" t="str">
            <v>200001110</v>
          </cell>
        </row>
        <row r="1758">
          <cell r="D1758" t="str">
            <v>200001111</v>
          </cell>
        </row>
        <row r="1759">
          <cell r="D1759" t="str">
            <v>200001116</v>
          </cell>
        </row>
        <row r="1760">
          <cell r="D1760" t="str">
            <v>200001120</v>
          </cell>
        </row>
        <row r="1761">
          <cell r="D1761" t="str">
            <v>200001121</v>
          </cell>
        </row>
        <row r="1762">
          <cell r="D1762" t="str">
            <v>200001128</v>
          </cell>
        </row>
        <row r="1763">
          <cell r="D1763" t="str">
            <v>200001182</v>
          </cell>
        </row>
        <row r="1764">
          <cell r="D1764" t="str">
            <v>200001201</v>
          </cell>
        </row>
        <row r="1765">
          <cell r="D1765" t="str">
            <v>200001202</v>
          </cell>
        </row>
        <row r="1766">
          <cell r="D1766" t="str">
            <v>200001203</v>
          </cell>
        </row>
        <row r="1767">
          <cell r="D1767" t="str">
            <v>200001210</v>
          </cell>
        </row>
        <row r="1768">
          <cell r="D1768" t="str">
            <v>200001211</v>
          </cell>
        </row>
        <row r="1769">
          <cell r="D1769" t="str">
            <v>200001212</v>
          </cell>
        </row>
        <row r="1770">
          <cell r="D1770" t="str">
            <v>200001216</v>
          </cell>
        </row>
        <row r="1771">
          <cell r="D1771" t="str">
            <v>200001221</v>
          </cell>
        </row>
        <row r="1772">
          <cell r="D1772" t="str">
            <v>200001281</v>
          </cell>
        </row>
        <row r="1773">
          <cell r="D1773" t="str">
            <v>200001282</v>
          </cell>
        </row>
        <row r="1774">
          <cell r="D1774" t="str">
            <v>200001283</v>
          </cell>
        </row>
        <row r="1775">
          <cell r="D1775" t="str">
            <v>200001301</v>
          </cell>
        </row>
        <row r="1776">
          <cell r="D1776" t="str">
            <v>200001301</v>
          </cell>
        </row>
        <row r="1777">
          <cell r="D1777" t="str">
            <v>200001302</v>
          </cell>
        </row>
        <row r="1778">
          <cell r="D1778" t="str">
            <v>200001312</v>
          </cell>
        </row>
        <row r="1779">
          <cell r="D1779" t="str">
            <v>200001312</v>
          </cell>
        </row>
        <row r="1780">
          <cell r="D1780" t="str">
            <v>200001318</v>
          </cell>
        </row>
        <row r="1781">
          <cell r="D1781" t="str">
            <v>200001319</v>
          </cell>
        </row>
        <row r="1782">
          <cell r="D1782" t="str">
            <v>200001381</v>
          </cell>
        </row>
        <row r="1783">
          <cell r="D1783" t="str">
            <v>200001381</v>
          </cell>
        </row>
        <row r="1784">
          <cell r="D1784" t="str">
            <v>200001382</v>
          </cell>
        </row>
        <row r="1785">
          <cell r="D1785" t="str">
            <v>200001402</v>
          </cell>
        </row>
        <row r="1786">
          <cell r="D1786" t="str">
            <v>200001409</v>
          </cell>
        </row>
        <row r="1787">
          <cell r="D1787" t="str">
            <v>200001412</v>
          </cell>
        </row>
        <row r="1788">
          <cell r="D1788" t="str">
            <v>200001416</v>
          </cell>
        </row>
        <row r="1789">
          <cell r="D1789" t="str">
            <v>200001482</v>
          </cell>
        </row>
        <row r="1790">
          <cell r="D1790" t="str">
            <v>200001501</v>
          </cell>
        </row>
        <row r="1791">
          <cell r="D1791" t="str">
            <v>200001503</v>
          </cell>
        </row>
        <row r="1792">
          <cell r="D1792" t="str">
            <v>200001512</v>
          </cell>
        </row>
        <row r="1793">
          <cell r="D1793" t="str">
            <v>200001516</v>
          </cell>
        </row>
        <row r="1794">
          <cell r="D1794" t="str">
            <v>200001581</v>
          </cell>
        </row>
        <row r="1795">
          <cell r="D1795" t="str">
            <v>200001583</v>
          </cell>
        </row>
        <row r="1796">
          <cell r="D1796" t="str">
            <v>200001601</v>
          </cell>
        </row>
        <row r="1797">
          <cell r="D1797" t="str">
            <v>200001602</v>
          </cell>
        </row>
        <row r="1798">
          <cell r="D1798" t="str">
            <v>200001681</v>
          </cell>
        </row>
        <row r="1799">
          <cell r="D1799" t="str">
            <v>200001682</v>
          </cell>
        </row>
        <row r="1800">
          <cell r="D1800" t="str">
            <v>200001701</v>
          </cell>
        </row>
        <row r="1801">
          <cell r="D1801" t="str">
            <v>200001703</v>
          </cell>
        </row>
        <row r="1802">
          <cell r="D1802" t="str">
            <v>200001781</v>
          </cell>
        </row>
        <row r="1803">
          <cell r="D1803" t="str">
            <v>200001783</v>
          </cell>
        </row>
        <row r="1804">
          <cell r="D1804" t="str">
            <v>200001801</v>
          </cell>
        </row>
        <row r="1805">
          <cell r="D1805" t="str">
            <v>200001802</v>
          </cell>
        </row>
        <row r="1806">
          <cell r="D1806" t="str">
            <v>200001881</v>
          </cell>
        </row>
        <row r="1807">
          <cell r="D1807" t="str">
            <v>200001882</v>
          </cell>
        </row>
        <row r="1808">
          <cell r="D1808" t="str">
            <v>200001902</v>
          </cell>
        </row>
        <row r="1809">
          <cell r="D1809" t="str">
            <v>200001917</v>
          </cell>
        </row>
        <row r="1810">
          <cell r="D1810" t="str">
            <v>200001918</v>
          </cell>
        </row>
        <row r="1811">
          <cell r="D1811" t="str">
            <v>200001926</v>
          </cell>
        </row>
        <row r="1812">
          <cell r="D1812" t="str">
            <v>200001927</v>
          </cell>
        </row>
        <row r="1813">
          <cell r="D1813" t="str">
            <v>200001929</v>
          </cell>
        </row>
        <row r="1814">
          <cell r="D1814" t="str">
            <v>200001930</v>
          </cell>
        </row>
        <row r="1815">
          <cell r="D1815" t="str">
            <v>200001937</v>
          </cell>
        </row>
        <row r="1816">
          <cell r="D1816" t="str">
            <v>200001938</v>
          </cell>
        </row>
        <row r="1817">
          <cell r="D1817" t="str">
            <v>200001941</v>
          </cell>
        </row>
        <row r="1818">
          <cell r="D1818" t="str">
            <v>200001946</v>
          </cell>
        </row>
        <row r="1819">
          <cell r="D1819" t="str">
            <v>200001950</v>
          </cell>
        </row>
        <row r="1820">
          <cell r="D1820" t="str">
            <v>200001957</v>
          </cell>
        </row>
        <row r="1821">
          <cell r="D1821" t="str">
            <v>200001958</v>
          </cell>
        </row>
        <row r="1822">
          <cell r="D1822" t="str">
            <v>200001961</v>
          </cell>
        </row>
        <row r="1823">
          <cell r="D1823" t="str">
            <v>200001966</v>
          </cell>
        </row>
        <row r="1824">
          <cell r="D1824" t="str">
            <v>200001967</v>
          </cell>
        </row>
        <row r="1825">
          <cell r="D1825" t="str">
            <v>200001982</v>
          </cell>
        </row>
        <row r="1826">
          <cell r="D1826" t="str">
            <v>200002102</v>
          </cell>
        </row>
        <row r="1827">
          <cell r="D1827" t="str">
            <v>200002104</v>
          </cell>
        </row>
        <row r="1828">
          <cell r="D1828" t="str">
            <v>200002105</v>
          </cell>
        </row>
        <row r="1829">
          <cell r="D1829" t="str">
            <v>200002109</v>
          </cell>
        </row>
        <row r="1830">
          <cell r="D1830" t="str">
            <v>200002110</v>
          </cell>
        </row>
        <row r="1831">
          <cell r="D1831" t="str">
            <v>200002111</v>
          </cell>
        </row>
        <row r="1832">
          <cell r="D1832" t="str">
            <v>200002116</v>
          </cell>
        </row>
        <row r="1833">
          <cell r="D1833" t="str">
            <v>200002120</v>
          </cell>
        </row>
        <row r="1834">
          <cell r="D1834" t="str">
            <v>200002121</v>
          </cell>
        </row>
        <row r="1835">
          <cell r="D1835" t="str">
            <v>200002182</v>
          </cell>
        </row>
        <row r="1836">
          <cell r="D1836" t="str">
            <v>200002182</v>
          </cell>
        </row>
        <row r="1837">
          <cell r="D1837" t="str">
            <v>200002182</v>
          </cell>
        </row>
        <row r="1838">
          <cell r="D1838" t="str">
            <v>200002201</v>
          </cell>
        </row>
        <row r="1839">
          <cell r="D1839" t="str">
            <v>200002202</v>
          </cell>
        </row>
        <row r="1840">
          <cell r="D1840" t="str">
            <v>200002203</v>
          </cell>
        </row>
        <row r="1841">
          <cell r="D1841" t="str">
            <v>200002210</v>
          </cell>
        </row>
        <row r="1842">
          <cell r="D1842" t="str">
            <v>200002211</v>
          </cell>
        </row>
        <row r="1843">
          <cell r="D1843" t="str">
            <v>200002212</v>
          </cell>
        </row>
        <row r="1844">
          <cell r="D1844" t="str">
            <v>200002216</v>
          </cell>
        </row>
        <row r="1845">
          <cell r="D1845" t="str">
            <v>200002220</v>
          </cell>
        </row>
        <row r="1846">
          <cell r="D1846" t="str">
            <v>200002221</v>
          </cell>
        </row>
        <row r="1847">
          <cell r="D1847" t="str">
            <v>200002281</v>
          </cell>
        </row>
        <row r="1848">
          <cell r="D1848" t="str">
            <v>200002282</v>
          </cell>
        </row>
        <row r="1849">
          <cell r="D1849" t="str">
            <v>200002283</v>
          </cell>
        </row>
        <row r="1850">
          <cell r="D1850" t="str">
            <v>200002301</v>
          </cell>
        </row>
        <row r="1851">
          <cell r="D1851" t="str">
            <v>200002301</v>
          </cell>
        </row>
        <row r="1852">
          <cell r="D1852" t="str">
            <v>200002301</v>
          </cell>
        </row>
        <row r="1853">
          <cell r="D1853" t="str">
            <v>200002302</v>
          </cell>
        </row>
        <row r="1854">
          <cell r="D1854" t="str">
            <v>200002310</v>
          </cell>
        </row>
        <row r="1855">
          <cell r="D1855" t="str">
            <v>200002312</v>
          </cell>
        </row>
        <row r="1856">
          <cell r="D1856" t="str">
            <v>200002312</v>
          </cell>
        </row>
        <row r="1857">
          <cell r="D1857" t="str">
            <v>200002318</v>
          </cell>
        </row>
        <row r="1858">
          <cell r="D1858" t="str">
            <v>200002318</v>
          </cell>
        </row>
        <row r="1859">
          <cell r="D1859" t="str">
            <v>200002318</v>
          </cell>
        </row>
        <row r="1860">
          <cell r="D1860" t="str">
            <v>200002319</v>
          </cell>
        </row>
        <row r="1861">
          <cell r="D1861" t="str">
            <v>200002381</v>
          </cell>
        </row>
        <row r="1862">
          <cell r="D1862" t="str">
            <v>200002381</v>
          </cell>
        </row>
        <row r="1863">
          <cell r="D1863" t="str">
            <v>200002381</v>
          </cell>
        </row>
        <row r="1864">
          <cell r="D1864" t="str">
            <v>200002381</v>
          </cell>
        </row>
        <row r="1865">
          <cell r="D1865" t="str">
            <v>200002382</v>
          </cell>
        </row>
        <row r="1866">
          <cell r="D1866" t="str">
            <v>200002402</v>
          </cell>
        </row>
        <row r="1867">
          <cell r="D1867" t="str">
            <v>200002409</v>
          </cell>
        </row>
        <row r="1868">
          <cell r="D1868" t="str">
            <v>200002412</v>
          </cell>
        </row>
        <row r="1869">
          <cell r="D1869" t="str">
            <v>200002416</v>
          </cell>
        </row>
        <row r="1870">
          <cell r="D1870" t="str">
            <v>200002482</v>
          </cell>
        </row>
        <row r="1871">
          <cell r="D1871" t="str">
            <v>200002482</v>
          </cell>
        </row>
        <row r="1872">
          <cell r="D1872" t="str">
            <v>200002501</v>
          </cell>
        </row>
        <row r="1873">
          <cell r="D1873" t="str">
            <v>200002503</v>
          </cell>
        </row>
        <row r="1874">
          <cell r="D1874" t="str">
            <v>200002512</v>
          </cell>
        </row>
        <row r="1875">
          <cell r="D1875" t="str">
            <v>200002516</v>
          </cell>
        </row>
        <row r="1876">
          <cell r="D1876" t="str">
            <v>200002581</v>
          </cell>
        </row>
        <row r="1877">
          <cell r="D1877" t="str">
            <v>200002581</v>
          </cell>
        </row>
        <row r="1878">
          <cell r="D1878" t="str">
            <v>200002583</v>
          </cell>
        </row>
        <row r="1879">
          <cell r="D1879" t="str">
            <v>200002583</v>
          </cell>
        </row>
        <row r="1880">
          <cell r="D1880" t="str">
            <v>200002601</v>
          </cell>
        </row>
        <row r="1881">
          <cell r="D1881" t="str">
            <v>200002602</v>
          </cell>
        </row>
        <row r="1882">
          <cell r="D1882" t="str">
            <v>200002602</v>
          </cell>
        </row>
        <row r="1883">
          <cell r="D1883" t="str">
            <v>200002681</v>
          </cell>
        </row>
        <row r="1884">
          <cell r="D1884" t="str">
            <v>200002682</v>
          </cell>
        </row>
        <row r="1885">
          <cell r="D1885" t="str">
            <v>200002701</v>
          </cell>
        </row>
        <row r="1886">
          <cell r="D1886" t="str">
            <v>200002703</v>
          </cell>
        </row>
        <row r="1887">
          <cell r="D1887" t="str">
            <v>200002781</v>
          </cell>
        </row>
        <row r="1888">
          <cell r="D1888" t="str">
            <v>200002783</v>
          </cell>
        </row>
        <row r="1889">
          <cell r="D1889" t="str">
            <v>200002801</v>
          </cell>
        </row>
        <row r="1890">
          <cell r="D1890" t="str">
            <v>200002802</v>
          </cell>
        </row>
        <row r="1891">
          <cell r="D1891" t="str">
            <v>200002881</v>
          </cell>
        </row>
        <row r="1892">
          <cell r="D1892" t="str">
            <v>200002902</v>
          </cell>
        </row>
        <row r="1893">
          <cell r="D1893" t="str">
            <v>200002917</v>
          </cell>
        </row>
        <row r="1894">
          <cell r="D1894" t="str">
            <v>200002918</v>
          </cell>
        </row>
        <row r="1895">
          <cell r="D1895" t="str">
            <v>200002926</v>
          </cell>
        </row>
        <row r="1896">
          <cell r="D1896" t="str">
            <v>200002927</v>
          </cell>
        </row>
        <row r="1897">
          <cell r="D1897" t="str">
            <v>200002929</v>
          </cell>
        </row>
        <row r="1898">
          <cell r="D1898" t="str">
            <v>200002937</v>
          </cell>
        </row>
        <row r="1899">
          <cell r="D1899" t="str">
            <v>200002941</v>
          </cell>
        </row>
        <row r="1900">
          <cell r="D1900" t="str">
            <v>200002946</v>
          </cell>
        </row>
        <row r="1901">
          <cell r="D1901" t="str">
            <v>200002947</v>
          </cell>
        </row>
        <row r="1902">
          <cell r="D1902" t="str">
            <v>200002957</v>
          </cell>
        </row>
        <row r="1903">
          <cell r="D1903" t="str">
            <v>200002958</v>
          </cell>
        </row>
        <row r="1904">
          <cell r="D1904" t="str">
            <v>200002961</v>
          </cell>
        </row>
        <row r="1905">
          <cell r="D1905" t="str">
            <v>200002966</v>
          </cell>
        </row>
        <row r="1906">
          <cell r="D1906" t="str">
            <v>200002967</v>
          </cell>
        </row>
        <row r="1907">
          <cell r="D1907" t="str">
            <v>200002967</v>
          </cell>
        </row>
        <row r="1908">
          <cell r="D1908" t="str">
            <v>200002982</v>
          </cell>
        </row>
        <row r="1909">
          <cell r="D1909" t="str">
            <v>200003102</v>
          </cell>
        </row>
        <row r="1910">
          <cell r="D1910" t="str">
            <v>200003104</v>
          </cell>
        </row>
        <row r="1911">
          <cell r="D1911" t="str">
            <v>200003105</v>
          </cell>
        </row>
        <row r="1912">
          <cell r="D1912" t="str">
            <v>200003109</v>
          </cell>
        </row>
        <row r="1913">
          <cell r="D1913" t="str">
            <v>200003110</v>
          </cell>
        </row>
        <row r="1914">
          <cell r="D1914" t="str">
            <v>200003111</v>
          </cell>
        </row>
        <row r="1915">
          <cell r="D1915" t="str">
            <v>200003116</v>
          </cell>
        </row>
        <row r="1916">
          <cell r="D1916" t="str">
            <v>200003120</v>
          </cell>
        </row>
        <row r="1917">
          <cell r="D1917" t="str">
            <v>200003121</v>
          </cell>
        </row>
        <row r="1918">
          <cell r="D1918" t="str">
            <v>200003182</v>
          </cell>
        </row>
        <row r="1919">
          <cell r="D1919" t="str">
            <v>200003201</v>
          </cell>
        </row>
        <row r="1920">
          <cell r="D1920" t="str">
            <v>200003202</v>
          </cell>
        </row>
        <row r="1921">
          <cell r="D1921" t="str">
            <v>200003203</v>
          </cell>
        </row>
        <row r="1922">
          <cell r="D1922" t="str">
            <v>200003210</v>
          </cell>
        </row>
        <row r="1923">
          <cell r="D1923" t="str">
            <v>200003211</v>
          </cell>
        </row>
        <row r="1924">
          <cell r="D1924" t="str">
            <v>200003212</v>
          </cell>
        </row>
        <row r="1925">
          <cell r="D1925" t="str">
            <v>200003221</v>
          </cell>
        </row>
        <row r="1926">
          <cell r="D1926" t="str">
            <v>200003229</v>
          </cell>
        </row>
        <row r="1927">
          <cell r="D1927" t="str">
            <v>200003281</v>
          </cell>
        </row>
        <row r="1928">
          <cell r="D1928" t="str">
            <v>200003282</v>
          </cell>
        </row>
        <row r="1929">
          <cell r="D1929" t="str">
            <v>200003283</v>
          </cell>
        </row>
        <row r="1930">
          <cell r="D1930" t="str">
            <v>200003301</v>
          </cell>
        </row>
        <row r="1931">
          <cell r="D1931" t="str">
            <v>200003301</v>
          </cell>
        </row>
        <row r="1932">
          <cell r="D1932" t="str">
            <v>200003301</v>
          </cell>
        </row>
        <row r="1933">
          <cell r="D1933" t="str">
            <v>200003302</v>
          </cell>
        </row>
        <row r="1934">
          <cell r="D1934" t="str">
            <v>200003310</v>
          </cell>
        </row>
        <row r="1935">
          <cell r="D1935" t="str">
            <v>200003312</v>
          </cell>
        </row>
        <row r="1936">
          <cell r="D1936" t="str">
            <v>200003312</v>
          </cell>
        </row>
        <row r="1937">
          <cell r="D1937" t="str">
            <v>200003318</v>
          </cell>
        </row>
        <row r="1938">
          <cell r="D1938" t="str">
            <v>200003318</v>
          </cell>
        </row>
        <row r="1939">
          <cell r="D1939" t="str">
            <v>200003319</v>
          </cell>
        </row>
        <row r="1940">
          <cell r="D1940" t="str">
            <v>200003381</v>
          </cell>
        </row>
        <row r="1941">
          <cell r="D1941" t="str">
            <v>200003381</v>
          </cell>
        </row>
        <row r="1942">
          <cell r="D1942" t="str">
            <v>200003382</v>
          </cell>
        </row>
        <row r="1943">
          <cell r="D1943" t="str">
            <v>200003402</v>
          </cell>
        </row>
        <row r="1944">
          <cell r="D1944" t="str">
            <v>200003409</v>
          </cell>
        </row>
        <row r="1945">
          <cell r="D1945" t="str">
            <v>200003412</v>
          </cell>
        </row>
        <row r="1946">
          <cell r="D1946" t="str">
            <v>200003482</v>
          </cell>
        </row>
        <row r="1947">
          <cell r="D1947" t="str">
            <v>200003501</v>
          </cell>
        </row>
        <row r="1948">
          <cell r="D1948" t="str">
            <v>200003503</v>
          </cell>
        </row>
        <row r="1949">
          <cell r="D1949" t="str">
            <v>200003512</v>
          </cell>
        </row>
        <row r="1950">
          <cell r="D1950" t="str">
            <v>200003516</v>
          </cell>
        </row>
        <row r="1951">
          <cell r="D1951" t="str">
            <v>200003581</v>
          </cell>
        </row>
        <row r="1952">
          <cell r="D1952" t="str">
            <v>200003583</v>
          </cell>
        </row>
        <row r="1953">
          <cell r="D1953" t="str">
            <v>200003601</v>
          </cell>
        </row>
        <row r="1954">
          <cell r="D1954" t="str">
            <v>200003602</v>
          </cell>
        </row>
        <row r="1955">
          <cell r="D1955" t="str">
            <v>200003681</v>
          </cell>
        </row>
        <row r="1956">
          <cell r="D1956" t="str">
            <v>200003682</v>
          </cell>
        </row>
        <row r="1957">
          <cell r="D1957" t="str">
            <v>200003701</v>
          </cell>
        </row>
        <row r="1958">
          <cell r="D1958" t="str">
            <v>200003703</v>
          </cell>
        </row>
        <row r="1959">
          <cell r="D1959" t="str">
            <v>200003781</v>
          </cell>
        </row>
        <row r="1960">
          <cell r="D1960" t="str">
            <v>200003783</v>
          </cell>
        </row>
        <row r="1961">
          <cell r="D1961" t="str">
            <v>200003801</v>
          </cell>
        </row>
        <row r="1962">
          <cell r="D1962" t="str">
            <v>200003802</v>
          </cell>
        </row>
        <row r="1963">
          <cell r="D1963" t="str">
            <v>200003881</v>
          </cell>
        </row>
        <row r="1964">
          <cell r="D1964" t="str">
            <v>200003882</v>
          </cell>
        </row>
        <row r="1965">
          <cell r="D1965" t="str">
            <v>200003902</v>
          </cell>
        </row>
        <row r="1966">
          <cell r="D1966" t="str">
            <v>200003917</v>
          </cell>
        </row>
        <row r="1967">
          <cell r="D1967" t="str">
            <v>200003918</v>
          </cell>
        </row>
        <row r="1968">
          <cell r="D1968" t="str">
            <v>200003926</v>
          </cell>
        </row>
        <row r="1969">
          <cell r="D1969" t="str">
            <v>200003927</v>
          </cell>
        </row>
        <row r="1970">
          <cell r="D1970" t="str">
            <v>200003929</v>
          </cell>
        </row>
        <row r="1971">
          <cell r="D1971" t="str">
            <v>200003930</v>
          </cell>
        </row>
        <row r="1972">
          <cell r="D1972" t="str">
            <v>200003937</v>
          </cell>
        </row>
        <row r="1973">
          <cell r="D1973" t="str">
            <v>200003941</v>
          </cell>
        </row>
        <row r="1974">
          <cell r="D1974" t="str">
            <v>200003946</v>
          </cell>
        </row>
        <row r="1975">
          <cell r="D1975" t="str">
            <v>200003957</v>
          </cell>
        </row>
        <row r="1976">
          <cell r="D1976" t="str">
            <v>200003958</v>
          </cell>
        </row>
        <row r="1977">
          <cell r="D1977" t="str">
            <v>200003966</v>
          </cell>
        </row>
        <row r="1978">
          <cell r="D1978" t="str">
            <v>200003967</v>
          </cell>
        </row>
        <row r="1979">
          <cell r="D1979" t="str">
            <v>200003982</v>
          </cell>
        </row>
        <row r="1980">
          <cell r="D1980" t="str">
            <v>2000046</v>
          </cell>
        </row>
        <row r="1981">
          <cell r="D1981" t="str">
            <v>200004102</v>
          </cell>
        </row>
        <row r="1982">
          <cell r="D1982" t="str">
            <v>200004104</v>
          </cell>
        </row>
        <row r="1983">
          <cell r="D1983" t="str">
            <v>200004105</v>
          </cell>
        </row>
        <row r="1984">
          <cell r="D1984" t="str">
            <v>200004109</v>
          </cell>
        </row>
        <row r="1985">
          <cell r="D1985" t="str">
            <v>200004110</v>
          </cell>
        </row>
        <row r="1986">
          <cell r="D1986" t="str">
            <v>200004111</v>
          </cell>
        </row>
        <row r="1987">
          <cell r="D1987" t="str">
            <v>200004116</v>
          </cell>
        </row>
        <row r="1988">
          <cell r="D1988" t="str">
            <v>200004120</v>
          </cell>
        </row>
        <row r="1989">
          <cell r="D1989" t="str">
            <v>200004121</v>
          </cell>
        </row>
        <row r="1990">
          <cell r="D1990" t="str">
            <v>200004182</v>
          </cell>
        </row>
        <row r="1991">
          <cell r="D1991" t="str">
            <v>200004201</v>
          </cell>
        </row>
        <row r="1992">
          <cell r="D1992" t="str">
            <v>200004202</v>
          </cell>
        </row>
        <row r="1993">
          <cell r="D1993" t="str">
            <v>200004203</v>
          </cell>
        </row>
        <row r="1994">
          <cell r="D1994" t="str">
            <v>200004210</v>
          </cell>
        </row>
        <row r="1995">
          <cell r="D1995" t="str">
            <v>200004211</v>
          </cell>
        </row>
        <row r="1996">
          <cell r="D1996" t="str">
            <v>200004212</v>
          </cell>
        </row>
        <row r="1997">
          <cell r="D1997" t="str">
            <v>200004221</v>
          </cell>
        </row>
        <row r="1998">
          <cell r="D1998" t="str">
            <v>200004281</v>
          </cell>
        </row>
        <row r="1999">
          <cell r="D1999" t="str">
            <v>200004282</v>
          </cell>
        </row>
        <row r="2000">
          <cell r="D2000" t="str">
            <v>200004283</v>
          </cell>
        </row>
        <row r="2001">
          <cell r="D2001" t="str">
            <v>200004301</v>
          </cell>
        </row>
        <row r="2002">
          <cell r="D2002" t="str">
            <v>200004301</v>
          </cell>
        </row>
        <row r="2003">
          <cell r="D2003" t="str">
            <v>200004302</v>
          </cell>
        </row>
        <row r="2004">
          <cell r="D2004" t="str">
            <v>200004312</v>
          </cell>
        </row>
        <row r="2005">
          <cell r="D2005" t="str">
            <v>200004312</v>
          </cell>
        </row>
        <row r="2006">
          <cell r="D2006" t="str">
            <v>200004318</v>
          </cell>
        </row>
        <row r="2007">
          <cell r="D2007" t="str">
            <v>200004319</v>
          </cell>
        </row>
        <row r="2008">
          <cell r="D2008" t="str">
            <v>200004381</v>
          </cell>
        </row>
        <row r="2009">
          <cell r="D2009" t="str">
            <v>200004381</v>
          </cell>
        </row>
        <row r="2010">
          <cell r="D2010" t="str">
            <v>200004382</v>
          </cell>
        </row>
        <row r="2011">
          <cell r="D2011" t="str">
            <v>200004402</v>
          </cell>
        </row>
        <row r="2012">
          <cell r="D2012" t="str">
            <v>200004409</v>
          </cell>
        </row>
        <row r="2013">
          <cell r="D2013" t="str">
            <v>200004412</v>
          </cell>
        </row>
        <row r="2014">
          <cell r="D2014" t="str">
            <v>200004482</v>
          </cell>
        </row>
        <row r="2015">
          <cell r="D2015" t="str">
            <v>200004501</v>
          </cell>
        </row>
        <row r="2016">
          <cell r="D2016" t="str">
            <v>200004503</v>
          </cell>
        </row>
        <row r="2017">
          <cell r="D2017" t="str">
            <v>200004512</v>
          </cell>
        </row>
        <row r="2018">
          <cell r="D2018" t="str">
            <v>200004516</v>
          </cell>
        </row>
        <row r="2019">
          <cell r="D2019" t="str">
            <v>200004581</v>
          </cell>
        </row>
        <row r="2020">
          <cell r="D2020" t="str">
            <v>200004583</v>
          </cell>
        </row>
        <row r="2021">
          <cell r="D2021" t="str">
            <v>200004601</v>
          </cell>
        </row>
        <row r="2022">
          <cell r="D2022" t="str">
            <v>200004602</v>
          </cell>
        </row>
        <row r="2023">
          <cell r="D2023" t="str">
            <v>200004602</v>
          </cell>
        </row>
        <row r="2024">
          <cell r="D2024" t="str">
            <v>200004681</v>
          </cell>
        </row>
        <row r="2025">
          <cell r="D2025" t="str">
            <v>200004682</v>
          </cell>
        </row>
        <row r="2026">
          <cell r="D2026" t="str">
            <v>200004701</v>
          </cell>
        </row>
        <row r="2027">
          <cell r="D2027" t="str">
            <v>200004703</v>
          </cell>
        </row>
        <row r="2028">
          <cell r="D2028" t="str">
            <v>200004781</v>
          </cell>
        </row>
        <row r="2029">
          <cell r="D2029" t="str">
            <v>200004783</v>
          </cell>
        </row>
        <row r="2030">
          <cell r="D2030" t="str">
            <v>200004801</v>
          </cell>
        </row>
        <row r="2031">
          <cell r="D2031" t="str">
            <v>200004802</v>
          </cell>
        </row>
        <row r="2032">
          <cell r="D2032" t="str">
            <v>200004881</v>
          </cell>
        </row>
        <row r="2033">
          <cell r="D2033" t="str">
            <v>200004882</v>
          </cell>
        </row>
        <row r="2034">
          <cell r="D2034" t="str">
            <v>200004902</v>
          </cell>
        </row>
        <row r="2035">
          <cell r="D2035" t="str">
            <v>200004917</v>
          </cell>
        </row>
        <row r="2036">
          <cell r="D2036" t="str">
            <v>200004918</v>
          </cell>
        </row>
        <row r="2037">
          <cell r="D2037" t="str">
            <v>200004926</v>
          </cell>
        </row>
        <row r="2038">
          <cell r="D2038" t="str">
            <v>200004927</v>
          </cell>
        </row>
        <row r="2039">
          <cell r="D2039" t="str">
            <v>200004929</v>
          </cell>
        </row>
        <row r="2040">
          <cell r="D2040" t="str">
            <v>200004937</v>
          </cell>
        </row>
        <row r="2041">
          <cell r="D2041" t="str">
            <v>200004938</v>
          </cell>
        </row>
        <row r="2042">
          <cell r="D2042" t="str">
            <v>200004941</v>
          </cell>
        </row>
        <row r="2043">
          <cell r="D2043" t="str">
            <v>200004946</v>
          </cell>
        </row>
        <row r="2044">
          <cell r="D2044" t="str">
            <v>200004957</v>
          </cell>
        </row>
        <row r="2045">
          <cell r="D2045" t="str">
            <v>200004958</v>
          </cell>
        </row>
        <row r="2046">
          <cell r="D2046" t="str">
            <v>200004966</v>
          </cell>
        </row>
        <row r="2047">
          <cell r="D2047" t="str">
            <v>200004967</v>
          </cell>
        </row>
        <row r="2048">
          <cell r="D2048" t="str">
            <v>200004982</v>
          </cell>
        </row>
        <row r="2049">
          <cell r="D2049" t="str">
            <v>200005102</v>
          </cell>
        </row>
        <row r="2050">
          <cell r="D2050" t="str">
            <v>200005104</v>
          </cell>
        </row>
        <row r="2051">
          <cell r="D2051" t="str">
            <v>200005105</v>
          </cell>
        </row>
        <row r="2052">
          <cell r="D2052" t="str">
            <v>200005109</v>
          </cell>
        </row>
        <row r="2053">
          <cell r="D2053" t="str">
            <v>200005110</v>
          </cell>
        </row>
        <row r="2054">
          <cell r="D2054" t="str">
            <v>200005111</v>
          </cell>
        </row>
        <row r="2055">
          <cell r="D2055" t="str">
            <v>200005116</v>
          </cell>
        </row>
        <row r="2056">
          <cell r="D2056" t="str">
            <v>200005120</v>
          </cell>
        </row>
        <row r="2057">
          <cell r="D2057" t="str">
            <v>200005121</v>
          </cell>
        </row>
        <row r="2058">
          <cell r="D2058" t="str">
            <v>200005129</v>
          </cell>
        </row>
        <row r="2059">
          <cell r="D2059" t="str">
            <v>200005182</v>
          </cell>
        </row>
        <row r="2060">
          <cell r="D2060" t="str">
            <v>200005184</v>
          </cell>
        </row>
        <row r="2061">
          <cell r="D2061" t="str">
            <v>200005201</v>
          </cell>
        </row>
        <row r="2062">
          <cell r="D2062" t="str">
            <v>200005202</v>
          </cell>
        </row>
        <row r="2063">
          <cell r="D2063" t="str">
            <v>200005203</v>
          </cell>
        </row>
        <row r="2064">
          <cell r="D2064" t="str">
            <v>200005210</v>
          </cell>
        </row>
        <row r="2065">
          <cell r="D2065" t="str">
            <v>200005211</v>
          </cell>
        </row>
        <row r="2066">
          <cell r="D2066" t="str">
            <v>200005212</v>
          </cell>
        </row>
        <row r="2067">
          <cell r="D2067" t="str">
            <v>200005221</v>
          </cell>
        </row>
        <row r="2068">
          <cell r="D2068" t="str">
            <v>200005229</v>
          </cell>
        </row>
        <row r="2069">
          <cell r="D2069" t="str">
            <v>200005272</v>
          </cell>
        </row>
        <row r="2070">
          <cell r="D2070" t="str">
            <v>200005281</v>
          </cell>
        </row>
        <row r="2071">
          <cell r="D2071" t="str">
            <v>200005282</v>
          </cell>
        </row>
        <row r="2072">
          <cell r="D2072" t="str">
            <v>200005283</v>
          </cell>
        </row>
        <row r="2073">
          <cell r="D2073" t="str">
            <v>200005301</v>
          </cell>
        </row>
        <row r="2074">
          <cell r="D2074" t="str">
            <v>200005302</v>
          </cell>
        </row>
        <row r="2075">
          <cell r="D2075" t="str">
            <v>200005312</v>
          </cell>
        </row>
        <row r="2076">
          <cell r="D2076" t="str">
            <v>200005312</v>
          </cell>
        </row>
        <row r="2077">
          <cell r="D2077" t="str">
            <v>200005318</v>
          </cell>
        </row>
        <row r="2078">
          <cell r="D2078" t="str">
            <v>200005318</v>
          </cell>
        </row>
        <row r="2079">
          <cell r="D2079" t="str">
            <v>200005319</v>
          </cell>
        </row>
        <row r="2080">
          <cell r="D2080" t="str">
            <v>200005372</v>
          </cell>
        </row>
        <row r="2081">
          <cell r="D2081" t="str">
            <v>200005381</v>
          </cell>
        </row>
        <row r="2082">
          <cell r="D2082" t="str">
            <v>200005381</v>
          </cell>
        </row>
        <row r="2083">
          <cell r="D2083" t="str">
            <v>200005382</v>
          </cell>
        </row>
        <row r="2084">
          <cell r="D2084" t="str">
            <v>200005402</v>
          </cell>
        </row>
        <row r="2085">
          <cell r="D2085" t="str">
            <v>200005412</v>
          </cell>
        </row>
        <row r="2086">
          <cell r="D2086" t="str">
            <v>200005472</v>
          </cell>
        </row>
        <row r="2087">
          <cell r="D2087" t="str">
            <v>200005482</v>
          </cell>
        </row>
        <row r="2088">
          <cell r="D2088" t="str">
            <v>200005501</v>
          </cell>
        </row>
        <row r="2089">
          <cell r="D2089" t="str">
            <v>200005503</v>
          </cell>
        </row>
        <row r="2090">
          <cell r="D2090" t="str">
            <v>200005512</v>
          </cell>
        </row>
        <row r="2091">
          <cell r="D2091" t="str">
            <v>200005516</v>
          </cell>
        </row>
        <row r="2092">
          <cell r="D2092" t="str">
            <v>200005572</v>
          </cell>
        </row>
        <row r="2093">
          <cell r="D2093" t="str">
            <v>200005581</v>
          </cell>
        </row>
        <row r="2094">
          <cell r="D2094" t="str">
            <v>200005583</v>
          </cell>
        </row>
        <row r="2095">
          <cell r="D2095" t="str">
            <v>200005601</v>
          </cell>
        </row>
        <row r="2096">
          <cell r="D2096" t="str">
            <v>200005602</v>
          </cell>
        </row>
        <row r="2097">
          <cell r="D2097" t="str">
            <v>200005681</v>
          </cell>
        </row>
        <row r="2098">
          <cell r="D2098" t="str">
            <v>200005682</v>
          </cell>
        </row>
        <row r="2099">
          <cell r="D2099" t="str">
            <v>200005701</v>
          </cell>
        </row>
        <row r="2100">
          <cell r="D2100" t="str">
            <v>200005703</v>
          </cell>
        </row>
        <row r="2101">
          <cell r="D2101" t="str">
            <v>200005783</v>
          </cell>
        </row>
        <row r="2102">
          <cell r="D2102" t="str">
            <v>200005801</v>
          </cell>
        </row>
        <row r="2103">
          <cell r="D2103" t="str">
            <v>200005802</v>
          </cell>
        </row>
        <row r="2104">
          <cell r="D2104" t="str">
            <v>200005881</v>
          </cell>
        </row>
        <row r="2105">
          <cell r="D2105" t="str">
            <v>200005882</v>
          </cell>
        </row>
        <row r="2106">
          <cell r="D2106" t="str">
            <v>200005902</v>
          </cell>
        </row>
        <row r="2107">
          <cell r="D2107" t="str">
            <v>200005917</v>
          </cell>
        </row>
        <row r="2108">
          <cell r="D2108" t="str">
            <v>200005918</v>
          </cell>
        </row>
        <row r="2109">
          <cell r="D2109" t="str">
            <v>200005926</v>
          </cell>
        </row>
        <row r="2110">
          <cell r="D2110" t="str">
            <v>200005927</v>
          </cell>
        </row>
        <row r="2111">
          <cell r="D2111" t="str">
            <v>200005929</v>
          </cell>
        </row>
        <row r="2112">
          <cell r="D2112" t="str">
            <v>200005930</v>
          </cell>
        </row>
        <row r="2113">
          <cell r="D2113" t="str">
            <v>200005937</v>
          </cell>
        </row>
        <row r="2114">
          <cell r="D2114" t="str">
            <v>200005941</v>
          </cell>
        </row>
        <row r="2115">
          <cell r="D2115" t="str">
            <v>200005946</v>
          </cell>
        </row>
        <row r="2116">
          <cell r="D2116" t="str">
            <v>200005957</v>
          </cell>
        </row>
        <row r="2117">
          <cell r="D2117" t="str">
            <v>200005958</v>
          </cell>
        </row>
        <row r="2118">
          <cell r="D2118" t="str">
            <v>200005961</v>
          </cell>
        </row>
        <row r="2119">
          <cell r="D2119" t="str">
            <v>200005966</v>
          </cell>
        </row>
        <row r="2120">
          <cell r="D2120" t="str">
            <v>200005982</v>
          </cell>
        </row>
        <row r="2121">
          <cell r="D2121" t="str">
            <v>200006102</v>
          </cell>
        </row>
        <row r="2122">
          <cell r="D2122" t="str">
            <v>200006104</v>
          </cell>
        </row>
        <row r="2123">
          <cell r="D2123" t="str">
            <v>200006105</v>
          </cell>
        </row>
        <row r="2124">
          <cell r="D2124" t="str">
            <v>200006109</v>
          </cell>
        </row>
        <row r="2125">
          <cell r="D2125" t="str">
            <v>200006110</v>
          </cell>
        </row>
        <row r="2126">
          <cell r="D2126" t="str">
            <v>200006111</v>
          </cell>
        </row>
        <row r="2127">
          <cell r="D2127" t="str">
            <v>200006116</v>
          </cell>
        </row>
        <row r="2128">
          <cell r="D2128" t="str">
            <v>200006120</v>
          </cell>
        </row>
        <row r="2129">
          <cell r="D2129" t="str">
            <v>200006121</v>
          </cell>
        </row>
        <row r="2130">
          <cell r="D2130" t="str">
            <v>200006182</v>
          </cell>
        </row>
        <row r="2131">
          <cell r="D2131" t="str">
            <v>200006184</v>
          </cell>
        </row>
        <row r="2132">
          <cell r="D2132" t="str">
            <v>200006185</v>
          </cell>
        </row>
        <row r="2133">
          <cell r="D2133" t="str">
            <v>200006201</v>
          </cell>
        </row>
        <row r="2134">
          <cell r="D2134" t="str">
            <v>200006202</v>
          </cell>
        </row>
        <row r="2135">
          <cell r="D2135" t="str">
            <v>200006203</v>
          </cell>
        </row>
        <row r="2136">
          <cell r="D2136" t="str">
            <v>200006210</v>
          </cell>
        </row>
        <row r="2137">
          <cell r="D2137" t="str">
            <v>200006211</v>
          </cell>
        </row>
        <row r="2138">
          <cell r="D2138" t="str">
            <v>200006212</v>
          </cell>
        </row>
        <row r="2139">
          <cell r="D2139" t="str">
            <v>200006220</v>
          </cell>
        </row>
        <row r="2140">
          <cell r="D2140" t="str">
            <v>200006221</v>
          </cell>
        </row>
        <row r="2141">
          <cell r="D2141" t="str">
            <v>200006221</v>
          </cell>
        </row>
        <row r="2142">
          <cell r="D2142" t="str">
            <v>200006272</v>
          </cell>
        </row>
        <row r="2143">
          <cell r="D2143" t="str">
            <v>200006281</v>
          </cell>
        </row>
        <row r="2144">
          <cell r="D2144" t="str">
            <v>200006282</v>
          </cell>
        </row>
        <row r="2145">
          <cell r="D2145" t="str">
            <v>200006283</v>
          </cell>
        </row>
        <row r="2146">
          <cell r="D2146" t="str">
            <v>200006301</v>
          </cell>
        </row>
        <row r="2147">
          <cell r="D2147" t="str">
            <v>200006302</v>
          </cell>
        </row>
        <row r="2148">
          <cell r="D2148" t="str">
            <v>200006312</v>
          </cell>
        </row>
        <row r="2149">
          <cell r="D2149" t="str">
            <v>200006312</v>
          </cell>
        </row>
        <row r="2150">
          <cell r="D2150" t="str">
            <v>200006318</v>
          </cell>
        </row>
        <row r="2151">
          <cell r="D2151" t="str">
            <v>200006319</v>
          </cell>
        </row>
        <row r="2152">
          <cell r="D2152" t="str">
            <v>200006372</v>
          </cell>
        </row>
        <row r="2153">
          <cell r="D2153" t="str">
            <v>200006381</v>
          </cell>
        </row>
        <row r="2154">
          <cell r="D2154" t="str">
            <v>200006381</v>
          </cell>
        </row>
        <row r="2155">
          <cell r="D2155" t="str">
            <v>200006382</v>
          </cell>
        </row>
        <row r="2156">
          <cell r="D2156" t="str">
            <v>200006402</v>
          </cell>
        </row>
        <row r="2157">
          <cell r="D2157" t="str">
            <v>200006412</v>
          </cell>
        </row>
        <row r="2158">
          <cell r="D2158" t="str">
            <v>200006412</v>
          </cell>
        </row>
        <row r="2159">
          <cell r="D2159" t="str">
            <v>200006416</v>
          </cell>
        </row>
        <row r="2160">
          <cell r="D2160" t="str">
            <v>200006472</v>
          </cell>
        </row>
        <row r="2161">
          <cell r="D2161" t="str">
            <v>200006482</v>
          </cell>
        </row>
        <row r="2162">
          <cell r="D2162" t="str">
            <v>200006501</v>
          </cell>
        </row>
        <row r="2163">
          <cell r="D2163" t="str">
            <v>200006503</v>
          </cell>
        </row>
        <row r="2164">
          <cell r="D2164" t="str">
            <v>200006512</v>
          </cell>
        </row>
        <row r="2165">
          <cell r="D2165" t="str">
            <v>200006516</v>
          </cell>
        </row>
        <row r="2166">
          <cell r="D2166" t="str">
            <v>200006572</v>
          </cell>
        </row>
        <row r="2167">
          <cell r="D2167" t="str">
            <v>200006581</v>
          </cell>
        </row>
        <row r="2168">
          <cell r="D2168" t="str">
            <v>200006583</v>
          </cell>
        </row>
        <row r="2169">
          <cell r="D2169" t="str">
            <v>200006601</v>
          </cell>
        </row>
        <row r="2170">
          <cell r="D2170" t="str">
            <v>200006602</v>
          </cell>
        </row>
        <row r="2171">
          <cell r="D2171" t="str">
            <v>200006681</v>
          </cell>
        </row>
        <row r="2172">
          <cell r="D2172" t="str">
            <v>200006682</v>
          </cell>
        </row>
        <row r="2173">
          <cell r="D2173" t="str">
            <v>200006701</v>
          </cell>
        </row>
        <row r="2174">
          <cell r="D2174" t="str">
            <v>200006703</v>
          </cell>
        </row>
        <row r="2175">
          <cell r="D2175" t="str">
            <v>200006781</v>
          </cell>
        </row>
        <row r="2176">
          <cell r="D2176" t="str">
            <v>200006783</v>
          </cell>
        </row>
        <row r="2177">
          <cell r="D2177" t="str">
            <v>200006801</v>
          </cell>
        </row>
        <row r="2178">
          <cell r="D2178" t="str">
            <v>200006802</v>
          </cell>
        </row>
        <row r="2179">
          <cell r="D2179" t="str">
            <v>200006881</v>
          </cell>
        </row>
        <row r="2180">
          <cell r="D2180" t="str">
            <v>200006882</v>
          </cell>
        </row>
        <row r="2181">
          <cell r="D2181" t="str">
            <v>200006902</v>
          </cell>
        </row>
        <row r="2182">
          <cell r="D2182" t="str">
            <v>200006917</v>
          </cell>
        </row>
        <row r="2183">
          <cell r="D2183" t="str">
            <v>200006918</v>
          </cell>
        </row>
        <row r="2184">
          <cell r="D2184" t="str">
            <v>200006926</v>
          </cell>
        </row>
        <row r="2185">
          <cell r="D2185" t="str">
            <v>200006927</v>
          </cell>
        </row>
        <row r="2186">
          <cell r="D2186" t="str">
            <v>200006929</v>
          </cell>
        </row>
        <row r="2187">
          <cell r="D2187" t="str">
            <v>200006930</v>
          </cell>
        </row>
        <row r="2188">
          <cell r="D2188" t="str">
            <v>200006937</v>
          </cell>
        </row>
        <row r="2189">
          <cell r="D2189" t="str">
            <v>200006941</v>
          </cell>
        </row>
        <row r="2190">
          <cell r="D2190" t="str">
            <v>200006946</v>
          </cell>
        </row>
        <row r="2191">
          <cell r="D2191" t="str">
            <v>200006957</v>
          </cell>
        </row>
        <row r="2192">
          <cell r="D2192" t="str">
            <v>200006958</v>
          </cell>
        </row>
        <row r="2193">
          <cell r="D2193" t="str">
            <v>200006966</v>
          </cell>
        </row>
        <row r="2194">
          <cell r="D2194" t="str">
            <v>200006967</v>
          </cell>
        </row>
        <row r="2195">
          <cell r="D2195" t="str">
            <v>200006982</v>
          </cell>
        </row>
        <row r="2196">
          <cell r="D2196" t="str">
            <v>200007102</v>
          </cell>
        </row>
        <row r="2197">
          <cell r="D2197" t="str">
            <v>200007104</v>
          </cell>
        </row>
        <row r="2198">
          <cell r="D2198" t="str">
            <v>200007104</v>
          </cell>
        </row>
        <row r="2199">
          <cell r="D2199" t="str">
            <v>200007105</v>
          </cell>
        </row>
        <row r="2200">
          <cell r="D2200" t="str">
            <v>200007109</v>
          </cell>
        </row>
        <row r="2201">
          <cell r="D2201" t="str">
            <v>200007110</v>
          </cell>
        </row>
        <row r="2202">
          <cell r="D2202" t="str">
            <v>200007111</v>
          </cell>
        </row>
        <row r="2203">
          <cell r="D2203" t="str">
            <v>200007116</v>
          </cell>
        </row>
        <row r="2204">
          <cell r="D2204" t="str">
            <v>200007120</v>
          </cell>
        </row>
        <row r="2205">
          <cell r="D2205" t="str">
            <v>200007121</v>
          </cell>
        </row>
        <row r="2206">
          <cell r="D2206" t="str">
            <v>200007182</v>
          </cell>
        </row>
        <row r="2207">
          <cell r="D2207" t="str">
            <v>200007184</v>
          </cell>
        </row>
        <row r="2208">
          <cell r="D2208" t="str">
            <v>200007185</v>
          </cell>
        </row>
        <row r="2209">
          <cell r="D2209" t="str">
            <v>200007201</v>
          </cell>
        </row>
        <row r="2210">
          <cell r="D2210" t="str">
            <v>200007202</v>
          </cell>
        </row>
        <row r="2211">
          <cell r="D2211" t="str">
            <v>200007203</v>
          </cell>
        </row>
        <row r="2212">
          <cell r="D2212" t="str">
            <v>200007210</v>
          </cell>
        </row>
        <row r="2213">
          <cell r="D2213" t="str">
            <v>200007211</v>
          </cell>
        </row>
        <row r="2214">
          <cell r="D2214" t="str">
            <v>200007211</v>
          </cell>
        </row>
        <row r="2215">
          <cell r="D2215" t="str">
            <v>200007212</v>
          </cell>
        </row>
        <row r="2216">
          <cell r="D2216" t="str">
            <v>200007220</v>
          </cell>
        </row>
        <row r="2217">
          <cell r="D2217" t="str">
            <v>200007221</v>
          </cell>
        </row>
        <row r="2218">
          <cell r="D2218" t="str">
            <v>200007272</v>
          </cell>
        </row>
        <row r="2219">
          <cell r="D2219" t="str">
            <v>200007281</v>
          </cell>
        </row>
        <row r="2220">
          <cell r="D2220" t="str">
            <v>200007282</v>
          </cell>
        </row>
        <row r="2221">
          <cell r="D2221" t="str">
            <v>200007283</v>
          </cell>
        </row>
        <row r="2222">
          <cell r="D2222" t="str">
            <v>200007301</v>
          </cell>
        </row>
        <row r="2223">
          <cell r="D2223" t="str">
            <v>200007302</v>
          </cell>
        </row>
        <row r="2224">
          <cell r="D2224" t="str">
            <v>200007312</v>
          </cell>
        </row>
        <row r="2225">
          <cell r="D2225" t="str">
            <v>200007312</v>
          </cell>
        </row>
        <row r="2226">
          <cell r="D2226" t="str">
            <v>200007318</v>
          </cell>
        </row>
        <row r="2227">
          <cell r="D2227" t="str">
            <v>200007319</v>
          </cell>
        </row>
        <row r="2228">
          <cell r="D2228" t="str">
            <v>200007372</v>
          </cell>
        </row>
        <row r="2229">
          <cell r="D2229" t="str">
            <v>200007381</v>
          </cell>
        </row>
        <row r="2230">
          <cell r="D2230" t="str">
            <v>200007381</v>
          </cell>
        </row>
        <row r="2231">
          <cell r="D2231" t="str">
            <v>200007382</v>
          </cell>
        </row>
        <row r="2232">
          <cell r="D2232" t="str">
            <v>200007402</v>
          </cell>
        </row>
        <row r="2233">
          <cell r="D2233" t="str">
            <v>200007409</v>
          </cell>
        </row>
        <row r="2234">
          <cell r="D2234" t="str">
            <v>200007412</v>
          </cell>
        </row>
        <row r="2235">
          <cell r="D2235" t="str">
            <v>200007412</v>
          </cell>
        </row>
        <row r="2236">
          <cell r="D2236" t="str">
            <v>200007416</v>
          </cell>
        </row>
        <row r="2237">
          <cell r="D2237" t="str">
            <v>200007472</v>
          </cell>
        </row>
        <row r="2238">
          <cell r="D2238" t="str">
            <v>200007482</v>
          </cell>
        </row>
        <row r="2239">
          <cell r="D2239" t="str">
            <v>200007501</v>
          </cell>
        </row>
        <row r="2240">
          <cell r="D2240" t="str">
            <v>200007503</v>
          </cell>
        </row>
        <row r="2241">
          <cell r="D2241" t="str">
            <v>200007512</v>
          </cell>
        </row>
        <row r="2242">
          <cell r="D2242" t="str">
            <v>200007516</v>
          </cell>
        </row>
        <row r="2243">
          <cell r="D2243" t="str">
            <v>200007581</v>
          </cell>
        </row>
        <row r="2244">
          <cell r="D2244" t="str">
            <v>200007583</v>
          </cell>
        </row>
        <row r="2245">
          <cell r="D2245" t="str">
            <v>200007601</v>
          </cell>
        </row>
        <row r="2246">
          <cell r="D2246" t="str">
            <v>200007602</v>
          </cell>
        </row>
        <row r="2247">
          <cell r="D2247" t="str">
            <v>200007681</v>
          </cell>
        </row>
        <row r="2248">
          <cell r="D2248" t="str">
            <v>200007682</v>
          </cell>
        </row>
        <row r="2249">
          <cell r="D2249" t="str">
            <v>200007701</v>
          </cell>
        </row>
        <row r="2250">
          <cell r="D2250" t="str">
            <v>200007703</v>
          </cell>
        </row>
        <row r="2251">
          <cell r="D2251" t="str">
            <v>200007781</v>
          </cell>
        </row>
        <row r="2252">
          <cell r="D2252" t="str">
            <v>200007783</v>
          </cell>
        </row>
        <row r="2253">
          <cell r="D2253" t="str">
            <v>200007801</v>
          </cell>
        </row>
        <row r="2254">
          <cell r="D2254" t="str">
            <v>200007802</v>
          </cell>
        </row>
        <row r="2255">
          <cell r="D2255" t="str">
            <v>200007881</v>
          </cell>
        </row>
        <row r="2256">
          <cell r="D2256" t="str">
            <v>200007882</v>
          </cell>
        </row>
        <row r="2257">
          <cell r="D2257" t="str">
            <v>200007902</v>
          </cell>
        </row>
        <row r="2258">
          <cell r="D2258" t="str">
            <v>200007917</v>
          </cell>
        </row>
        <row r="2259">
          <cell r="D2259" t="str">
            <v>200007918</v>
          </cell>
        </row>
        <row r="2260">
          <cell r="D2260" t="str">
            <v>200007926</v>
          </cell>
        </row>
        <row r="2261">
          <cell r="D2261" t="str">
            <v>200007927</v>
          </cell>
        </row>
        <row r="2262">
          <cell r="D2262" t="str">
            <v>200007929</v>
          </cell>
        </row>
        <row r="2263">
          <cell r="D2263" t="str">
            <v>200007930</v>
          </cell>
        </row>
        <row r="2264">
          <cell r="D2264" t="str">
            <v>200007937</v>
          </cell>
        </row>
        <row r="2265">
          <cell r="D2265" t="str">
            <v>200007941</v>
          </cell>
        </row>
        <row r="2266">
          <cell r="D2266" t="str">
            <v>200007946</v>
          </cell>
        </row>
        <row r="2267">
          <cell r="D2267" t="str">
            <v>200007957</v>
          </cell>
        </row>
        <row r="2268">
          <cell r="D2268" t="str">
            <v>200007958</v>
          </cell>
        </row>
        <row r="2269">
          <cell r="D2269" t="str">
            <v>200007961</v>
          </cell>
        </row>
        <row r="2270">
          <cell r="D2270" t="str">
            <v>200007966</v>
          </cell>
        </row>
        <row r="2271">
          <cell r="D2271" t="str">
            <v>200007982</v>
          </cell>
        </row>
        <row r="2272">
          <cell r="D2272" t="str">
            <v>200008102</v>
          </cell>
        </row>
        <row r="2273">
          <cell r="D2273" t="str">
            <v>200008104</v>
          </cell>
        </row>
        <row r="2274">
          <cell r="D2274" t="str">
            <v>200008105</v>
          </cell>
        </row>
        <row r="2275">
          <cell r="D2275" t="str">
            <v>200008109</v>
          </cell>
        </row>
        <row r="2276">
          <cell r="D2276" t="str">
            <v>200008110</v>
          </cell>
        </row>
        <row r="2277">
          <cell r="D2277" t="str">
            <v>200008111</v>
          </cell>
        </row>
        <row r="2278">
          <cell r="D2278" t="str">
            <v>200008116</v>
          </cell>
        </row>
        <row r="2279">
          <cell r="D2279" t="str">
            <v>200008120</v>
          </cell>
        </row>
        <row r="2280">
          <cell r="D2280" t="str">
            <v>200008121</v>
          </cell>
        </row>
        <row r="2281">
          <cell r="D2281" t="str">
            <v>200008182</v>
          </cell>
        </row>
        <row r="2282">
          <cell r="D2282" t="str">
            <v>200008184</v>
          </cell>
        </row>
        <row r="2283">
          <cell r="D2283" t="str">
            <v>200008185</v>
          </cell>
        </row>
        <row r="2284">
          <cell r="D2284" t="str">
            <v>200008201</v>
          </cell>
        </row>
        <row r="2285">
          <cell r="D2285" t="str">
            <v>200008202</v>
          </cell>
        </row>
        <row r="2286">
          <cell r="D2286" t="str">
            <v>200008203</v>
          </cell>
        </row>
        <row r="2287">
          <cell r="D2287" t="str">
            <v>200008211</v>
          </cell>
        </row>
        <row r="2288">
          <cell r="D2288" t="str">
            <v>200008212</v>
          </cell>
        </row>
        <row r="2289">
          <cell r="D2289" t="str">
            <v>200008221</v>
          </cell>
        </row>
        <row r="2290">
          <cell r="D2290" t="str">
            <v>200008272</v>
          </cell>
        </row>
        <row r="2291">
          <cell r="D2291" t="str">
            <v>200008281</v>
          </cell>
        </row>
        <row r="2292">
          <cell r="D2292" t="str">
            <v>200008282</v>
          </cell>
        </row>
        <row r="2293">
          <cell r="D2293" t="str">
            <v>200008283</v>
          </cell>
        </row>
        <row r="2294">
          <cell r="D2294" t="str">
            <v>200008301</v>
          </cell>
        </row>
        <row r="2295">
          <cell r="D2295" t="str">
            <v>200008302</v>
          </cell>
        </row>
        <row r="2296">
          <cell r="D2296" t="str">
            <v>200008312</v>
          </cell>
        </row>
        <row r="2297">
          <cell r="D2297" t="str">
            <v>200008318</v>
          </cell>
        </row>
        <row r="2298">
          <cell r="D2298" t="str">
            <v>200008319</v>
          </cell>
        </row>
        <row r="2299">
          <cell r="D2299" t="str">
            <v>200008372</v>
          </cell>
        </row>
        <row r="2300">
          <cell r="D2300" t="str">
            <v>200008381</v>
          </cell>
        </row>
        <row r="2301">
          <cell r="D2301" t="str">
            <v>200008382</v>
          </cell>
        </row>
        <row r="2302">
          <cell r="D2302" t="str">
            <v>200008402</v>
          </cell>
        </row>
        <row r="2303">
          <cell r="D2303" t="str">
            <v>200008409</v>
          </cell>
        </row>
        <row r="2304">
          <cell r="D2304" t="str">
            <v>200008412</v>
          </cell>
        </row>
        <row r="2305">
          <cell r="D2305" t="str">
            <v>200008412</v>
          </cell>
        </row>
        <row r="2306">
          <cell r="D2306" t="str">
            <v>200008416</v>
          </cell>
        </row>
        <row r="2307">
          <cell r="D2307" t="str">
            <v>200008472</v>
          </cell>
        </row>
        <row r="2308">
          <cell r="D2308" t="str">
            <v>200008482</v>
          </cell>
        </row>
        <row r="2309">
          <cell r="D2309" t="str">
            <v>200008501</v>
          </cell>
        </row>
        <row r="2310">
          <cell r="D2310" t="str">
            <v>200008503</v>
          </cell>
        </row>
        <row r="2311">
          <cell r="D2311" t="str">
            <v>200008512</v>
          </cell>
        </row>
        <row r="2312">
          <cell r="D2312" t="str">
            <v>200008516</v>
          </cell>
        </row>
        <row r="2313">
          <cell r="D2313" t="str">
            <v>200008572</v>
          </cell>
        </row>
        <row r="2314">
          <cell r="D2314" t="str">
            <v>200008581</v>
          </cell>
        </row>
        <row r="2315">
          <cell r="D2315" t="str">
            <v>200008583</v>
          </cell>
        </row>
        <row r="2316">
          <cell r="D2316" t="str">
            <v>200008601</v>
          </cell>
        </row>
        <row r="2317">
          <cell r="D2317" t="str">
            <v>200008602</v>
          </cell>
        </row>
        <row r="2318">
          <cell r="D2318" t="str">
            <v>200008681</v>
          </cell>
        </row>
        <row r="2319">
          <cell r="D2319" t="str">
            <v>200008682</v>
          </cell>
        </row>
        <row r="2320">
          <cell r="D2320" t="str">
            <v>200008701</v>
          </cell>
        </row>
        <row r="2321">
          <cell r="D2321" t="str">
            <v>200008703</v>
          </cell>
        </row>
        <row r="2322">
          <cell r="D2322" t="str">
            <v>200008781</v>
          </cell>
        </row>
        <row r="2323">
          <cell r="D2323" t="str">
            <v>200008783</v>
          </cell>
        </row>
        <row r="2324">
          <cell r="D2324" t="str">
            <v>200008801</v>
          </cell>
        </row>
        <row r="2325">
          <cell r="D2325" t="str">
            <v>200008802</v>
          </cell>
        </row>
        <row r="2326">
          <cell r="D2326" t="str">
            <v>200008881</v>
          </cell>
        </row>
        <row r="2327">
          <cell r="D2327" t="str">
            <v>200008882</v>
          </cell>
        </row>
        <row r="2328">
          <cell r="D2328" t="str">
            <v>200008902</v>
          </cell>
        </row>
        <row r="2329">
          <cell r="D2329" t="str">
            <v>200008917</v>
          </cell>
        </row>
        <row r="2330">
          <cell r="D2330" t="str">
            <v>200008918</v>
          </cell>
        </row>
        <row r="2331">
          <cell r="D2331" t="str">
            <v>200008926</v>
          </cell>
        </row>
        <row r="2332">
          <cell r="D2332" t="str">
            <v>200008929</v>
          </cell>
        </row>
        <row r="2333">
          <cell r="D2333" t="str">
            <v>200008930</v>
          </cell>
        </row>
        <row r="2334">
          <cell r="D2334" t="str">
            <v>200008937</v>
          </cell>
        </row>
        <row r="2335">
          <cell r="D2335" t="str">
            <v>200008941</v>
          </cell>
        </row>
        <row r="2336">
          <cell r="D2336" t="str">
            <v>200008950</v>
          </cell>
        </row>
        <row r="2337">
          <cell r="D2337" t="str">
            <v>200008957</v>
          </cell>
        </row>
        <row r="2338">
          <cell r="D2338" t="str">
            <v>200008961</v>
          </cell>
        </row>
        <row r="2339">
          <cell r="D2339" t="str">
            <v>200008966</v>
          </cell>
        </row>
        <row r="2340">
          <cell r="D2340" t="str">
            <v>200008982</v>
          </cell>
        </row>
        <row r="2341">
          <cell r="D2341" t="str">
            <v>200009102</v>
          </cell>
        </row>
        <row r="2342">
          <cell r="D2342" t="str">
            <v>200009104</v>
          </cell>
        </row>
        <row r="2343">
          <cell r="D2343" t="str">
            <v>200009105</v>
          </cell>
        </row>
        <row r="2344">
          <cell r="D2344" t="str">
            <v>200009109</v>
          </cell>
        </row>
        <row r="2345">
          <cell r="D2345" t="str">
            <v>200009110</v>
          </cell>
        </row>
        <row r="2346">
          <cell r="D2346" t="str">
            <v>200009111</v>
          </cell>
        </row>
        <row r="2347">
          <cell r="D2347" t="str">
            <v>200009116</v>
          </cell>
        </row>
        <row r="2348">
          <cell r="D2348" t="str">
            <v>200009120</v>
          </cell>
        </row>
        <row r="2349">
          <cell r="D2349" t="str">
            <v>200009121</v>
          </cell>
        </row>
        <row r="2350">
          <cell r="D2350" t="str">
            <v>200009128</v>
          </cell>
        </row>
        <row r="2351">
          <cell r="D2351" t="str">
            <v>200009182</v>
          </cell>
        </row>
        <row r="2352">
          <cell r="D2352" t="str">
            <v>200009184</v>
          </cell>
        </row>
        <row r="2353">
          <cell r="D2353" t="str">
            <v>200009185</v>
          </cell>
        </row>
        <row r="2354">
          <cell r="D2354" t="str">
            <v>200009201</v>
          </cell>
        </row>
        <row r="2355">
          <cell r="D2355" t="str">
            <v>200009202</v>
          </cell>
        </row>
        <row r="2356">
          <cell r="D2356" t="str">
            <v>200009203</v>
          </cell>
        </row>
        <row r="2357">
          <cell r="D2357" t="str">
            <v>200009211</v>
          </cell>
        </row>
        <row r="2358">
          <cell r="D2358" t="str">
            <v>200009212</v>
          </cell>
        </row>
        <row r="2359">
          <cell r="D2359" t="str">
            <v>200009221</v>
          </cell>
        </row>
        <row r="2360">
          <cell r="D2360" t="str">
            <v>200009272</v>
          </cell>
        </row>
        <row r="2361">
          <cell r="D2361" t="str">
            <v>200009281</v>
          </cell>
        </row>
        <row r="2362">
          <cell r="D2362" t="str">
            <v>200009282</v>
          </cell>
        </row>
        <row r="2363">
          <cell r="D2363" t="str">
            <v>200009283</v>
          </cell>
        </row>
        <row r="2364">
          <cell r="D2364" t="str">
            <v>200009301</v>
          </cell>
        </row>
        <row r="2365">
          <cell r="D2365" t="str">
            <v>200009302</v>
          </cell>
        </row>
        <row r="2366">
          <cell r="D2366" t="str">
            <v>200009312</v>
          </cell>
        </row>
        <row r="2367">
          <cell r="D2367" t="str">
            <v>200009318</v>
          </cell>
        </row>
        <row r="2368">
          <cell r="D2368" t="str">
            <v>200009319</v>
          </cell>
        </row>
        <row r="2369">
          <cell r="D2369" t="str">
            <v>200009372</v>
          </cell>
        </row>
        <row r="2370">
          <cell r="D2370" t="str">
            <v>200009381</v>
          </cell>
        </row>
        <row r="2371">
          <cell r="D2371" t="str">
            <v>200009382</v>
          </cell>
        </row>
        <row r="2372">
          <cell r="D2372" t="str">
            <v>200009402</v>
          </cell>
        </row>
        <row r="2373">
          <cell r="D2373" t="str">
            <v>200009409</v>
          </cell>
        </row>
        <row r="2374">
          <cell r="D2374" t="str">
            <v>200009412</v>
          </cell>
        </row>
        <row r="2375">
          <cell r="D2375" t="str">
            <v>200009416</v>
          </cell>
        </row>
        <row r="2376">
          <cell r="D2376" t="str">
            <v>200009472</v>
          </cell>
        </row>
        <row r="2377">
          <cell r="D2377" t="str">
            <v>200009482</v>
          </cell>
        </row>
        <row r="2378">
          <cell r="D2378" t="str">
            <v>200009501</v>
          </cell>
        </row>
        <row r="2379">
          <cell r="D2379" t="str">
            <v>200009503</v>
          </cell>
        </row>
        <row r="2380">
          <cell r="D2380" t="str">
            <v>200009512</v>
          </cell>
        </row>
        <row r="2381">
          <cell r="D2381" t="str">
            <v>200009516</v>
          </cell>
        </row>
        <row r="2382">
          <cell r="D2382" t="str">
            <v>200009572</v>
          </cell>
        </row>
        <row r="2383">
          <cell r="D2383" t="str">
            <v>200009581</v>
          </cell>
        </row>
        <row r="2384">
          <cell r="D2384" t="str">
            <v>200009583</v>
          </cell>
        </row>
        <row r="2385">
          <cell r="D2385" t="str">
            <v>200009601</v>
          </cell>
        </row>
        <row r="2386">
          <cell r="D2386" t="str">
            <v>200009602</v>
          </cell>
        </row>
        <row r="2387">
          <cell r="D2387" t="str">
            <v>200009681</v>
          </cell>
        </row>
        <row r="2388">
          <cell r="D2388" t="str">
            <v>200009682</v>
          </cell>
        </row>
        <row r="2389">
          <cell r="D2389" t="str">
            <v>200009701</v>
          </cell>
        </row>
        <row r="2390">
          <cell r="D2390" t="str">
            <v>200009703</v>
          </cell>
        </row>
        <row r="2391">
          <cell r="D2391" t="str">
            <v>200009781</v>
          </cell>
        </row>
        <row r="2392">
          <cell r="D2392" t="str">
            <v>200009783</v>
          </cell>
        </row>
        <row r="2393">
          <cell r="D2393" t="str">
            <v>200009801</v>
          </cell>
        </row>
        <row r="2394">
          <cell r="D2394" t="str">
            <v>200009802</v>
          </cell>
        </row>
        <row r="2395">
          <cell r="D2395" t="str">
            <v>200009881</v>
          </cell>
        </row>
        <row r="2396">
          <cell r="D2396" t="str">
            <v>200009882</v>
          </cell>
        </row>
        <row r="2397">
          <cell r="D2397" t="str">
            <v>200009902</v>
          </cell>
        </row>
        <row r="2398">
          <cell r="D2398" t="str">
            <v>200009917</v>
          </cell>
        </row>
        <row r="2399">
          <cell r="D2399" t="str">
            <v>200009918</v>
          </cell>
        </row>
        <row r="2400">
          <cell r="D2400" t="str">
            <v>200009926</v>
          </cell>
        </row>
        <row r="2401">
          <cell r="D2401" t="str">
            <v>200009929</v>
          </cell>
        </row>
        <row r="2402">
          <cell r="D2402" t="str">
            <v>200009930</v>
          </cell>
        </row>
        <row r="2403">
          <cell r="D2403" t="str">
            <v>200009941</v>
          </cell>
        </row>
        <row r="2404">
          <cell r="D2404" t="str">
            <v>200009950</v>
          </cell>
        </row>
        <row r="2405">
          <cell r="D2405" t="str">
            <v>200009957</v>
          </cell>
        </row>
        <row r="2406">
          <cell r="D2406" t="str">
            <v>200009961</v>
          </cell>
        </row>
        <row r="2407">
          <cell r="D2407" t="str">
            <v>200009982</v>
          </cell>
        </row>
        <row r="2408">
          <cell r="D2408" t="str">
            <v>200010102</v>
          </cell>
        </row>
        <row r="2409">
          <cell r="D2409" t="str">
            <v>200010104</v>
          </cell>
        </row>
        <row r="2410">
          <cell r="D2410" t="str">
            <v>200010105</v>
          </cell>
        </row>
        <row r="2411">
          <cell r="D2411" t="str">
            <v>200010109</v>
          </cell>
        </row>
        <row r="2412">
          <cell r="D2412" t="str">
            <v>200010110</v>
          </cell>
        </row>
        <row r="2413">
          <cell r="D2413" t="str">
            <v>200010111</v>
          </cell>
        </row>
        <row r="2414">
          <cell r="D2414" t="str">
            <v>200010116</v>
          </cell>
        </row>
        <row r="2415">
          <cell r="D2415" t="str">
            <v>200010120</v>
          </cell>
        </row>
        <row r="2416">
          <cell r="D2416" t="str">
            <v>200010121</v>
          </cell>
        </row>
        <row r="2417">
          <cell r="D2417" t="str">
            <v>200010128</v>
          </cell>
        </row>
        <row r="2418">
          <cell r="D2418" t="str">
            <v>200010182</v>
          </cell>
        </row>
        <row r="2419">
          <cell r="D2419" t="str">
            <v>200010184</v>
          </cell>
        </row>
        <row r="2420">
          <cell r="D2420" t="str">
            <v>200010185</v>
          </cell>
        </row>
        <row r="2421">
          <cell r="D2421" t="str">
            <v>200010201</v>
          </cell>
        </row>
        <row r="2422">
          <cell r="D2422" t="str">
            <v>200010202</v>
          </cell>
        </row>
        <row r="2423">
          <cell r="D2423" t="str">
            <v>200010203</v>
          </cell>
        </row>
        <row r="2424">
          <cell r="D2424" t="str">
            <v>200010211</v>
          </cell>
        </row>
        <row r="2425">
          <cell r="D2425" t="str">
            <v>200010212</v>
          </cell>
        </row>
        <row r="2426">
          <cell r="D2426" t="str">
            <v>200010221</v>
          </cell>
        </row>
        <row r="2427">
          <cell r="D2427" t="str">
            <v>200010272</v>
          </cell>
        </row>
        <row r="2428">
          <cell r="D2428" t="str">
            <v>200010281</v>
          </cell>
        </row>
        <row r="2429">
          <cell r="D2429" t="str">
            <v>200010282</v>
          </cell>
        </row>
        <row r="2430">
          <cell r="D2430" t="str">
            <v>200010283</v>
          </cell>
        </row>
        <row r="2431">
          <cell r="D2431" t="str">
            <v>200010301</v>
          </cell>
        </row>
        <row r="2432">
          <cell r="D2432" t="str">
            <v>200010302</v>
          </cell>
        </row>
        <row r="2433">
          <cell r="D2433" t="str">
            <v>200010310</v>
          </cell>
        </row>
        <row r="2434">
          <cell r="D2434" t="str">
            <v>200010312</v>
          </cell>
        </row>
        <row r="2435">
          <cell r="D2435" t="str">
            <v>200010318</v>
          </cell>
        </row>
        <row r="2436">
          <cell r="D2436" t="str">
            <v>200010319</v>
          </cell>
        </row>
        <row r="2437">
          <cell r="D2437" t="str">
            <v>200010372</v>
          </cell>
        </row>
        <row r="2438">
          <cell r="D2438" t="str">
            <v>200010381</v>
          </cell>
        </row>
        <row r="2439">
          <cell r="D2439" t="str">
            <v>200010382</v>
          </cell>
        </row>
        <row r="2440">
          <cell r="D2440" t="str">
            <v>200010402</v>
          </cell>
        </row>
        <row r="2441">
          <cell r="D2441" t="str">
            <v>200010409</v>
          </cell>
        </row>
        <row r="2442">
          <cell r="D2442" t="str">
            <v>200010412</v>
          </cell>
        </row>
        <row r="2443">
          <cell r="D2443" t="str">
            <v>200010412</v>
          </cell>
        </row>
        <row r="2444">
          <cell r="D2444" t="str">
            <v>200010416</v>
          </cell>
        </row>
        <row r="2445">
          <cell r="D2445" t="str">
            <v>200010472</v>
          </cell>
        </row>
        <row r="2446">
          <cell r="D2446" t="str">
            <v>200010482</v>
          </cell>
        </row>
        <row r="2447">
          <cell r="D2447" t="str">
            <v>200010501</v>
          </cell>
        </row>
        <row r="2448">
          <cell r="D2448" t="str">
            <v>200010503</v>
          </cell>
        </row>
        <row r="2449">
          <cell r="D2449" t="str">
            <v>200010512</v>
          </cell>
        </row>
        <row r="2450">
          <cell r="D2450" t="str">
            <v>200010516</v>
          </cell>
        </row>
        <row r="2451">
          <cell r="D2451" t="str">
            <v>200010572</v>
          </cell>
        </row>
        <row r="2452">
          <cell r="D2452" t="str">
            <v>200010581</v>
          </cell>
        </row>
        <row r="2453">
          <cell r="D2453" t="str">
            <v>200010583</v>
          </cell>
        </row>
        <row r="2454">
          <cell r="D2454" t="str">
            <v>200010601</v>
          </cell>
        </row>
        <row r="2455">
          <cell r="D2455" t="str">
            <v>200010602</v>
          </cell>
        </row>
        <row r="2456">
          <cell r="D2456" t="str">
            <v>200010681</v>
          </cell>
        </row>
        <row r="2457">
          <cell r="D2457" t="str">
            <v>200010682</v>
          </cell>
        </row>
        <row r="2458">
          <cell r="D2458" t="str">
            <v>200010701</v>
          </cell>
        </row>
        <row r="2459">
          <cell r="D2459" t="str">
            <v>200010703</v>
          </cell>
        </row>
        <row r="2460">
          <cell r="D2460" t="str">
            <v>200010781</v>
          </cell>
        </row>
        <row r="2461">
          <cell r="D2461" t="str">
            <v>200010783</v>
          </cell>
        </row>
        <row r="2462">
          <cell r="D2462" t="str">
            <v>200010801</v>
          </cell>
        </row>
        <row r="2463">
          <cell r="D2463" t="str">
            <v>200010802</v>
          </cell>
        </row>
        <row r="2464">
          <cell r="D2464" t="str">
            <v>200010881</v>
          </cell>
        </row>
        <row r="2465">
          <cell r="D2465" t="str">
            <v>200010882</v>
          </cell>
        </row>
        <row r="2466">
          <cell r="D2466" t="str">
            <v>200010902</v>
          </cell>
        </row>
        <row r="2467">
          <cell r="D2467" t="str">
            <v>200010917</v>
          </cell>
        </row>
        <row r="2468">
          <cell r="D2468" t="str">
            <v>200010918</v>
          </cell>
        </row>
        <row r="2469">
          <cell r="D2469" t="str">
            <v>200010926</v>
          </cell>
        </row>
        <row r="2470">
          <cell r="D2470" t="str">
            <v>200010929</v>
          </cell>
        </row>
        <row r="2471">
          <cell r="D2471" t="str">
            <v>200010930</v>
          </cell>
        </row>
        <row r="2472">
          <cell r="D2472" t="str">
            <v>200010937</v>
          </cell>
        </row>
        <row r="2473">
          <cell r="D2473" t="str">
            <v>200010941</v>
          </cell>
        </row>
        <row r="2474">
          <cell r="D2474" t="str">
            <v>200010949</v>
          </cell>
        </row>
        <row r="2475">
          <cell r="D2475" t="str">
            <v>200010950</v>
          </cell>
        </row>
        <row r="2476">
          <cell r="D2476" t="str">
            <v>200010958</v>
          </cell>
        </row>
        <row r="2477">
          <cell r="D2477" t="str">
            <v>200010961</v>
          </cell>
        </row>
        <row r="2478">
          <cell r="D2478" t="str">
            <v>200010961</v>
          </cell>
        </row>
        <row r="2479">
          <cell r="D2479" t="str">
            <v>200010982</v>
          </cell>
        </row>
        <row r="2480">
          <cell r="D2480" t="str">
            <v>200011102</v>
          </cell>
        </row>
        <row r="2481">
          <cell r="D2481" t="str">
            <v>200011104</v>
          </cell>
        </row>
        <row r="2482">
          <cell r="D2482" t="str">
            <v>200011105</v>
          </cell>
        </row>
        <row r="2483">
          <cell r="D2483" t="str">
            <v>200011109</v>
          </cell>
        </row>
        <row r="2484">
          <cell r="D2484" t="str">
            <v>200011110</v>
          </cell>
        </row>
        <row r="2485">
          <cell r="D2485" t="str">
            <v>200011111</v>
          </cell>
        </row>
        <row r="2486">
          <cell r="D2486" t="str">
            <v>200011116</v>
          </cell>
        </row>
        <row r="2487">
          <cell r="D2487" t="str">
            <v>200011120</v>
          </cell>
        </row>
        <row r="2488">
          <cell r="D2488" t="str">
            <v>200011121</v>
          </cell>
        </row>
        <row r="2489">
          <cell r="D2489" t="str">
            <v>200011128</v>
          </cell>
        </row>
        <row r="2490">
          <cell r="D2490" t="str">
            <v>200011182</v>
          </cell>
        </row>
        <row r="2491">
          <cell r="D2491" t="str">
            <v>200011184</v>
          </cell>
        </row>
        <row r="2492">
          <cell r="D2492" t="str">
            <v>200011185</v>
          </cell>
        </row>
        <row r="2493">
          <cell r="D2493" t="str">
            <v>200011201</v>
          </cell>
        </row>
        <row r="2494">
          <cell r="D2494" t="str">
            <v>200011202</v>
          </cell>
        </row>
        <row r="2495">
          <cell r="D2495" t="str">
            <v>200011203</v>
          </cell>
        </row>
        <row r="2496">
          <cell r="D2496" t="str">
            <v>200011210</v>
          </cell>
        </row>
        <row r="2497">
          <cell r="D2497" t="str">
            <v>200011211</v>
          </cell>
        </row>
        <row r="2498">
          <cell r="D2498" t="str">
            <v>200011212</v>
          </cell>
        </row>
        <row r="2499">
          <cell r="D2499" t="str">
            <v>200011220</v>
          </cell>
        </row>
        <row r="2500">
          <cell r="D2500" t="str">
            <v>200011221</v>
          </cell>
        </row>
        <row r="2501">
          <cell r="D2501" t="str">
            <v>200011272</v>
          </cell>
        </row>
        <row r="2502">
          <cell r="D2502" t="str">
            <v>200011281</v>
          </cell>
        </row>
        <row r="2503">
          <cell r="D2503" t="str">
            <v>200011282</v>
          </cell>
        </row>
        <row r="2504">
          <cell r="D2504" t="str">
            <v>200011283</v>
          </cell>
        </row>
        <row r="2505">
          <cell r="D2505" t="str">
            <v>200011301</v>
          </cell>
        </row>
        <row r="2506">
          <cell r="D2506" t="str">
            <v>200011302</v>
          </cell>
        </row>
        <row r="2507">
          <cell r="D2507" t="str">
            <v>200011312</v>
          </cell>
        </row>
        <row r="2508">
          <cell r="D2508" t="str">
            <v>200011318</v>
          </cell>
        </row>
        <row r="2509">
          <cell r="D2509" t="str">
            <v>200011319</v>
          </cell>
        </row>
        <row r="2510">
          <cell r="D2510" t="str">
            <v>200011372</v>
          </cell>
        </row>
        <row r="2511">
          <cell r="D2511" t="str">
            <v>200011381</v>
          </cell>
        </row>
        <row r="2512">
          <cell r="D2512" t="str">
            <v>200011382</v>
          </cell>
        </row>
        <row r="2513">
          <cell r="D2513" t="str">
            <v>200011402</v>
          </cell>
        </row>
        <row r="2514">
          <cell r="D2514" t="str">
            <v>200011409</v>
          </cell>
        </row>
        <row r="2515">
          <cell r="D2515" t="str">
            <v>200011412</v>
          </cell>
        </row>
        <row r="2516">
          <cell r="D2516" t="str">
            <v>200011416</v>
          </cell>
        </row>
        <row r="2517">
          <cell r="D2517" t="str">
            <v>200011472</v>
          </cell>
        </row>
        <row r="2518">
          <cell r="D2518" t="str">
            <v>200011482</v>
          </cell>
        </row>
        <row r="2519">
          <cell r="D2519" t="str">
            <v>200011501</v>
          </cell>
        </row>
        <row r="2520">
          <cell r="D2520" t="str">
            <v>200011503</v>
          </cell>
        </row>
        <row r="2521">
          <cell r="D2521" t="str">
            <v>200011512</v>
          </cell>
        </row>
        <row r="2522">
          <cell r="D2522" t="str">
            <v>200011516</v>
          </cell>
        </row>
        <row r="2523">
          <cell r="D2523" t="str">
            <v>200011572</v>
          </cell>
        </row>
        <row r="2524">
          <cell r="D2524" t="str">
            <v>200011581</v>
          </cell>
        </row>
        <row r="2525">
          <cell r="D2525" t="str">
            <v>200011583</v>
          </cell>
        </row>
        <row r="2526">
          <cell r="D2526" t="str">
            <v>200011601</v>
          </cell>
        </row>
        <row r="2527">
          <cell r="D2527" t="str">
            <v>200011602</v>
          </cell>
        </row>
        <row r="2528">
          <cell r="D2528" t="str">
            <v>200011681</v>
          </cell>
        </row>
        <row r="2529">
          <cell r="D2529" t="str">
            <v>200011682</v>
          </cell>
        </row>
        <row r="2530">
          <cell r="D2530" t="str">
            <v>200011701</v>
          </cell>
        </row>
        <row r="2531">
          <cell r="D2531" t="str">
            <v>200011703</v>
          </cell>
        </row>
        <row r="2532">
          <cell r="D2532" t="str">
            <v>200011781</v>
          </cell>
        </row>
        <row r="2533">
          <cell r="D2533" t="str">
            <v>200011783</v>
          </cell>
        </row>
        <row r="2534">
          <cell r="D2534" t="str">
            <v>200011801</v>
          </cell>
        </row>
        <row r="2535">
          <cell r="D2535" t="str">
            <v>200011802</v>
          </cell>
        </row>
        <row r="2536">
          <cell r="D2536" t="str">
            <v>200011881</v>
          </cell>
        </row>
        <row r="2537">
          <cell r="D2537" t="str">
            <v>200011882</v>
          </cell>
        </row>
        <row r="2538">
          <cell r="D2538" t="str">
            <v>200011902</v>
          </cell>
        </row>
        <row r="2539">
          <cell r="D2539" t="str">
            <v>200011917</v>
          </cell>
        </row>
        <row r="2540">
          <cell r="D2540" t="str">
            <v>200011918</v>
          </cell>
        </row>
        <row r="2541">
          <cell r="D2541" t="str">
            <v>200011926</v>
          </cell>
        </row>
        <row r="2542">
          <cell r="D2542" t="str">
            <v>200011929</v>
          </cell>
        </row>
        <row r="2543">
          <cell r="D2543" t="str">
            <v>200011930</v>
          </cell>
        </row>
        <row r="2544">
          <cell r="D2544" t="str">
            <v>200011941</v>
          </cell>
        </row>
        <row r="2545">
          <cell r="D2545" t="str">
            <v>200011949</v>
          </cell>
        </row>
        <row r="2546">
          <cell r="D2546" t="str">
            <v>200011950</v>
          </cell>
        </row>
        <row r="2547">
          <cell r="D2547" t="str">
            <v>200011961</v>
          </cell>
        </row>
        <row r="2548">
          <cell r="D2548" t="str">
            <v>200011982</v>
          </cell>
        </row>
        <row r="2549">
          <cell r="D2549" t="str">
            <v>200012102</v>
          </cell>
        </row>
        <row r="2550">
          <cell r="D2550" t="str">
            <v>200012104</v>
          </cell>
        </row>
        <row r="2551">
          <cell r="D2551" t="str">
            <v>200012105</v>
          </cell>
        </row>
        <row r="2552">
          <cell r="D2552" t="str">
            <v>200012109</v>
          </cell>
        </row>
        <row r="2553">
          <cell r="D2553" t="str">
            <v>200012110</v>
          </cell>
        </row>
        <row r="2554">
          <cell r="D2554" t="str">
            <v>200012111</v>
          </cell>
        </row>
        <row r="2555">
          <cell r="D2555" t="str">
            <v>200012116</v>
          </cell>
        </row>
        <row r="2556">
          <cell r="D2556" t="str">
            <v>200012120</v>
          </cell>
        </row>
        <row r="2557">
          <cell r="D2557" t="str">
            <v>200012121</v>
          </cell>
        </row>
        <row r="2558">
          <cell r="D2558" t="str">
            <v>200012128</v>
          </cell>
        </row>
        <row r="2559">
          <cell r="D2559" t="str">
            <v>200012182</v>
          </cell>
        </row>
        <row r="2560">
          <cell r="D2560" t="str">
            <v>200012184</v>
          </cell>
        </row>
        <row r="2561">
          <cell r="D2561" t="str">
            <v>200012185</v>
          </cell>
        </row>
        <row r="2562">
          <cell r="D2562" t="str">
            <v>200012201</v>
          </cell>
        </row>
        <row r="2563">
          <cell r="D2563" t="str">
            <v>200012202</v>
          </cell>
        </row>
        <row r="2564">
          <cell r="D2564" t="str">
            <v>200012203</v>
          </cell>
        </row>
        <row r="2565">
          <cell r="D2565" t="str">
            <v>200012211</v>
          </cell>
        </row>
        <row r="2566">
          <cell r="D2566" t="str">
            <v>200012212</v>
          </cell>
        </row>
        <row r="2567">
          <cell r="D2567" t="str">
            <v>200012221</v>
          </cell>
        </row>
        <row r="2568">
          <cell r="D2568" t="str">
            <v>200012272</v>
          </cell>
        </row>
        <row r="2569">
          <cell r="D2569" t="str">
            <v>200012281</v>
          </cell>
        </row>
        <row r="2570">
          <cell r="D2570" t="str">
            <v>200012282</v>
          </cell>
        </row>
        <row r="2571">
          <cell r="D2571" t="str">
            <v>200012283</v>
          </cell>
        </row>
        <row r="2572">
          <cell r="D2572" t="str">
            <v>200012301</v>
          </cell>
        </row>
        <row r="2573">
          <cell r="D2573" t="str">
            <v>200012302</v>
          </cell>
        </row>
        <row r="2574">
          <cell r="D2574" t="str">
            <v>200012312</v>
          </cell>
        </row>
        <row r="2575">
          <cell r="D2575" t="str">
            <v>200012318</v>
          </cell>
        </row>
        <row r="2576">
          <cell r="D2576" t="str">
            <v>200012319</v>
          </cell>
        </row>
        <row r="2577">
          <cell r="D2577" t="str">
            <v>200012372</v>
          </cell>
        </row>
        <row r="2578">
          <cell r="D2578" t="str">
            <v>200012381</v>
          </cell>
        </row>
        <row r="2579">
          <cell r="D2579" t="str">
            <v>200012382</v>
          </cell>
        </row>
        <row r="2580">
          <cell r="D2580" t="str">
            <v>200012402</v>
          </cell>
        </row>
        <row r="2581">
          <cell r="D2581" t="str">
            <v>200012409</v>
          </cell>
        </row>
        <row r="2582">
          <cell r="D2582" t="str">
            <v>200012412</v>
          </cell>
        </row>
        <row r="2583">
          <cell r="D2583" t="str">
            <v>200012416</v>
          </cell>
        </row>
        <row r="2584">
          <cell r="D2584" t="str">
            <v>200012472</v>
          </cell>
        </row>
        <row r="2585">
          <cell r="D2585" t="str">
            <v>200012482</v>
          </cell>
        </row>
        <row r="2586">
          <cell r="D2586" t="str">
            <v>200012501</v>
          </cell>
        </row>
        <row r="2587">
          <cell r="D2587" t="str">
            <v>200012503</v>
          </cell>
        </row>
        <row r="2588">
          <cell r="D2588" t="str">
            <v>200012512</v>
          </cell>
        </row>
        <row r="2589">
          <cell r="D2589" t="str">
            <v>200012516</v>
          </cell>
        </row>
        <row r="2590">
          <cell r="D2590" t="str">
            <v>200012572</v>
          </cell>
        </row>
        <row r="2591">
          <cell r="D2591" t="str">
            <v>200012581</v>
          </cell>
        </row>
        <row r="2592">
          <cell r="D2592" t="str">
            <v>200012583</v>
          </cell>
        </row>
        <row r="2593">
          <cell r="D2593" t="str">
            <v>200012601</v>
          </cell>
        </row>
        <row r="2594">
          <cell r="D2594" t="str">
            <v>200012602</v>
          </cell>
        </row>
        <row r="2595">
          <cell r="D2595" t="str">
            <v>200012681</v>
          </cell>
        </row>
        <row r="2596">
          <cell r="D2596" t="str">
            <v>200012682</v>
          </cell>
        </row>
        <row r="2597">
          <cell r="D2597" t="str">
            <v>200012701</v>
          </cell>
        </row>
        <row r="2598">
          <cell r="D2598" t="str">
            <v>200012703</v>
          </cell>
        </row>
        <row r="2599">
          <cell r="D2599" t="str">
            <v>200012781</v>
          </cell>
        </row>
        <row r="2600">
          <cell r="D2600" t="str">
            <v>200012783</v>
          </cell>
        </row>
        <row r="2601">
          <cell r="D2601" t="str">
            <v>200012801</v>
          </cell>
        </row>
        <row r="2602">
          <cell r="D2602" t="str">
            <v>200012802</v>
          </cell>
        </row>
        <row r="2603">
          <cell r="D2603" t="str">
            <v>200012881</v>
          </cell>
        </row>
        <row r="2604">
          <cell r="D2604" t="str">
            <v>200012882</v>
          </cell>
        </row>
        <row r="2605">
          <cell r="D2605" t="str">
            <v>200012902</v>
          </cell>
        </row>
        <row r="2606">
          <cell r="D2606" t="str">
            <v>200012917</v>
          </cell>
        </row>
        <row r="2607">
          <cell r="D2607" t="str">
            <v>200012918</v>
          </cell>
        </row>
        <row r="2608">
          <cell r="D2608" t="str">
            <v>200012926</v>
          </cell>
        </row>
        <row r="2609">
          <cell r="D2609" t="str">
            <v>200012929</v>
          </cell>
        </row>
        <row r="2610">
          <cell r="D2610" t="str">
            <v>200012930</v>
          </cell>
        </row>
        <row r="2611">
          <cell r="D2611" t="str">
            <v>200012941</v>
          </cell>
        </row>
        <row r="2612">
          <cell r="D2612" t="str">
            <v>200012950</v>
          </cell>
        </row>
        <row r="2613">
          <cell r="D2613" t="str">
            <v>200012957</v>
          </cell>
        </row>
        <row r="2614">
          <cell r="D2614" t="str">
            <v>200012961</v>
          </cell>
        </row>
        <row r="2615">
          <cell r="D2615" t="str">
            <v>200012982</v>
          </cell>
        </row>
        <row r="2616">
          <cell r="D2616" t="str">
            <v>200302102</v>
          </cell>
        </row>
        <row r="2617">
          <cell r="D2617" t="str">
            <v>200302104</v>
          </cell>
        </row>
        <row r="2618">
          <cell r="D2618" t="str">
            <v>200302105</v>
          </cell>
        </row>
        <row r="2619">
          <cell r="D2619" t="str">
            <v>200302110</v>
          </cell>
        </row>
        <row r="2620">
          <cell r="D2620" t="str">
            <v>200302111</v>
          </cell>
        </row>
        <row r="2621">
          <cell r="D2621" t="str">
            <v>200302116</v>
          </cell>
        </row>
        <row r="2622">
          <cell r="D2622" t="str">
            <v>200302120</v>
          </cell>
        </row>
        <row r="2623">
          <cell r="D2623" t="str">
            <v>200302121</v>
          </cell>
        </row>
        <row r="2624">
          <cell r="D2624" t="str">
            <v>200302128</v>
          </cell>
        </row>
        <row r="2625">
          <cell r="D2625" t="str">
            <v>200302182</v>
          </cell>
        </row>
        <row r="2626">
          <cell r="D2626" t="str">
            <v>200302184</v>
          </cell>
        </row>
        <row r="2627">
          <cell r="D2627" t="str">
            <v>200302185</v>
          </cell>
        </row>
        <row r="2628">
          <cell r="D2628" t="str">
            <v>200302201</v>
          </cell>
        </row>
        <row r="2629">
          <cell r="D2629" t="str">
            <v>200302202</v>
          </cell>
        </row>
        <row r="2630">
          <cell r="D2630" t="str">
            <v>200302203</v>
          </cell>
        </row>
        <row r="2631">
          <cell r="D2631" t="str">
            <v>200302211</v>
          </cell>
        </row>
        <row r="2632">
          <cell r="D2632" t="str">
            <v>200302212</v>
          </cell>
        </row>
        <row r="2633">
          <cell r="D2633" t="str">
            <v>200302216</v>
          </cell>
        </row>
        <row r="2634">
          <cell r="D2634" t="str">
            <v>200302221</v>
          </cell>
        </row>
        <row r="2635">
          <cell r="D2635" t="str">
            <v>200302229</v>
          </cell>
        </row>
        <row r="2636">
          <cell r="D2636" t="str">
            <v>200302272</v>
          </cell>
        </row>
        <row r="2637">
          <cell r="D2637" t="str">
            <v>200302281</v>
          </cell>
        </row>
        <row r="2638">
          <cell r="D2638" t="str">
            <v>200302282</v>
          </cell>
        </row>
        <row r="2639">
          <cell r="D2639" t="str">
            <v>200302283</v>
          </cell>
        </row>
        <row r="2640">
          <cell r="D2640" t="str">
            <v>200302301</v>
          </cell>
        </row>
        <row r="2641">
          <cell r="D2641" t="str">
            <v>200302302</v>
          </cell>
        </row>
        <row r="2642">
          <cell r="D2642" t="str">
            <v>200302312</v>
          </cell>
        </row>
        <row r="2643">
          <cell r="D2643" t="str">
            <v>200302318</v>
          </cell>
        </row>
        <row r="2644">
          <cell r="D2644" t="str">
            <v>200302319</v>
          </cell>
        </row>
        <row r="2645">
          <cell r="D2645" t="str">
            <v>200302372</v>
          </cell>
        </row>
        <row r="2646">
          <cell r="D2646" t="str">
            <v>200302381</v>
          </cell>
        </row>
        <row r="2647">
          <cell r="D2647" t="str">
            <v>200302382</v>
          </cell>
        </row>
        <row r="2648">
          <cell r="D2648" t="str">
            <v>200302402</v>
          </cell>
        </row>
        <row r="2649">
          <cell r="D2649" t="str">
            <v>200302412</v>
          </cell>
        </row>
        <row r="2650">
          <cell r="D2650" t="str">
            <v>200302416</v>
          </cell>
        </row>
        <row r="2651">
          <cell r="D2651" t="str">
            <v>200302472</v>
          </cell>
        </row>
        <row r="2652">
          <cell r="D2652" t="str">
            <v>200302482</v>
          </cell>
        </row>
        <row r="2653">
          <cell r="D2653" t="str">
            <v>200302501</v>
          </cell>
        </row>
        <row r="2654">
          <cell r="D2654" t="str">
            <v>200302503</v>
          </cell>
        </row>
        <row r="2655">
          <cell r="D2655" t="str">
            <v>200302512</v>
          </cell>
        </row>
        <row r="2656">
          <cell r="D2656" t="str">
            <v>200302516</v>
          </cell>
        </row>
        <row r="2657">
          <cell r="D2657" t="str">
            <v>200302572</v>
          </cell>
        </row>
        <row r="2658">
          <cell r="D2658" t="str">
            <v>200302581</v>
          </cell>
        </row>
        <row r="2659">
          <cell r="D2659" t="str">
            <v>200302583</v>
          </cell>
        </row>
        <row r="2660">
          <cell r="D2660" t="str">
            <v>200302601</v>
          </cell>
        </row>
        <row r="2661">
          <cell r="D2661" t="str">
            <v>200302602</v>
          </cell>
        </row>
        <row r="2662">
          <cell r="D2662" t="str">
            <v>200302681</v>
          </cell>
        </row>
        <row r="2663">
          <cell r="D2663" t="str">
            <v>200302682</v>
          </cell>
        </row>
        <row r="2664">
          <cell r="D2664" t="str">
            <v>200302701</v>
          </cell>
        </row>
        <row r="2665">
          <cell r="D2665" t="str">
            <v>200302703</v>
          </cell>
        </row>
        <row r="2666">
          <cell r="D2666" t="str">
            <v>200302781</v>
          </cell>
        </row>
        <row r="2667">
          <cell r="D2667" t="str">
            <v>200302783</v>
          </cell>
        </row>
        <row r="2668">
          <cell r="D2668" t="str">
            <v>200302801</v>
          </cell>
        </row>
        <row r="2669">
          <cell r="D2669" t="str">
            <v>200302802</v>
          </cell>
        </row>
        <row r="2670">
          <cell r="D2670" t="str">
            <v>200302881</v>
          </cell>
        </row>
        <row r="2671">
          <cell r="D2671" t="str">
            <v>200302882</v>
          </cell>
        </row>
        <row r="2672">
          <cell r="D2672" t="str">
            <v>200302902</v>
          </cell>
        </row>
        <row r="2673">
          <cell r="D2673" t="str">
            <v>200302917</v>
          </cell>
        </row>
        <row r="2674">
          <cell r="D2674" t="str">
            <v>200302926</v>
          </cell>
        </row>
        <row r="2675">
          <cell r="D2675" t="str">
            <v>200302929</v>
          </cell>
        </row>
        <row r="2676">
          <cell r="D2676" t="str">
            <v>200302930</v>
          </cell>
        </row>
        <row r="2677">
          <cell r="D2677" t="str">
            <v>200302937</v>
          </cell>
        </row>
        <row r="2678">
          <cell r="D2678" t="str">
            <v>200302941</v>
          </cell>
        </row>
        <row r="2679">
          <cell r="D2679" t="str">
            <v>200302946</v>
          </cell>
        </row>
        <row r="2680">
          <cell r="D2680" t="str">
            <v>200302957</v>
          </cell>
        </row>
        <row r="2681">
          <cell r="D2681" t="str">
            <v>200302961</v>
          </cell>
        </row>
        <row r="2682">
          <cell r="D2682" t="str">
            <v>200302966</v>
          </cell>
        </row>
        <row r="2683">
          <cell r="D2683" t="str">
            <v>200302982</v>
          </cell>
        </row>
        <row r="2684">
          <cell r="D2684" t="str">
            <v>200303102</v>
          </cell>
        </row>
        <row r="2685">
          <cell r="D2685" t="str">
            <v>200303104</v>
          </cell>
        </row>
        <row r="2686">
          <cell r="D2686" t="str">
            <v>200303105</v>
          </cell>
        </row>
        <row r="2687">
          <cell r="D2687" t="str">
            <v>200303110</v>
          </cell>
        </row>
        <row r="2688">
          <cell r="D2688" t="str">
            <v>200303111</v>
          </cell>
        </row>
        <row r="2689">
          <cell r="D2689" t="str">
            <v>200303116</v>
          </cell>
        </row>
        <row r="2690">
          <cell r="D2690" t="str">
            <v>200303120</v>
          </cell>
        </row>
        <row r="2691">
          <cell r="D2691" t="str">
            <v>200303121</v>
          </cell>
        </row>
        <row r="2692">
          <cell r="D2692" t="str">
            <v>200303128</v>
          </cell>
        </row>
        <row r="2693">
          <cell r="D2693" t="str">
            <v>200303129</v>
          </cell>
        </row>
        <row r="2694">
          <cell r="D2694" t="str">
            <v>200303182</v>
          </cell>
        </row>
        <row r="2695">
          <cell r="D2695" t="str">
            <v>200303184</v>
          </cell>
        </row>
        <row r="2696">
          <cell r="D2696" t="str">
            <v>200303185</v>
          </cell>
        </row>
        <row r="2697">
          <cell r="D2697" t="str">
            <v>200303201</v>
          </cell>
        </row>
        <row r="2698">
          <cell r="D2698" t="str">
            <v>200303202</v>
          </cell>
        </row>
        <row r="2699">
          <cell r="D2699" t="str">
            <v>200303203</v>
          </cell>
        </row>
        <row r="2700">
          <cell r="D2700" t="str">
            <v>200303211</v>
          </cell>
        </row>
        <row r="2701">
          <cell r="D2701" t="str">
            <v>200303212</v>
          </cell>
        </row>
        <row r="2702">
          <cell r="D2702" t="str">
            <v>200303221</v>
          </cell>
        </row>
        <row r="2703">
          <cell r="D2703" t="str">
            <v>200303229</v>
          </cell>
        </row>
        <row r="2704">
          <cell r="D2704" t="str">
            <v>200303272</v>
          </cell>
        </row>
        <row r="2705">
          <cell r="D2705" t="str">
            <v>200303281</v>
          </cell>
        </row>
        <row r="2706">
          <cell r="D2706" t="str">
            <v>200303282</v>
          </cell>
        </row>
        <row r="2707">
          <cell r="D2707" t="str">
            <v>200303283</v>
          </cell>
        </row>
        <row r="2708">
          <cell r="D2708" t="str">
            <v>200303301</v>
          </cell>
        </row>
        <row r="2709">
          <cell r="D2709" t="str">
            <v>200303302</v>
          </cell>
        </row>
        <row r="2710">
          <cell r="D2710" t="str">
            <v>200303312</v>
          </cell>
        </row>
        <row r="2711">
          <cell r="D2711" t="str">
            <v>200303318</v>
          </cell>
        </row>
        <row r="2712">
          <cell r="D2712" t="str">
            <v>200303319</v>
          </cell>
        </row>
        <row r="2713">
          <cell r="D2713" t="str">
            <v>200303372</v>
          </cell>
        </row>
        <row r="2714">
          <cell r="D2714" t="str">
            <v>200303381</v>
          </cell>
        </row>
        <row r="2715">
          <cell r="D2715" t="str">
            <v>200303382</v>
          </cell>
        </row>
        <row r="2716">
          <cell r="D2716" t="str">
            <v>200303402</v>
          </cell>
        </row>
        <row r="2717">
          <cell r="D2717" t="str">
            <v>200303412</v>
          </cell>
        </row>
        <row r="2718">
          <cell r="D2718" t="str">
            <v>200303416</v>
          </cell>
        </row>
        <row r="2719">
          <cell r="D2719" t="str">
            <v>200303472</v>
          </cell>
        </row>
        <row r="2720">
          <cell r="D2720" t="str">
            <v>200303482</v>
          </cell>
        </row>
        <row r="2721">
          <cell r="D2721" t="str">
            <v>200303501</v>
          </cell>
        </row>
        <row r="2722">
          <cell r="D2722" t="str">
            <v>200303503</v>
          </cell>
        </row>
        <row r="2723">
          <cell r="D2723" t="str">
            <v>200303512</v>
          </cell>
        </row>
        <row r="2724">
          <cell r="D2724" t="str">
            <v>200303516</v>
          </cell>
        </row>
        <row r="2725">
          <cell r="D2725" t="str">
            <v>200303572</v>
          </cell>
        </row>
        <row r="2726">
          <cell r="D2726" t="str">
            <v>200303581</v>
          </cell>
        </row>
        <row r="2727">
          <cell r="D2727" t="str">
            <v>200303583</v>
          </cell>
        </row>
        <row r="2728">
          <cell r="D2728" t="str">
            <v>200303601</v>
          </cell>
        </row>
        <row r="2729">
          <cell r="D2729" t="str">
            <v>200303602</v>
          </cell>
        </row>
        <row r="2730">
          <cell r="D2730" t="str">
            <v>200303681</v>
          </cell>
        </row>
        <row r="2731">
          <cell r="D2731" t="str">
            <v>200303682</v>
          </cell>
        </row>
        <row r="2732">
          <cell r="D2732" t="str">
            <v>200303701</v>
          </cell>
        </row>
        <row r="2733">
          <cell r="D2733" t="str">
            <v>200303703</v>
          </cell>
        </row>
        <row r="2734">
          <cell r="D2734" t="str">
            <v>200303781</v>
          </cell>
        </row>
        <row r="2735">
          <cell r="D2735" t="str">
            <v>200303783</v>
          </cell>
        </row>
        <row r="2736">
          <cell r="D2736" t="str">
            <v>200303801</v>
          </cell>
        </row>
        <row r="2737">
          <cell r="D2737" t="str">
            <v>200303802</v>
          </cell>
        </row>
        <row r="2738">
          <cell r="D2738" t="str">
            <v>200303881</v>
          </cell>
        </row>
        <row r="2739">
          <cell r="D2739" t="str">
            <v>200303882</v>
          </cell>
        </row>
        <row r="2740">
          <cell r="D2740" t="str">
            <v>200303902</v>
          </cell>
        </row>
        <row r="2741">
          <cell r="D2741" t="str">
            <v>200303917</v>
          </cell>
        </row>
        <row r="2742">
          <cell r="D2742" t="str">
            <v>200303926</v>
          </cell>
        </row>
        <row r="2743">
          <cell r="D2743" t="str">
            <v>200303929</v>
          </cell>
        </row>
        <row r="2744">
          <cell r="D2744" t="str">
            <v>200303930</v>
          </cell>
        </row>
        <row r="2745">
          <cell r="D2745" t="str">
            <v>200303937</v>
          </cell>
        </row>
        <row r="2746">
          <cell r="D2746" t="str">
            <v>200303941</v>
          </cell>
        </row>
        <row r="2747">
          <cell r="D2747" t="str">
            <v>200303946</v>
          </cell>
        </row>
        <row r="2748">
          <cell r="D2748" t="str">
            <v>200303957</v>
          </cell>
        </row>
        <row r="2749">
          <cell r="D2749" t="str">
            <v>200303961</v>
          </cell>
        </row>
        <row r="2750">
          <cell r="D2750" t="str">
            <v>200303966</v>
          </cell>
        </row>
        <row r="2751">
          <cell r="D2751" t="str">
            <v>200303982</v>
          </cell>
        </row>
        <row r="2752">
          <cell r="D2752" t="str">
            <v>2003046</v>
          </cell>
        </row>
        <row r="2753">
          <cell r="D2753" t="str">
            <v>200304102</v>
          </cell>
        </row>
        <row r="2754">
          <cell r="D2754" t="str">
            <v>200304104</v>
          </cell>
        </row>
        <row r="2755">
          <cell r="D2755" t="str">
            <v>200304105</v>
          </cell>
        </row>
        <row r="2756">
          <cell r="D2756" t="str">
            <v>200304129</v>
          </cell>
        </row>
        <row r="2757">
          <cell r="D2757" t="str">
            <v>200304110</v>
          </cell>
        </row>
        <row r="2758">
          <cell r="D2758" t="str">
            <v>200304111</v>
          </cell>
        </row>
        <row r="2759">
          <cell r="D2759" t="str">
            <v>200304116</v>
          </cell>
        </row>
        <row r="2760">
          <cell r="D2760" t="str">
            <v>200304120</v>
          </cell>
        </row>
        <row r="2761">
          <cell r="D2761" t="str">
            <v>200304121</v>
          </cell>
        </row>
        <row r="2762">
          <cell r="D2762" t="str">
            <v>200304182</v>
          </cell>
        </row>
        <row r="2763">
          <cell r="D2763" t="str">
            <v>200304184</v>
          </cell>
        </row>
        <row r="2764">
          <cell r="D2764" t="str">
            <v>200304185</v>
          </cell>
        </row>
        <row r="2765">
          <cell r="D2765" t="str">
            <v>200304201</v>
          </cell>
        </row>
        <row r="2766">
          <cell r="D2766" t="str">
            <v>200304202</v>
          </cell>
        </row>
        <row r="2767">
          <cell r="D2767" t="str">
            <v>200304203</v>
          </cell>
        </row>
        <row r="2768">
          <cell r="D2768" t="str">
            <v>200304210</v>
          </cell>
        </row>
        <row r="2769">
          <cell r="D2769" t="str">
            <v>200304211</v>
          </cell>
        </row>
        <row r="2770">
          <cell r="D2770" t="str">
            <v>200304212</v>
          </cell>
        </row>
        <row r="2771">
          <cell r="D2771" t="str">
            <v>200304221</v>
          </cell>
        </row>
        <row r="2772">
          <cell r="D2772" t="str">
            <v>200304228</v>
          </cell>
        </row>
        <row r="2773">
          <cell r="D2773" t="str">
            <v>200304272</v>
          </cell>
        </row>
        <row r="2774">
          <cell r="D2774" t="str">
            <v>200304281</v>
          </cell>
        </row>
        <row r="2775">
          <cell r="D2775" t="str">
            <v>200304282</v>
          </cell>
        </row>
        <row r="2776">
          <cell r="D2776" t="str">
            <v>200304283</v>
          </cell>
        </row>
        <row r="2777">
          <cell r="D2777" t="str">
            <v>200304301</v>
          </cell>
        </row>
        <row r="2778">
          <cell r="D2778" t="str">
            <v>200304302</v>
          </cell>
        </row>
        <row r="2779">
          <cell r="D2779" t="str">
            <v>200304312</v>
          </cell>
        </row>
        <row r="2780">
          <cell r="D2780" t="str">
            <v>200304318</v>
          </cell>
        </row>
        <row r="2781">
          <cell r="D2781" t="str">
            <v>200304319</v>
          </cell>
        </row>
        <row r="2782">
          <cell r="D2782" t="str">
            <v>200304372</v>
          </cell>
        </row>
        <row r="2783">
          <cell r="D2783" t="str">
            <v>200304381</v>
          </cell>
        </row>
        <row r="2784">
          <cell r="D2784" t="str">
            <v>200304382</v>
          </cell>
        </row>
        <row r="2785">
          <cell r="D2785" t="str">
            <v>200304402</v>
          </cell>
        </row>
        <row r="2786">
          <cell r="D2786" t="str">
            <v>200304409</v>
          </cell>
        </row>
        <row r="2787">
          <cell r="D2787" t="str">
            <v>200304412</v>
          </cell>
        </row>
        <row r="2788">
          <cell r="D2788" t="str">
            <v>200304229</v>
          </cell>
        </row>
        <row r="2789">
          <cell r="D2789" t="str">
            <v>200304416</v>
          </cell>
        </row>
        <row r="2790">
          <cell r="D2790" t="str">
            <v>200304472</v>
          </cell>
        </row>
        <row r="2791">
          <cell r="D2791" t="str">
            <v>200304482</v>
          </cell>
        </row>
        <row r="2792">
          <cell r="D2792" t="str">
            <v>200304501</v>
          </cell>
        </row>
        <row r="2793">
          <cell r="D2793" t="str">
            <v>200304503</v>
          </cell>
        </row>
        <row r="2794">
          <cell r="D2794" t="str">
            <v>200304512</v>
          </cell>
        </row>
        <row r="2795">
          <cell r="D2795" t="str">
            <v>200304516</v>
          </cell>
        </row>
        <row r="2796">
          <cell r="D2796" t="str">
            <v>200304572</v>
          </cell>
        </row>
        <row r="2797">
          <cell r="D2797" t="str">
            <v>200304581</v>
          </cell>
        </row>
        <row r="2798">
          <cell r="D2798" t="str">
            <v>200304583</v>
          </cell>
        </row>
        <row r="2799">
          <cell r="D2799" t="str">
            <v>200304601</v>
          </cell>
        </row>
        <row r="2800">
          <cell r="D2800" t="str">
            <v>200304602</v>
          </cell>
        </row>
        <row r="2801">
          <cell r="D2801" t="str">
            <v>200304681</v>
          </cell>
        </row>
        <row r="2802">
          <cell r="D2802" t="str">
            <v>200304682</v>
          </cell>
        </row>
        <row r="2803">
          <cell r="D2803" t="str">
            <v>200304701</v>
          </cell>
        </row>
        <row r="2804">
          <cell r="D2804" t="str">
            <v>200304703</v>
          </cell>
        </row>
        <row r="2805">
          <cell r="D2805" t="str">
            <v>200304781</v>
          </cell>
        </row>
        <row r="2806">
          <cell r="D2806" t="str">
            <v>200304783</v>
          </cell>
        </row>
        <row r="2807">
          <cell r="D2807" t="str">
            <v>200304801</v>
          </cell>
        </row>
        <row r="2808">
          <cell r="D2808" t="str">
            <v>200304802</v>
          </cell>
        </row>
        <row r="2809">
          <cell r="D2809" t="str">
            <v>200304881</v>
          </cell>
        </row>
        <row r="2810">
          <cell r="D2810" t="str">
            <v>200304882</v>
          </cell>
        </row>
        <row r="2811">
          <cell r="D2811" t="str">
            <v>200304902</v>
          </cell>
        </row>
        <row r="2812">
          <cell r="D2812" t="str">
            <v>200304917</v>
          </cell>
        </row>
        <row r="2813">
          <cell r="D2813" t="str">
            <v>200304918</v>
          </cell>
        </row>
        <row r="2814">
          <cell r="D2814" t="str">
            <v>200304926</v>
          </cell>
        </row>
        <row r="2815">
          <cell r="D2815" t="str">
            <v>200304927</v>
          </cell>
        </row>
        <row r="2816">
          <cell r="D2816" t="str">
            <v>200304929</v>
          </cell>
        </row>
        <row r="2817">
          <cell r="D2817" t="str">
            <v>200304930</v>
          </cell>
        </row>
        <row r="2818">
          <cell r="D2818" t="str">
            <v>200304946</v>
          </cell>
        </row>
        <row r="2819">
          <cell r="D2819" t="str">
            <v>200304941</v>
          </cell>
        </row>
        <row r="2820">
          <cell r="D2820" t="str">
            <v>200304128</v>
          </cell>
        </row>
        <row r="2821">
          <cell r="D2821" t="str">
            <v>200304957</v>
          </cell>
        </row>
        <row r="2822">
          <cell r="D2822" t="str">
            <v>200304937</v>
          </cell>
        </row>
        <row r="2823">
          <cell r="D2823" t="str">
            <v>200304961</v>
          </cell>
        </row>
        <row r="2824">
          <cell r="D2824" t="str">
            <v>200304966</v>
          </cell>
        </row>
        <row r="2825">
          <cell r="D2825" t="str">
            <v>200304982</v>
          </cell>
        </row>
        <row r="2826">
          <cell r="D2826" t="str">
            <v>200305102</v>
          </cell>
        </row>
        <row r="2827">
          <cell r="D2827" t="str">
            <v>200305104</v>
          </cell>
        </row>
        <row r="2828">
          <cell r="D2828" t="str">
            <v>200305105</v>
          </cell>
        </row>
        <row r="2829">
          <cell r="D2829" t="str">
            <v>200305110</v>
          </cell>
        </row>
        <row r="2830">
          <cell r="D2830" t="str">
            <v>200305111</v>
          </cell>
        </row>
        <row r="2831">
          <cell r="D2831" t="str">
            <v>200305116</v>
          </cell>
        </row>
        <row r="2832">
          <cell r="D2832" t="str">
            <v>200305120</v>
          </cell>
        </row>
        <row r="2833">
          <cell r="D2833" t="str">
            <v>200305121</v>
          </cell>
        </row>
        <row r="2834">
          <cell r="D2834" t="str">
            <v>200305129</v>
          </cell>
        </row>
        <row r="2835">
          <cell r="D2835" t="str">
            <v>200305182</v>
          </cell>
        </row>
        <row r="2836">
          <cell r="D2836" t="str">
            <v>200305184</v>
          </cell>
        </row>
        <row r="2837">
          <cell r="D2837" t="str">
            <v>200305185</v>
          </cell>
        </row>
        <row r="2838">
          <cell r="D2838" t="str">
            <v>200305201</v>
          </cell>
        </row>
        <row r="2839">
          <cell r="D2839" t="str">
            <v>200305202</v>
          </cell>
        </row>
        <row r="2840">
          <cell r="D2840" t="str">
            <v>200305203</v>
          </cell>
        </row>
        <row r="2841">
          <cell r="D2841" t="str">
            <v>200305211</v>
          </cell>
        </row>
        <row r="2842">
          <cell r="D2842" t="str">
            <v>200305212</v>
          </cell>
        </row>
        <row r="2843">
          <cell r="D2843" t="str">
            <v>200305221</v>
          </cell>
        </row>
        <row r="2844">
          <cell r="D2844" t="str">
            <v>200305272</v>
          </cell>
        </row>
        <row r="2845">
          <cell r="D2845" t="str">
            <v>200305281</v>
          </cell>
        </row>
        <row r="2846">
          <cell r="D2846" t="str">
            <v>200305282</v>
          </cell>
        </row>
        <row r="2847">
          <cell r="D2847" t="str">
            <v>200305283</v>
          </cell>
        </row>
        <row r="2848">
          <cell r="D2848" t="str">
            <v>200305301</v>
          </cell>
        </row>
        <row r="2849">
          <cell r="D2849" t="str">
            <v>200305302</v>
          </cell>
        </row>
        <row r="2850">
          <cell r="D2850" t="str">
            <v>200305312</v>
          </cell>
        </row>
        <row r="2851">
          <cell r="D2851" t="str">
            <v>200305318</v>
          </cell>
        </row>
        <row r="2852">
          <cell r="D2852" t="str">
            <v>200305319</v>
          </cell>
        </row>
        <row r="2853">
          <cell r="D2853" t="str">
            <v>200305372</v>
          </cell>
        </row>
        <row r="2854">
          <cell r="D2854" t="str">
            <v>200305381</v>
          </cell>
        </row>
        <row r="2855">
          <cell r="D2855" t="str">
            <v>200305382</v>
          </cell>
        </row>
        <row r="2856">
          <cell r="D2856" t="str">
            <v>200305402</v>
          </cell>
        </row>
        <row r="2857">
          <cell r="D2857" t="str">
            <v>200305412</v>
          </cell>
        </row>
        <row r="2858">
          <cell r="D2858" t="str">
            <v>200305229</v>
          </cell>
        </row>
        <row r="2859">
          <cell r="D2859" t="str">
            <v>200305416</v>
          </cell>
        </row>
        <row r="2860">
          <cell r="D2860" t="str">
            <v>200305472</v>
          </cell>
        </row>
        <row r="2861">
          <cell r="D2861" t="str">
            <v>200305482</v>
          </cell>
        </row>
        <row r="2862">
          <cell r="D2862" t="str">
            <v>200305501</v>
          </cell>
        </row>
        <row r="2863">
          <cell r="D2863" t="str">
            <v>200305503</v>
          </cell>
        </row>
        <row r="2864">
          <cell r="D2864" t="str">
            <v>200305512</v>
          </cell>
        </row>
        <row r="2865">
          <cell r="D2865" t="str">
            <v>200305516</v>
          </cell>
        </row>
        <row r="2866">
          <cell r="D2866" t="str">
            <v>200305572</v>
          </cell>
        </row>
        <row r="2867">
          <cell r="D2867" t="str">
            <v>200305581</v>
          </cell>
        </row>
        <row r="2868">
          <cell r="D2868" t="str">
            <v>200305583</v>
          </cell>
        </row>
        <row r="2869">
          <cell r="D2869" t="str">
            <v>200305601</v>
          </cell>
        </row>
        <row r="2870">
          <cell r="D2870" t="str">
            <v>200305602</v>
          </cell>
        </row>
        <row r="2871">
          <cell r="D2871" t="str">
            <v>200305681</v>
          </cell>
        </row>
        <row r="2872">
          <cell r="D2872" t="str">
            <v>200305682</v>
          </cell>
        </row>
        <row r="2873">
          <cell r="D2873" t="str">
            <v>200305701</v>
          </cell>
        </row>
        <row r="2874">
          <cell r="D2874" t="str">
            <v>200305703</v>
          </cell>
        </row>
        <row r="2875">
          <cell r="D2875" t="str">
            <v>200305781</v>
          </cell>
        </row>
        <row r="2876">
          <cell r="D2876" t="str">
            <v>200305783</v>
          </cell>
        </row>
        <row r="2877">
          <cell r="D2877" t="str">
            <v>200305801</v>
          </cell>
        </row>
        <row r="2878">
          <cell r="D2878" t="str">
            <v>200305802</v>
          </cell>
        </row>
        <row r="2879">
          <cell r="D2879" t="str">
            <v>200305881</v>
          </cell>
        </row>
        <row r="2880">
          <cell r="D2880" t="str">
            <v>200305882</v>
          </cell>
        </row>
        <row r="2881">
          <cell r="D2881" t="str">
            <v>200305902</v>
          </cell>
        </row>
        <row r="2882">
          <cell r="D2882" t="str">
            <v>200305917</v>
          </cell>
        </row>
        <row r="2883">
          <cell r="D2883" t="str">
            <v>200305919</v>
          </cell>
        </row>
        <row r="2884">
          <cell r="D2884" t="str">
            <v>200305926</v>
          </cell>
        </row>
        <row r="2885">
          <cell r="D2885" t="str">
            <v>200305929</v>
          </cell>
        </row>
        <row r="2886">
          <cell r="D2886" t="str">
            <v>200305930</v>
          </cell>
        </row>
        <row r="2887">
          <cell r="D2887" t="str">
            <v>200305937</v>
          </cell>
        </row>
        <row r="2888">
          <cell r="D2888" t="str">
            <v>200305941</v>
          </cell>
        </row>
        <row r="2889">
          <cell r="D2889" t="str">
            <v>200305946</v>
          </cell>
        </row>
        <row r="2890">
          <cell r="D2890" t="str">
            <v>200305957</v>
          </cell>
        </row>
        <row r="2891">
          <cell r="D2891" t="str">
            <v>200305961</v>
          </cell>
        </row>
        <row r="2892">
          <cell r="D2892" t="str">
            <v>200305966</v>
          </cell>
        </row>
        <row r="2893">
          <cell r="D2893" t="str">
            <v>200305982</v>
          </cell>
        </row>
        <row r="2894">
          <cell r="D2894" t="str">
            <v>200305128</v>
          </cell>
        </row>
        <row r="2895">
          <cell r="D2895" t="str">
            <v>2003066</v>
          </cell>
        </row>
        <row r="2896">
          <cell r="D2896" t="str">
            <v>200306102</v>
          </cell>
        </row>
        <row r="2897">
          <cell r="D2897" t="str">
            <v>200306104</v>
          </cell>
        </row>
        <row r="2898">
          <cell r="D2898" t="str">
            <v>200306105</v>
          </cell>
        </row>
        <row r="2899">
          <cell r="D2899" t="str">
            <v>200306129</v>
          </cell>
        </row>
        <row r="2900">
          <cell r="D2900" t="str">
            <v>200306110</v>
          </cell>
        </row>
        <row r="2901">
          <cell r="D2901" t="str">
            <v>200306111</v>
          </cell>
        </row>
        <row r="2902">
          <cell r="D2902" t="str">
            <v>200306116</v>
          </cell>
        </row>
        <row r="2903">
          <cell r="D2903" t="str">
            <v>200306120</v>
          </cell>
        </row>
        <row r="2904">
          <cell r="D2904" t="str">
            <v>200306121</v>
          </cell>
        </row>
        <row r="2905">
          <cell r="D2905" t="str">
            <v>200306182</v>
          </cell>
        </row>
        <row r="2906">
          <cell r="D2906" t="str">
            <v>200306184</v>
          </cell>
        </row>
        <row r="2907">
          <cell r="D2907" t="str">
            <v>200306185</v>
          </cell>
        </row>
        <row r="2908">
          <cell r="D2908" t="str">
            <v>200306201</v>
          </cell>
        </row>
        <row r="2909">
          <cell r="D2909" t="str">
            <v>200306202</v>
          </cell>
        </row>
        <row r="2910">
          <cell r="D2910" t="str">
            <v>200306203</v>
          </cell>
        </row>
        <row r="2911">
          <cell r="D2911" t="str">
            <v>200306210</v>
          </cell>
        </row>
        <row r="2912">
          <cell r="D2912" t="str">
            <v>200306211</v>
          </cell>
        </row>
        <row r="2913">
          <cell r="D2913" t="str">
            <v>200306212</v>
          </cell>
        </row>
        <row r="2914">
          <cell r="D2914" t="str">
            <v>200306221</v>
          </cell>
        </row>
        <row r="2915">
          <cell r="D2915" t="str">
            <v>200306228</v>
          </cell>
        </row>
        <row r="2916">
          <cell r="D2916" t="str">
            <v>200306272</v>
          </cell>
        </row>
        <row r="2917">
          <cell r="D2917" t="str">
            <v>200306281</v>
          </cell>
        </row>
        <row r="2918">
          <cell r="D2918" t="str">
            <v>200306282</v>
          </cell>
        </row>
        <row r="2919">
          <cell r="D2919" t="str">
            <v>200306283</v>
          </cell>
        </row>
        <row r="2920">
          <cell r="D2920" t="str">
            <v>200306301</v>
          </cell>
        </row>
        <row r="2921">
          <cell r="D2921" t="str">
            <v>200306302</v>
          </cell>
        </row>
        <row r="2922">
          <cell r="D2922" t="str">
            <v>200306312</v>
          </cell>
        </row>
        <row r="2923">
          <cell r="D2923" t="str">
            <v>200306318</v>
          </cell>
        </row>
        <row r="2924">
          <cell r="D2924" t="str">
            <v>200306319</v>
          </cell>
        </row>
        <row r="2925">
          <cell r="D2925" t="str">
            <v>200306372</v>
          </cell>
        </row>
        <row r="2926">
          <cell r="D2926" t="str">
            <v>200306381</v>
          </cell>
        </row>
        <row r="2927">
          <cell r="D2927" t="str">
            <v>200306382</v>
          </cell>
        </row>
        <row r="2928">
          <cell r="D2928" t="str">
            <v>200306402</v>
          </cell>
        </row>
        <row r="2929">
          <cell r="D2929" t="str">
            <v>200306409</v>
          </cell>
        </row>
        <row r="2930">
          <cell r="D2930" t="str">
            <v>200306412</v>
          </cell>
        </row>
        <row r="2931">
          <cell r="D2931" t="str">
            <v>200306229</v>
          </cell>
        </row>
        <row r="2932">
          <cell r="D2932" t="str">
            <v>200306416</v>
          </cell>
        </row>
        <row r="2933">
          <cell r="D2933" t="str">
            <v>200306472</v>
          </cell>
        </row>
        <row r="2934">
          <cell r="D2934" t="str">
            <v>200306482</v>
          </cell>
        </row>
        <row r="2935">
          <cell r="D2935" t="str">
            <v>200306501</v>
          </cell>
        </row>
        <row r="2936">
          <cell r="D2936" t="str">
            <v>200306503</v>
          </cell>
        </row>
        <row r="2937">
          <cell r="D2937" t="str">
            <v>200306512</v>
          </cell>
        </row>
        <row r="2938">
          <cell r="D2938" t="str">
            <v>200306516</v>
          </cell>
        </row>
        <row r="2939">
          <cell r="D2939" t="str">
            <v>200306572</v>
          </cell>
        </row>
        <row r="2940">
          <cell r="D2940" t="str">
            <v>200306581</v>
          </cell>
        </row>
        <row r="2941">
          <cell r="D2941" t="str">
            <v>200306583</v>
          </cell>
        </row>
        <row r="2942">
          <cell r="D2942" t="str">
            <v>200306601</v>
          </cell>
        </row>
        <row r="2943">
          <cell r="D2943" t="str">
            <v>200306602</v>
          </cell>
        </row>
        <row r="2944">
          <cell r="D2944" t="str">
            <v>200306681</v>
          </cell>
        </row>
        <row r="2945">
          <cell r="D2945" t="str">
            <v>200306682</v>
          </cell>
        </row>
        <row r="2946">
          <cell r="D2946" t="str">
            <v>200306701</v>
          </cell>
        </row>
        <row r="2947">
          <cell r="D2947" t="str">
            <v>200306703</v>
          </cell>
        </row>
        <row r="2948">
          <cell r="D2948" t="str">
            <v>200306781</v>
          </cell>
        </row>
        <row r="2949">
          <cell r="D2949" t="str">
            <v>200306783</v>
          </cell>
        </row>
        <row r="2950">
          <cell r="D2950" t="str">
            <v>200306801</v>
          </cell>
        </row>
        <row r="2951">
          <cell r="D2951" t="str">
            <v>200306802</v>
          </cell>
        </row>
        <row r="2952">
          <cell r="D2952" t="str">
            <v>200306881</v>
          </cell>
        </row>
        <row r="2953">
          <cell r="D2953" t="str">
            <v>200306882</v>
          </cell>
        </row>
        <row r="2954">
          <cell r="D2954" t="str">
            <v>200306902</v>
          </cell>
        </row>
        <row r="2955">
          <cell r="D2955" t="str">
            <v>200306917</v>
          </cell>
        </row>
        <row r="2956">
          <cell r="D2956" t="str">
            <v>200306918</v>
          </cell>
        </row>
        <row r="2957">
          <cell r="D2957" t="str">
            <v>200306926</v>
          </cell>
        </row>
        <row r="2958">
          <cell r="D2958" t="str">
            <v>200306927</v>
          </cell>
        </row>
        <row r="2959">
          <cell r="D2959" t="str">
            <v>200306929</v>
          </cell>
        </row>
        <row r="2960">
          <cell r="D2960" t="str">
            <v>200306930</v>
          </cell>
        </row>
        <row r="2961">
          <cell r="D2961" t="str">
            <v>200306946</v>
          </cell>
        </row>
        <row r="2962">
          <cell r="D2962" t="str">
            <v>200306941</v>
          </cell>
        </row>
        <row r="2963">
          <cell r="D2963" t="str">
            <v>200306128</v>
          </cell>
        </row>
        <row r="2964">
          <cell r="D2964" t="str">
            <v>200306957</v>
          </cell>
        </row>
        <row r="2965">
          <cell r="D2965" t="str">
            <v>200306937</v>
          </cell>
        </row>
        <row r="2966">
          <cell r="D2966" t="str">
            <v>200306961</v>
          </cell>
        </row>
        <row r="2967">
          <cell r="D2967" t="str">
            <v>200306966</v>
          </cell>
        </row>
        <row r="2968">
          <cell r="D2968" t="str">
            <v>200306982</v>
          </cell>
        </row>
        <row r="2969">
          <cell r="D2969" t="str">
            <v>200307102</v>
          </cell>
        </row>
        <row r="2970">
          <cell r="D2970" t="str">
            <v>200307104</v>
          </cell>
        </row>
        <row r="2971">
          <cell r="D2971" t="str">
            <v>200307105</v>
          </cell>
        </row>
        <row r="2972">
          <cell r="D2972" t="str">
            <v>200307129</v>
          </cell>
        </row>
        <row r="2973">
          <cell r="D2973" t="str">
            <v>200307110</v>
          </cell>
        </row>
        <row r="2974">
          <cell r="D2974" t="str">
            <v>200307111</v>
          </cell>
        </row>
        <row r="2975">
          <cell r="D2975" t="str">
            <v>200307116</v>
          </cell>
        </row>
        <row r="2976">
          <cell r="D2976" t="str">
            <v>200307120</v>
          </cell>
        </row>
        <row r="2977">
          <cell r="D2977" t="str">
            <v>200307121</v>
          </cell>
        </row>
        <row r="2978">
          <cell r="D2978" t="str">
            <v>200307182</v>
          </cell>
        </row>
        <row r="2979">
          <cell r="D2979" t="str">
            <v>200307184</v>
          </cell>
        </row>
        <row r="2980">
          <cell r="D2980" t="str">
            <v>200307185</v>
          </cell>
        </row>
        <row r="2981">
          <cell r="D2981" t="str">
            <v>200307201</v>
          </cell>
        </row>
        <row r="2982">
          <cell r="D2982" t="str">
            <v>200307202</v>
          </cell>
        </row>
        <row r="2983">
          <cell r="D2983" t="str">
            <v>200307203</v>
          </cell>
        </row>
        <row r="2984">
          <cell r="D2984" t="str">
            <v>200307210</v>
          </cell>
        </row>
        <row r="2985">
          <cell r="D2985" t="str">
            <v>200307211</v>
          </cell>
        </row>
        <row r="2986">
          <cell r="D2986" t="str">
            <v>200307212</v>
          </cell>
        </row>
        <row r="2987">
          <cell r="D2987" t="str">
            <v>200307221</v>
          </cell>
        </row>
        <row r="2988">
          <cell r="D2988" t="str">
            <v>200307228</v>
          </cell>
        </row>
        <row r="2989">
          <cell r="D2989" t="str">
            <v>200307272</v>
          </cell>
        </row>
        <row r="2990">
          <cell r="D2990" t="str">
            <v>200307281</v>
          </cell>
        </row>
        <row r="2991">
          <cell r="D2991" t="str">
            <v>200307282</v>
          </cell>
        </row>
        <row r="2992">
          <cell r="D2992" t="str">
            <v>200307283</v>
          </cell>
        </row>
        <row r="2993">
          <cell r="D2993" t="str">
            <v>200307301</v>
          </cell>
        </row>
        <row r="2994">
          <cell r="D2994" t="str">
            <v>200307302</v>
          </cell>
        </row>
        <row r="2995">
          <cell r="D2995" t="str">
            <v>200307312</v>
          </cell>
        </row>
        <row r="2996">
          <cell r="D2996" t="str">
            <v>200307318</v>
          </cell>
        </row>
        <row r="2997">
          <cell r="D2997" t="str">
            <v>200307319</v>
          </cell>
        </row>
        <row r="2998">
          <cell r="D2998" t="str">
            <v>200307372</v>
          </cell>
        </row>
        <row r="2999">
          <cell r="D2999" t="str">
            <v>200307381</v>
          </cell>
        </row>
        <row r="3000">
          <cell r="D3000" t="str">
            <v>200307382</v>
          </cell>
        </row>
        <row r="3001">
          <cell r="D3001" t="str">
            <v>200307402</v>
          </cell>
        </row>
        <row r="3002">
          <cell r="D3002" t="str">
            <v>200307129</v>
          </cell>
        </row>
        <row r="3003">
          <cell r="D3003" t="str">
            <v>200307412</v>
          </cell>
        </row>
        <row r="3004">
          <cell r="D3004" t="str">
            <v>200307229</v>
          </cell>
        </row>
        <row r="3005">
          <cell r="D3005" t="str">
            <v>200307416</v>
          </cell>
        </row>
        <row r="3006">
          <cell r="D3006" t="str">
            <v>200307472</v>
          </cell>
        </row>
        <row r="3007">
          <cell r="D3007" t="str">
            <v>200307482</v>
          </cell>
        </row>
        <row r="3008">
          <cell r="D3008" t="str">
            <v>200307501</v>
          </cell>
        </row>
        <row r="3009">
          <cell r="D3009" t="str">
            <v>200307503</v>
          </cell>
        </row>
        <row r="3010">
          <cell r="D3010" t="str">
            <v>200307512</v>
          </cell>
        </row>
        <row r="3011">
          <cell r="D3011" t="str">
            <v>200307516</v>
          </cell>
        </row>
        <row r="3012">
          <cell r="D3012" t="str">
            <v>200307572</v>
          </cell>
        </row>
        <row r="3013">
          <cell r="D3013" t="str">
            <v>200307581</v>
          </cell>
        </row>
        <row r="3014">
          <cell r="D3014" t="str">
            <v>200307583</v>
          </cell>
        </row>
        <row r="3015">
          <cell r="D3015" t="str">
            <v>200307601</v>
          </cell>
        </row>
        <row r="3016">
          <cell r="D3016" t="str">
            <v>200307602</v>
          </cell>
        </row>
        <row r="3017">
          <cell r="D3017" t="str">
            <v>200307681</v>
          </cell>
        </row>
        <row r="3018">
          <cell r="D3018" t="str">
            <v>200307682</v>
          </cell>
        </row>
        <row r="3019">
          <cell r="D3019" t="str">
            <v>200307701</v>
          </cell>
        </row>
        <row r="3020">
          <cell r="D3020" t="str">
            <v>200307703</v>
          </cell>
        </row>
        <row r="3021">
          <cell r="D3021" t="str">
            <v>200307781</v>
          </cell>
        </row>
        <row r="3022">
          <cell r="D3022" t="str">
            <v>200307783</v>
          </cell>
        </row>
        <row r="3023">
          <cell r="D3023" t="str">
            <v>200307801</v>
          </cell>
        </row>
        <row r="3024">
          <cell r="D3024" t="str">
            <v>200307802</v>
          </cell>
        </row>
        <row r="3025">
          <cell r="D3025" t="str">
            <v>200307881</v>
          </cell>
        </row>
        <row r="3026">
          <cell r="D3026" t="str">
            <v>200307882</v>
          </cell>
        </row>
        <row r="3027">
          <cell r="D3027" t="str">
            <v>200307902</v>
          </cell>
        </row>
        <row r="3028">
          <cell r="D3028" t="str">
            <v>200307917</v>
          </cell>
        </row>
        <row r="3029">
          <cell r="D3029" t="str">
            <v>200307918</v>
          </cell>
        </row>
        <row r="3030">
          <cell r="D3030" t="str">
            <v>200307926</v>
          </cell>
        </row>
        <row r="3031">
          <cell r="D3031" t="str">
            <v>200307927</v>
          </cell>
        </row>
        <row r="3032">
          <cell r="D3032" t="str">
            <v>200307929</v>
          </cell>
        </row>
        <row r="3033">
          <cell r="D3033" t="str">
            <v>200307930</v>
          </cell>
        </row>
        <row r="3034">
          <cell r="D3034" t="str">
            <v>200307946</v>
          </cell>
        </row>
        <row r="3035">
          <cell r="D3035" t="str">
            <v>200307941</v>
          </cell>
        </row>
        <row r="3036">
          <cell r="D3036" t="str">
            <v>200307128</v>
          </cell>
        </row>
        <row r="3037">
          <cell r="D3037" t="str">
            <v>200307957</v>
          </cell>
        </row>
        <row r="3038">
          <cell r="D3038" t="str">
            <v>200307937</v>
          </cell>
        </row>
        <row r="3039">
          <cell r="D3039" t="str">
            <v>200307961</v>
          </cell>
        </row>
        <row r="3040">
          <cell r="D3040" t="str">
            <v>200307966</v>
          </cell>
        </row>
        <row r="3041">
          <cell r="D3041" t="str">
            <v>200307982</v>
          </cell>
        </row>
        <row r="3042">
          <cell r="D3042" t="str">
            <v>200308102</v>
          </cell>
        </row>
        <row r="3043">
          <cell r="D3043" t="str">
            <v>200308104</v>
          </cell>
        </row>
        <row r="3044">
          <cell r="D3044" t="str">
            <v>200308105</v>
          </cell>
        </row>
        <row r="3045">
          <cell r="D3045" t="str">
            <v>200308129</v>
          </cell>
        </row>
        <row r="3046">
          <cell r="D3046" t="str">
            <v>200308110</v>
          </cell>
        </row>
        <row r="3047">
          <cell r="D3047" t="str">
            <v>200308111</v>
          </cell>
        </row>
        <row r="3048">
          <cell r="D3048" t="str">
            <v>200308116</v>
          </cell>
        </row>
        <row r="3049">
          <cell r="D3049" t="str">
            <v>200308120</v>
          </cell>
        </row>
        <row r="3050">
          <cell r="D3050" t="str">
            <v>200308121</v>
          </cell>
        </row>
        <row r="3051">
          <cell r="D3051" t="str">
            <v>200308182</v>
          </cell>
        </row>
        <row r="3052">
          <cell r="D3052" t="str">
            <v>200308184</v>
          </cell>
        </row>
        <row r="3053">
          <cell r="D3053" t="str">
            <v>200308185</v>
          </cell>
        </row>
        <row r="3054">
          <cell r="D3054" t="str">
            <v>200308201</v>
          </cell>
        </row>
        <row r="3055">
          <cell r="D3055" t="str">
            <v>200308202</v>
          </cell>
        </row>
        <row r="3056">
          <cell r="D3056" t="str">
            <v>200308203</v>
          </cell>
        </row>
        <row r="3057">
          <cell r="D3057" t="str">
            <v>200308210</v>
          </cell>
        </row>
        <row r="3058">
          <cell r="D3058" t="str">
            <v>200308211</v>
          </cell>
        </row>
        <row r="3059">
          <cell r="D3059" t="str">
            <v>200308212</v>
          </cell>
        </row>
        <row r="3060">
          <cell r="D3060" t="str">
            <v>200308221</v>
          </cell>
        </row>
        <row r="3061">
          <cell r="D3061" t="str">
            <v>200308228</v>
          </cell>
        </row>
        <row r="3062">
          <cell r="D3062" t="str">
            <v>200308272</v>
          </cell>
        </row>
        <row r="3063">
          <cell r="D3063" t="str">
            <v>200308281</v>
          </cell>
        </row>
        <row r="3064">
          <cell r="D3064" t="str">
            <v>200308282</v>
          </cell>
        </row>
        <row r="3065">
          <cell r="D3065" t="str">
            <v>200308283</v>
          </cell>
        </row>
        <row r="3066">
          <cell r="D3066" t="str">
            <v>200308301</v>
          </cell>
        </row>
        <row r="3067">
          <cell r="D3067" t="str">
            <v>200308302</v>
          </cell>
        </row>
        <row r="3068">
          <cell r="D3068" t="str">
            <v>200308312</v>
          </cell>
        </row>
        <row r="3069">
          <cell r="D3069" t="str">
            <v>200308318</v>
          </cell>
        </row>
        <row r="3070">
          <cell r="D3070" t="str">
            <v>200308319</v>
          </cell>
        </row>
        <row r="3071">
          <cell r="D3071" t="str">
            <v>200308372</v>
          </cell>
        </row>
        <row r="3072">
          <cell r="D3072" t="str">
            <v>200308381</v>
          </cell>
        </row>
        <row r="3073">
          <cell r="D3073" t="str">
            <v>200308382</v>
          </cell>
        </row>
        <row r="3074">
          <cell r="D3074" t="str">
            <v>200308402</v>
          </cell>
        </row>
        <row r="3075">
          <cell r="D3075" t="str">
            <v>200308129</v>
          </cell>
        </row>
        <row r="3076">
          <cell r="D3076" t="str">
            <v>200308412</v>
          </cell>
        </row>
        <row r="3077">
          <cell r="D3077" t="str">
            <v>200308229</v>
          </cell>
        </row>
        <row r="3078">
          <cell r="D3078" t="str">
            <v>200308416</v>
          </cell>
        </row>
        <row r="3079">
          <cell r="D3079" t="str">
            <v>200308472</v>
          </cell>
        </row>
        <row r="3080">
          <cell r="D3080" t="str">
            <v>200308482</v>
          </cell>
        </row>
        <row r="3081">
          <cell r="D3081" t="str">
            <v>200308501</v>
          </cell>
        </row>
        <row r="3082">
          <cell r="D3082" t="str">
            <v>200308503</v>
          </cell>
        </row>
        <row r="3083">
          <cell r="D3083" t="str">
            <v>200308512</v>
          </cell>
        </row>
        <row r="3084">
          <cell r="D3084" t="str">
            <v>200308516</v>
          </cell>
        </row>
        <row r="3085">
          <cell r="D3085" t="str">
            <v>200308572</v>
          </cell>
        </row>
        <row r="3086">
          <cell r="D3086" t="str">
            <v>200308581</v>
          </cell>
        </row>
        <row r="3087">
          <cell r="D3087" t="str">
            <v>200308583</v>
          </cell>
        </row>
        <row r="3088">
          <cell r="D3088" t="str">
            <v>200308601</v>
          </cell>
        </row>
        <row r="3089">
          <cell r="D3089" t="str">
            <v>200308602</v>
          </cell>
        </row>
        <row r="3090">
          <cell r="D3090" t="str">
            <v>200308681</v>
          </cell>
        </row>
        <row r="3091">
          <cell r="D3091" t="str">
            <v>200308682</v>
          </cell>
        </row>
        <row r="3092">
          <cell r="D3092" t="str">
            <v>200308701</v>
          </cell>
        </row>
        <row r="3093">
          <cell r="D3093" t="str">
            <v>200308703</v>
          </cell>
        </row>
        <row r="3094">
          <cell r="D3094" t="str">
            <v>200308781</v>
          </cell>
        </row>
        <row r="3095">
          <cell r="D3095" t="str">
            <v>200308783</v>
          </cell>
        </row>
        <row r="3096">
          <cell r="D3096" t="str">
            <v>200308801</v>
          </cell>
        </row>
        <row r="3097">
          <cell r="D3097" t="str">
            <v>200308802</v>
          </cell>
        </row>
        <row r="3098">
          <cell r="D3098" t="str">
            <v>200308881</v>
          </cell>
        </row>
        <row r="3099">
          <cell r="D3099" t="str">
            <v>200308882</v>
          </cell>
        </row>
        <row r="3100">
          <cell r="D3100" t="str">
            <v>200308902</v>
          </cell>
        </row>
        <row r="3101">
          <cell r="D3101" t="str">
            <v>200308917</v>
          </cell>
        </row>
        <row r="3102">
          <cell r="D3102" t="str">
            <v>200308918</v>
          </cell>
        </row>
        <row r="3103">
          <cell r="D3103" t="str">
            <v>200308926</v>
          </cell>
        </row>
        <row r="3104">
          <cell r="D3104" t="str">
            <v>200308927</v>
          </cell>
        </row>
        <row r="3105">
          <cell r="D3105" t="str">
            <v>200308929</v>
          </cell>
        </row>
        <row r="3106">
          <cell r="D3106" t="str">
            <v>200308930</v>
          </cell>
        </row>
        <row r="3107">
          <cell r="D3107" t="str">
            <v>200308946</v>
          </cell>
        </row>
        <row r="3108">
          <cell r="D3108" t="str">
            <v>200308941</v>
          </cell>
        </row>
        <row r="3109">
          <cell r="D3109" t="str">
            <v>200308128</v>
          </cell>
        </row>
        <row r="3110">
          <cell r="D3110" t="str">
            <v>200308957</v>
          </cell>
        </row>
        <row r="3111">
          <cell r="D3111" t="str">
            <v>200308937</v>
          </cell>
        </row>
        <row r="3112">
          <cell r="D3112" t="str">
            <v>200308961</v>
          </cell>
        </row>
        <row r="3113">
          <cell r="D3113" t="str">
            <v>200308966</v>
          </cell>
        </row>
        <row r="3114">
          <cell r="D3114" t="str">
            <v>200308982</v>
          </cell>
        </row>
        <row r="3115">
          <cell r="D3115" t="str">
            <v>2003096</v>
          </cell>
        </row>
        <row r="3116">
          <cell r="D3116" t="str">
            <v>200309102</v>
          </cell>
        </row>
        <row r="3117">
          <cell r="D3117" t="str">
            <v>200309104</v>
          </cell>
        </row>
        <row r="3118">
          <cell r="D3118" t="str">
            <v>200309105</v>
          </cell>
        </row>
        <row r="3119">
          <cell r="D3119" t="str">
            <v>200309129</v>
          </cell>
        </row>
        <row r="3120">
          <cell r="D3120" t="str">
            <v>200309110</v>
          </cell>
        </row>
        <row r="3121">
          <cell r="D3121" t="str">
            <v>200309111</v>
          </cell>
        </row>
        <row r="3122">
          <cell r="D3122" t="str">
            <v>200309116</v>
          </cell>
        </row>
        <row r="3123">
          <cell r="D3123" t="str">
            <v>200309120</v>
          </cell>
        </row>
        <row r="3124">
          <cell r="D3124" t="str">
            <v>200309121</v>
          </cell>
        </row>
        <row r="3125">
          <cell r="D3125" t="str">
            <v>200309182</v>
          </cell>
        </row>
        <row r="3126">
          <cell r="D3126" t="str">
            <v>200309184</v>
          </cell>
        </row>
        <row r="3127">
          <cell r="D3127" t="str">
            <v>200309185</v>
          </cell>
        </row>
        <row r="3128">
          <cell r="D3128" t="str">
            <v>200309201</v>
          </cell>
        </row>
        <row r="3129">
          <cell r="D3129" t="str">
            <v>200309202</v>
          </cell>
        </row>
        <row r="3130">
          <cell r="D3130" t="str">
            <v>200309203</v>
          </cell>
        </row>
        <row r="3131">
          <cell r="D3131" t="str">
            <v>200309210</v>
          </cell>
        </row>
        <row r="3132">
          <cell r="D3132" t="str">
            <v>200309211</v>
          </cell>
        </row>
        <row r="3133">
          <cell r="D3133" t="str">
            <v>200309212</v>
          </cell>
        </row>
        <row r="3134">
          <cell r="D3134" t="str">
            <v>200309221</v>
          </cell>
        </row>
        <row r="3135">
          <cell r="D3135" t="str">
            <v>200309228</v>
          </cell>
        </row>
        <row r="3136">
          <cell r="D3136" t="str">
            <v>200309272</v>
          </cell>
        </row>
        <row r="3137">
          <cell r="D3137" t="str">
            <v>200309281</v>
          </cell>
        </row>
        <row r="3138">
          <cell r="D3138" t="str">
            <v>200309282</v>
          </cell>
        </row>
        <row r="3139">
          <cell r="D3139" t="str">
            <v>200309283</v>
          </cell>
        </row>
        <row r="3140">
          <cell r="D3140" t="str">
            <v>200309301</v>
          </cell>
        </row>
        <row r="3141">
          <cell r="D3141" t="str">
            <v>200309302</v>
          </cell>
        </row>
        <row r="3142">
          <cell r="D3142" t="str">
            <v>200309312</v>
          </cell>
        </row>
        <row r="3143">
          <cell r="D3143" t="str">
            <v>200309318</v>
          </cell>
        </row>
        <row r="3144">
          <cell r="D3144" t="str">
            <v>200309319</v>
          </cell>
        </row>
        <row r="3145">
          <cell r="D3145" t="str">
            <v>200309372</v>
          </cell>
        </row>
        <row r="3146">
          <cell r="D3146" t="str">
            <v>200309381</v>
          </cell>
        </row>
        <row r="3147">
          <cell r="D3147" t="str">
            <v>200309382</v>
          </cell>
        </row>
        <row r="3148">
          <cell r="D3148" t="str">
            <v>200309402</v>
          </cell>
        </row>
        <row r="3149">
          <cell r="D3149" t="str">
            <v>200309129</v>
          </cell>
        </row>
        <row r="3150">
          <cell r="D3150" t="str">
            <v>200309412</v>
          </cell>
        </row>
        <row r="3151">
          <cell r="D3151" t="str">
            <v>200309229</v>
          </cell>
        </row>
        <row r="3152">
          <cell r="D3152" t="str">
            <v>200309416</v>
          </cell>
        </row>
        <row r="3153">
          <cell r="D3153" t="str">
            <v>200309472</v>
          </cell>
        </row>
        <row r="3154">
          <cell r="D3154" t="str">
            <v>200309482</v>
          </cell>
        </row>
        <row r="3155">
          <cell r="D3155" t="str">
            <v>200309501</v>
          </cell>
        </row>
        <row r="3156">
          <cell r="D3156" t="str">
            <v>200309503</v>
          </cell>
        </row>
        <row r="3157">
          <cell r="D3157" t="str">
            <v>200309512</v>
          </cell>
        </row>
        <row r="3158">
          <cell r="D3158" t="str">
            <v>200309516</v>
          </cell>
        </row>
        <row r="3159">
          <cell r="D3159" t="str">
            <v>200309572</v>
          </cell>
        </row>
        <row r="3160">
          <cell r="D3160" t="str">
            <v>200309581</v>
          </cell>
        </row>
        <row r="3161">
          <cell r="D3161" t="str">
            <v>200309583</v>
          </cell>
        </row>
        <row r="3162">
          <cell r="D3162" t="str">
            <v>200309601</v>
          </cell>
        </row>
        <row r="3163">
          <cell r="D3163" t="str">
            <v>200309602</v>
          </cell>
        </row>
        <row r="3164">
          <cell r="D3164" t="str">
            <v>200309681</v>
          </cell>
        </row>
        <row r="3165">
          <cell r="D3165" t="str">
            <v>200309682</v>
          </cell>
        </row>
        <row r="3166">
          <cell r="D3166" t="str">
            <v>200309701</v>
          </cell>
        </row>
        <row r="3167">
          <cell r="D3167" t="str">
            <v>200309703</v>
          </cell>
        </row>
        <row r="3168">
          <cell r="D3168" t="str">
            <v>200309781</v>
          </cell>
        </row>
        <row r="3169">
          <cell r="D3169" t="str">
            <v>200309783</v>
          </cell>
        </row>
        <row r="3170">
          <cell r="D3170" t="str">
            <v>200309801</v>
          </cell>
        </row>
        <row r="3171">
          <cell r="D3171" t="str">
            <v>200309802</v>
          </cell>
        </row>
        <row r="3172">
          <cell r="D3172" t="str">
            <v>200309881</v>
          </cell>
        </row>
        <row r="3173">
          <cell r="D3173" t="str">
            <v>200309882</v>
          </cell>
        </row>
        <row r="3174">
          <cell r="D3174" t="str">
            <v>200309902</v>
          </cell>
        </row>
        <row r="3175">
          <cell r="D3175" t="str">
            <v>200309917</v>
          </cell>
        </row>
        <row r="3176">
          <cell r="D3176" t="str">
            <v>200309918</v>
          </cell>
        </row>
        <row r="3177">
          <cell r="D3177" t="str">
            <v>200309926</v>
          </cell>
        </row>
        <row r="3178">
          <cell r="D3178" t="str">
            <v>200309927</v>
          </cell>
        </row>
        <row r="3179">
          <cell r="D3179" t="str">
            <v>200309929</v>
          </cell>
        </row>
        <row r="3180">
          <cell r="D3180" t="str">
            <v>200309930</v>
          </cell>
        </row>
        <row r="3181">
          <cell r="D3181" t="str">
            <v>200309946</v>
          </cell>
        </row>
        <row r="3182">
          <cell r="D3182" t="str">
            <v>200309941</v>
          </cell>
        </row>
        <row r="3183">
          <cell r="D3183" t="str">
            <v>200309128</v>
          </cell>
        </row>
        <row r="3184">
          <cell r="D3184" t="str">
            <v>200309957</v>
          </cell>
        </row>
        <row r="3185">
          <cell r="D3185" t="str">
            <v>200309937</v>
          </cell>
        </row>
        <row r="3186">
          <cell r="D3186" t="str">
            <v>200309961</v>
          </cell>
        </row>
        <row r="3187">
          <cell r="D3187" t="str">
            <v>200309966</v>
          </cell>
        </row>
        <row r="3188">
          <cell r="D3188" t="str">
            <v>200309982</v>
          </cell>
        </row>
        <row r="3189">
          <cell r="D3189" t="str">
            <v>2003106</v>
          </cell>
        </row>
        <row r="3190">
          <cell r="D3190" t="str">
            <v>200310102</v>
          </cell>
        </row>
        <row r="3191">
          <cell r="D3191" t="str">
            <v>200310104</v>
          </cell>
        </row>
        <row r="3192">
          <cell r="D3192" t="str">
            <v>200310105</v>
          </cell>
        </row>
        <row r="3193">
          <cell r="D3193" t="str">
            <v>200310129</v>
          </cell>
        </row>
        <row r="3194">
          <cell r="D3194" t="str">
            <v>200310110</v>
          </cell>
        </row>
        <row r="3195">
          <cell r="D3195" t="str">
            <v>200310111</v>
          </cell>
        </row>
        <row r="3196">
          <cell r="D3196" t="str">
            <v>200310116</v>
          </cell>
        </row>
        <row r="3197">
          <cell r="D3197" t="str">
            <v>200310120</v>
          </cell>
        </row>
        <row r="3198">
          <cell r="D3198" t="str">
            <v>200310121</v>
          </cell>
        </row>
        <row r="3199">
          <cell r="D3199" t="str">
            <v>200310182</v>
          </cell>
        </row>
        <row r="3200">
          <cell r="D3200" t="str">
            <v>200310184</v>
          </cell>
        </row>
        <row r="3201">
          <cell r="D3201" t="str">
            <v>200310185</v>
          </cell>
        </row>
        <row r="3202">
          <cell r="D3202" t="str">
            <v>200310201</v>
          </cell>
        </row>
        <row r="3203">
          <cell r="D3203" t="str">
            <v>200310202</v>
          </cell>
        </row>
        <row r="3204">
          <cell r="D3204" t="str">
            <v>200310203</v>
          </cell>
        </row>
        <row r="3205">
          <cell r="D3205" t="str">
            <v>200310210</v>
          </cell>
        </row>
        <row r="3206">
          <cell r="D3206" t="str">
            <v>200310211</v>
          </cell>
        </row>
        <row r="3207">
          <cell r="D3207" t="str">
            <v>200310212</v>
          </cell>
        </row>
        <row r="3208">
          <cell r="D3208" t="str">
            <v>200310221</v>
          </cell>
        </row>
        <row r="3209">
          <cell r="D3209" t="str">
            <v>200310228</v>
          </cell>
        </row>
        <row r="3210">
          <cell r="D3210" t="str">
            <v>200310272</v>
          </cell>
        </row>
        <row r="3211">
          <cell r="D3211" t="str">
            <v>200310281</v>
          </cell>
        </row>
        <row r="3212">
          <cell r="D3212" t="str">
            <v>200310282</v>
          </cell>
        </row>
        <row r="3213">
          <cell r="D3213" t="str">
            <v>200310283</v>
          </cell>
        </row>
        <row r="3214">
          <cell r="D3214" t="str">
            <v>200310301</v>
          </cell>
        </row>
        <row r="3215">
          <cell r="D3215" t="str">
            <v>200310302</v>
          </cell>
        </row>
        <row r="3216">
          <cell r="D3216" t="str">
            <v>200310312</v>
          </cell>
        </row>
        <row r="3217">
          <cell r="D3217" t="str">
            <v>200310318</v>
          </cell>
        </row>
        <row r="3218">
          <cell r="D3218" t="str">
            <v>200310319</v>
          </cell>
        </row>
        <row r="3219">
          <cell r="D3219" t="str">
            <v>200310372</v>
          </cell>
        </row>
        <row r="3220">
          <cell r="D3220" t="str">
            <v>200310381</v>
          </cell>
        </row>
        <row r="3221">
          <cell r="D3221" t="str">
            <v>200310382</v>
          </cell>
        </row>
        <row r="3222">
          <cell r="D3222" t="str">
            <v>200310402</v>
          </cell>
        </row>
        <row r="3223">
          <cell r="D3223" t="str">
            <v>200310129</v>
          </cell>
        </row>
        <row r="3224">
          <cell r="D3224" t="str">
            <v>200310412</v>
          </cell>
        </row>
        <row r="3225">
          <cell r="D3225" t="str">
            <v>200310229</v>
          </cell>
        </row>
        <row r="3226">
          <cell r="D3226" t="str">
            <v>200310416</v>
          </cell>
        </row>
        <row r="3227">
          <cell r="D3227" t="str">
            <v>200310472</v>
          </cell>
        </row>
        <row r="3228">
          <cell r="D3228" t="str">
            <v>200310482</v>
          </cell>
        </row>
        <row r="3229">
          <cell r="D3229" t="str">
            <v>200310501</v>
          </cell>
        </row>
        <row r="3230">
          <cell r="D3230" t="str">
            <v>200310503</v>
          </cell>
        </row>
        <row r="3231">
          <cell r="D3231" t="str">
            <v>200310512</v>
          </cell>
        </row>
        <row r="3232">
          <cell r="D3232" t="str">
            <v>200310516</v>
          </cell>
        </row>
        <row r="3233">
          <cell r="D3233" t="str">
            <v>200310572</v>
          </cell>
        </row>
        <row r="3234">
          <cell r="D3234" t="str">
            <v>200310581</v>
          </cell>
        </row>
        <row r="3235">
          <cell r="D3235" t="str">
            <v>200310583</v>
          </cell>
        </row>
        <row r="3236">
          <cell r="D3236" t="str">
            <v>200310601</v>
          </cell>
        </row>
        <row r="3237">
          <cell r="D3237" t="str">
            <v>200310602</v>
          </cell>
        </row>
        <row r="3238">
          <cell r="D3238" t="str">
            <v>200310681</v>
          </cell>
        </row>
        <row r="3239">
          <cell r="D3239" t="str">
            <v>200310682</v>
          </cell>
        </row>
        <row r="3240">
          <cell r="D3240" t="str">
            <v>200310701</v>
          </cell>
        </row>
        <row r="3241">
          <cell r="D3241" t="str">
            <v>200310703</v>
          </cell>
        </row>
        <row r="3242">
          <cell r="D3242" t="str">
            <v>200310781</v>
          </cell>
        </row>
        <row r="3243">
          <cell r="D3243" t="str">
            <v>200310783</v>
          </cell>
        </row>
        <row r="3244">
          <cell r="D3244" t="str">
            <v>200310801</v>
          </cell>
        </row>
        <row r="3245">
          <cell r="D3245" t="str">
            <v>200310802</v>
          </cell>
        </row>
        <row r="3246">
          <cell r="D3246" t="str">
            <v>200310881</v>
          </cell>
        </row>
        <row r="3247">
          <cell r="D3247" t="str">
            <v>200310882</v>
          </cell>
        </row>
        <row r="3248">
          <cell r="D3248" t="str">
            <v>200310902</v>
          </cell>
        </row>
        <row r="3249">
          <cell r="D3249" t="str">
            <v>200310917</v>
          </cell>
        </row>
        <row r="3250">
          <cell r="D3250" t="str">
            <v>200310918</v>
          </cell>
        </row>
        <row r="3251">
          <cell r="D3251" t="str">
            <v>200310926</v>
          </cell>
        </row>
        <row r="3252">
          <cell r="D3252" t="str">
            <v>200310927</v>
          </cell>
        </row>
        <row r="3253">
          <cell r="D3253" t="str">
            <v>200310929</v>
          </cell>
        </row>
        <row r="3254">
          <cell r="D3254" t="str">
            <v>200310930</v>
          </cell>
        </row>
        <row r="3255">
          <cell r="D3255" t="str">
            <v>200310946</v>
          </cell>
        </row>
        <row r="3256">
          <cell r="D3256" t="str">
            <v>200310941</v>
          </cell>
        </row>
        <row r="3257">
          <cell r="D3257" t="str">
            <v>200310128</v>
          </cell>
        </row>
        <row r="3258">
          <cell r="D3258" t="str">
            <v>200310957</v>
          </cell>
        </row>
        <row r="3259">
          <cell r="D3259" t="str">
            <v>200310937</v>
          </cell>
        </row>
        <row r="3260">
          <cell r="D3260" t="str">
            <v>200310961</v>
          </cell>
        </row>
        <row r="3261">
          <cell r="D3261" t="str">
            <v>200310966</v>
          </cell>
        </row>
        <row r="3262">
          <cell r="D3262" t="str">
            <v>200310982</v>
          </cell>
        </row>
        <row r="3263">
          <cell r="D3263" t="str">
            <v>2003116</v>
          </cell>
        </row>
        <row r="3264">
          <cell r="D3264" t="str">
            <v>200311102</v>
          </cell>
        </row>
        <row r="3265">
          <cell r="D3265" t="str">
            <v>200311104</v>
          </cell>
        </row>
        <row r="3266">
          <cell r="D3266" t="str">
            <v>200311105</v>
          </cell>
        </row>
        <row r="3267">
          <cell r="D3267" t="str">
            <v>200311129</v>
          </cell>
        </row>
        <row r="3268">
          <cell r="D3268" t="str">
            <v>200311110</v>
          </cell>
        </row>
        <row r="3269">
          <cell r="D3269" t="str">
            <v>200311111</v>
          </cell>
        </row>
        <row r="3270">
          <cell r="D3270" t="str">
            <v>200311116</v>
          </cell>
        </row>
        <row r="3271">
          <cell r="D3271" t="str">
            <v>200311120</v>
          </cell>
        </row>
        <row r="3272">
          <cell r="D3272" t="str">
            <v>200311121</v>
          </cell>
        </row>
        <row r="3273">
          <cell r="D3273" t="str">
            <v>200311182</v>
          </cell>
        </row>
        <row r="3274">
          <cell r="D3274" t="str">
            <v>200311184</v>
          </cell>
        </row>
        <row r="3275">
          <cell r="D3275" t="str">
            <v>200311185</v>
          </cell>
        </row>
        <row r="3276">
          <cell r="D3276" t="str">
            <v>200311201</v>
          </cell>
        </row>
        <row r="3277">
          <cell r="D3277" t="str">
            <v>200311202</v>
          </cell>
        </row>
        <row r="3278">
          <cell r="D3278" t="str">
            <v>200311203</v>
          </cell>
        </row>
        <row r="3279">
          <cell r="D3279" t="str">
            <v>200311210</v>
          </cell>
        </row>
        <row r="3280">
          <cell r="D3280" t="str">
            <v>200311211</v>
          </cell>
        </row>
        <row r="3281">
          <cell r="D3281" t="str">
            <v>200311212</v>
          </cell>
        </row>
        <row r="3282">
          <cell r="D3282" t="str">
            <v>200311221</v>
          </cell>
        </row>
        <row r="3283">
          <cell r="D3283" t="str">
            <v>200311228</v>
          </cell>
        </row>
        <row r="3284">
          <cell r="D3284" t="str">
            <v>200311272</v>
          </cell>
        </row>
        <row r="3285">
          <cell r="D3285" t="str">
            <v>200311281</v>
          </cell>
        </row>
        <row r="3286">
          <cell r="D3286" t="str">
            <v>200311282</v>
          </cell>
        </row>
        <row r="3287">
          <cell r="D3287" t="str">
            <v>200311283</v>
          </cell>
        </row>
        <row r="3288">
          <cell r="D3288" t="str">
            <v>200311301</v>
          </cell>
        </row>
        <row r="3289">
          <cell r="D3289" t="str">
            <v>200311302</v>
          </cell>
        </row>
        <row r="3290">
          <cell r="D3290" t="str">
            <v>200311312</v>
          </cell>
        </row>
        <row r="3291">
          <cell r="D3291" t="str">
            <v>200311318</v>
          </cell>
        </row>
        <row r="3292">
          <cell r="D3292" t="str">
            <v>200311319</v>
          </cell>
        </row>
        <row r="3293">
          <cell r="D3293" t="str">
            <v>200311372</v>
          </cell>
        </row>
        <row r="3294">
          <cell r="D3294" t="str">
            <v>200311381</v>
          </cell>
        </row>
        <row r="3295">
          <cell r="D3295" t="str">
            <v>200311382</v>
          </cell>
        </row>
        <row r="3296">
          <cell r="D3296" t="str">
            <v>200311402</v>
          </cell>
        </row>
        <row r="3297">
          <cell r="D3297" t="str">
            <v>200311129</v>
          </cell>
        </row>
        <row r="3298">
          <cell r="D3298" t="str">
            <v>200311412</v>
          </cell>
        </row>
        <row r="3299">
          <cell r="D3299" t="str">
            <v>200311229</v>
          </cell>
        </row>
        <row r="3300">
          <cell r="D3300" t="str">
            <v>200311416</v>
          </cell>
        </row>
        <row r="3301">
          <cell r="D3301" t="str">
            <v>200311472</v>
          </cell>
        </row>
        <row r="3302">
          <cell r="D3302" t="str">
            <v>200311482</v>
          </cell>
        </row>
        <row r="3303">
          <cell r="D3303" t="str">
            <v>200311501</v>
          </cell>
        </row>
        <row r="3304">
          <cell r="D3304" t="str">
            <v>200311503</v>
          </cell>
        </row>
        <row r="3305">
          <cell r="D3305" t="str">
            <v>200311512</v>
          </cell>
        </row>
        <row r="3306">
          <cell r="D3306" t="str">
            <v>200311516</v>
          </cell>
        </row>
        <row r="3307">
          <cell r="D3307" t="str">
            <v>200311572</v>
          </cell>
        </row>
        <row r="3308">
          <cell r="D3308" t="str">
            <v>200311581</v>
          </cell>
        </row>
        <row r="3309">
          <cell r="D3309" t="str">
            <v>200311583</v>
          </cell>
        </row>
        <row r="3310">
          <cell r="D3310" t="str">
            <v>200311601</v>
          </cell>
        </row>
        <row r="3311">
          <cell r="D3311" t="str">
            <v>200311602</v>
          </cell>
        </row>
        <row r="3312">
          <cell r="D3312" t="str">
            <v>200311681</v>
          </cell>
        </row>
        <row r="3313">
          <cell r="D3313" t="str">
            <v>200311682</v>
          </cell>
        </row>
        <row r="3314">
          <cell r="D3314" t="str">
            <v>200311701</v>
          </cell>
        </row>
        <row r="3315">
          <cell r="D3315" t="str">
            <v>200311703</v>
          </cell>
        </row>
        <row r="3316">
          <cell r="D3316" t="str">
            <v>200311781</v>
          </cell>
        </row>
        <row r="3317">
          <cell r="D3317" t="str">
            <v>200311783</v>
          </cell>
        </row>
        <row r="3318">
          <cell r="D3318" t="str">
            <v>200311801</v>
          </cell>
        </row>
        <row r="3319">
          <cell r="D3319" t="str">
            <v>200311802</v>
          </cell>
        </row>
        <row r="3320">
          <cell r="D3320" t="str">
            <v>200311881</v>
          </cell>
        </row>
        <row r="3321">
          <cell r="D3321" t="str">
            <v>200311882</v>
          </cell>
        </row>
        <row r="3322">
          <cell r="D3322" t="str">
            <v>200311902</v>
          </cell>
        </row>
        <row r="3323">
          <cell r="D3323" t="str">
            <v>200311917</v>
          </cell>
        </row>
        <row r="3324">
          <cell r="D3324" t="str">
            <v>200311918</v>
          </cell>
        </row>
        <row r="3325">
          <cell r="D3325" t="str">
            <v>200311926</v>
          </cell>
        </row>
        <row r="3326">
          <cell r="D3326" t="str">
            <v>200311927</v>
          </cell>
        </row>
        <row r="3327">
          <cell r="D3327" t="str">
            <v>200311929</v>
          </cell>
        </row>
        <row r="3328">
          <cell r="D3328" t="str">
            <v>200311930</v>
          </cell>
        </row>
        <row r="3329">
          <cell r="D3329" t="str">
            <v>200311946</v>
          </cell>
        </row>
        <row r="3330">
          <cell r="D3330" t="str">
            <v>200311941</v>
          </cell>
        </row>
        <row r="3331">
          <cell r="D3331" t="str">
            <v>200311128</v>
          </cell>
        </row>
        <row r="3332">
          <cell r="D3332" t="str">
            <v>200311957</v>
          </cell>
        </row>
        <row r="3333">
          <cell r="D3333" t="str">
            <v>200311937</v>
          </cell>
        </row>
        <row r="3334">
          <cell r="D3334" t="str">
            <v>200311961</v>
          </cell>
        </row>
        <row r="3335">
          <cell r="D3335" t="str">
            <v>200311966</v>
          </cell>
        </row>
        <row r="3336">
          <cell r="D3336" t="str">
            <v>200311982</v>
          </cell>
        </row>
        <row r="3337">
          <cell r="D3337" t="str">
            <v>2003126</v>
          </cell>
        </row>
        <row r="3338">
          <cell r="D3338" t="str">
            <v>200312102</v>
          </cell>
        </row>
        <row r="3339">
          <cell r="D3339" t="str">
            <v>200312104</v>
          </cell>
        </row>
        <row r="3340">
          <cell r="D3340" t="str">
            <v>200312105</v>
          </cell>
        </row>
        <row r="3341">
          <cell r="D3341" t="str">
            <v>200312129</v>
          </cell>
        </row>
        <row r="3342">
          <cell r="D3342" t="str">
            <v>200312110</v>
          </cell>
        </row>
        <row r="3343">
          <cell r="D3343" t="str">
            <v>200312111</v>
          </cell>
        </row>
        <row r="3344">
          <cell r="D3344" t="str">
            <v>200312116</v>
          </cell>
        </row>
        <row r="3345">
          <cell r="D3345" t="str">
            <v>200312120</v>
          </cell>
        </row>
        <row r="3346">
          <cell r="D3346" t="str">
            <v>200312121</v>
          </cell>
        </row>
        <row r="3347">
          <cell r="D3347" t="str">
            <v>200312182</v>
          </cell>
        </row>
        <row r="3348">
          <cell r="D3348" t="str">
            <v>200312184</v>
          </cell>
        </row>
        <row r="3349">
          <cell r="D3349" t="str">
            <v>200312185</v>
          </cell>
        </row>
        <row r="3350">
          <cell r="D3350" t="str">
            <v>200312201</v>
          </cell>
        </row>
        <row r="3351">
          <cell r="D3351" t="str">
            <v>200312202</v>
          </cell>
        </row>
        <row r="3352">
          <cell r="D3352" t="str">
            <v>200312203</v>
          </cell>
        </row>
        <row r="3353">
          <cell r="D3353" t="str">
            <v>200312210</v>
          </cell>
        </row>
        <row r="3354">
          <cell r="D3354" t="str">
            <v>200312211</v>
          </cell>
        </row>
        <row r="3355">
          <cell r="D3355" t="str">
            <v>200312212</v>
          </cell>
        </row>
        <row r="3356">
          <cell r="D3356" t="str">
            <v>200312221</v>
          </cell>
        </row>
        <row r="3357">
          <cell r="D3357" t="str">
            <v>200312228</v>
          </cell>
        </row>
        <row r="3358">
          <cell r="D3358" t="str">
            <v>200312272</v>
          </cell>
        </row>
        <row r="3359">
          <cell r="D3359" t="str">
            <v>200312281</v>
          </cell>
        </row>
        <row r="3360">
          <cell r="D3360" t="str">
            <v>200312282</v>
          </cell>
        </row>
        <row r="3361">
          <cell r="D3361" t="str">
            <v>200312283</v>
          </cell>
        </row>
        <row r="3362">
          <cell r="D3362" t="str">
            <v>200312301</v>
          </cell>
        </row>
        <row r="3363">
          <cell r="D3363" t="str">
            <v>200312302</v>
          </cell>
        </row>
        <row r="3364">
          <cell r="D3364" t="str">
            <v>200312312</v>
          </cell>
        </row>
        <row r="3365">
          <cell r="D3365" t="str">
            <v>200312318</v>
          </cell>
        </row>
        <row r="3366">
          <cell r="D3366" t="str">
            <v>200312319</v>
          </cell>
        </row>
        <row r="3367">
          <cell r="D3367" t="str">
            <v>200312372</v>
          </cell>
        </row>
        <row r="3368">
          <cell r="D3368" t="str">
            <v>200312381</v>
          </cell>
        </row>
        <row r="3369">
          <cell r="D3369" t="str">
            <v>200312382</v>
          </cell>
        </row>
        <row r="3370">
          <cell r="D3370" t="str">
            <v>200312402</v>
          </cell>
        </row>
        <row r="3371">
          <cell r="D3371" t="str">
            <v>200312129</v>
          </cell>
        </row>
        <row r="3372">
          <cell r="D3372" t="str">
            <v>200312412</v>
          </cell>
        </row>
        <row r="3373">
          <cell r="D3373" t="str">
            <v>200312229</v>
          </cell>
        </row>
        <row r="3374">
          <cell r="D3374" t="str">
            <v>200312416</v>
          </cell>
        </row>
        <row r="3375">
          <cell r="D3375" t="str">
            <v>200312472</v>
          </cell>
        </row>
        <row r="3376">
          <cell r="D3376" t="str">
            <v>200312482</v>
          </cell>
        </row>
        <row r="3377">
          <cell r="D3377" t="str">
            <v>200312501</v>
          </cell>
        </row>
        <row r="3378">
          <cell r="D3378" t="str">
            <v>200312503</v>
          </cell>
        </row>
        <row r="3379">
          <cell r="D3379" t="str">
            <v>200312512</v>
          </cell>
        </row>
        <row r="3380">
          <cell r="D3380" t="str">
            <v>200312516</v>
          </cell>
        </row>
        <row r="3381">
          <cell r="D3381" t="str">
            <v>200312572</v>
          </cell>
        </row>
        <row r="3382">
          <cell r="D3382" t="str">
            <v>200312581</v>
          </cell>
        </row>
        <row r="3383">
          <cell r="D3383" t="str">
            <v>200312583</v>
          </cell>
        </row>
        <row r="3384">
          <cell r="D3384" t="str">
            <v>200312601</v>
          </cell>
        </row>
        <row r="3385">
          <cell r="D3385" t="str">
            <v>200312602</v>
          </cell>
        </row>
        <row r="3386">
          <cell r="D3386" t="str">
            <v>200312681</v>
          </cell>
        </row>
        <row r="3387">
          <cell r="D3387" t="str">
            <v>200312682</v>
          </cell>
        </row>
        <row r="3388">
          <cell r="D3388" t="str">
            <v>200312701</v>
          </cell>
        </row>
        <row r="3389">
          <cell r="D3389" t="str">
            <v>200312703</v>
          </cell>
        </row>
        <row r="3390">
          <cell r="D3390" t="str">
            <v>200312781</v>
          </cell>
        </row>
        <row r="3391">
          <cell r="D3391" t="str">
            <v>200312783</v>
          </cell>
        </row>
        <row r="3392">
          <cell r="D3392" t="str">
            <v>200312801</v>
          </cell>
        </row>
        <row r="3393">
          <cell r="D3393" t="str">
            <v>200312802</v>
          </cell>
        </row>
        <row r="3394">
          <cell r="D3394" t="str">
            <v>200312881</v>
          </cell>
        </row>
        <row r="3395">
          <cell r="D3395" t="str">
            <v>200312882</v>
          </cell>
        </row>
        <row r="3396">
          <cell r="D3396" t="str">
            <v>200312902</v>
          </cell>
        </row>
        <row r="3397">
          <cell r="D3397" t="str">
            <v>200312917</v>
          </cell>
        </row>
        <row r="3398">
          <cell r="D3398" t="str">
            <v>200312918</v>
          </cell>
        </row>
        <row r="3399">
          <cell r="D3399" t="str">
            <v>200312926</v>
          </cell>
        </row>
        <row r="3400">
          <cell r="D3400" t="str">
            <v>200312927</v>
          </cell>
        </row>
        <row r="3401">
          <cell r="D3401" t="str">
            <v>200312929</v>
          </cell>
        </row>
        <row r="3402">
          <cell r="D3402" t="str">
            <v>200312930</v>
          </cell>
        </row>
        <row r="3403">
          <cell r="D3403" t="str">
            <v>200312946</v>
          </cell>
        </row>
        <row r="3404">
          <cell r="D3404" t="str">
            <v>200312941</v>
          </cell>
        </row>
        <row r="3405">
          <cell r="D3405" t="str">
            <v>200312128</v>
          </cell>
        </row>
        <row r="3406">
          <cell r="D3406" t="str">
            <v>200312957</v>
          </cell>
        </row>
        <row r="3407">
          <cell r="D3407" t="str">
            <v>200312937</v>
          </cell>
        </row>
        <row r="3408">
          <cell r="D3408" t="str">
            <v>200312961</v>
          </cell>
        </row>
        <row r="3409">
          <cell r="D3409" t="str">
            <v>200312966</v>
          </cell>
        </row>
        <row r="3410">
          <cell r="D3410" t="str">
            <v>200312982</v>
          </cell>
        </row>
        <row r="3411">
          <cell r="D3411" t="str">
            <v>2004016</v>
          </cell>
        </row>
        <row r="3412">
          <cell r="D3412" t="str">
            <v>200401102</v>
          </cell>
        </row>
        <row r="3413">
          <cell r="D3413" t="str">
            <v>200401104</v>
          </cell>
        </row>
        <row r="3414">
          <cell r="D3414" t="str">
            <v>200401105</v>
          </cell>
        </row>
        <row r="3415">
          <cell r="D3415" t="str">
            <v>200401129</v>
          </cell>
        </row>
        <row r="3416">
          <cell r="D3416" t="str">
            <v>200401110</v>
          </cell>
        </row>
        <row r="3417">
          <cell r="D3417" t="str">
            <v>200401111</v>
          </cell>
        </row>
        <row r="3418">
          <cell r="D3418" t="str">
            <v>200401116</v>
          </cell>
        </row>
        <row r="3419">
          <cell r="D3419" t="str">
            <v>200401120</v>
          </cell>
        </row>
        <row r="3420">
          <cell r="D3420" t="str">
            <v>200401121</v>
          </cell>
        </row>
        <row r="3421">
          <cell r="D3421" t="str">
            <v>200401182</v>
          </cell>
        </row>
        <row r="3422">
          <cell r="D3422" t="str">
            <v>200401184</v>
          </cell>
        </row>
        <row r="3423">
          <cell r="D3423" t="str">
            <v>200401185</v>
          </cell>
        </row>
        <row r="3424">
          <cell r="D3424" t="str">
            <v>200401201</v>
          </cell>
        </row>
        <row r="3425">
          <cell r="D3425" t="str">
            <v>200401202</v>
          </cell>
        </row>
        <row r="3426">
          <cell r="D3426" t="str">
            <v>200401203</v>
          </cell>
        </row>
        <row r="3427">
          <cell r="D3427" t="str">
            <v>200401210</v>
          </cell>
        </row>
        <row r="3428">
          <cell r="D3428" t="str">
            <v>200401211</v>
          </cell>
        </row>
        <row r="3429">
          <cell r="D3429" t="str">
            <v>200401212</v>
          </cell>
        </row>
        <row r="3430">
          <cell r="D3430" t="str">
            <v>200401221</v>
          </cell>
        </row>
        <row r="3431">
          <cell r="D3431" t="str">
            <v>200401228</v>
          </cell>
        </row>
        <row r="3432">
          <cell r="D3432" t="str">
            <v>200401272</v>
          </cell>
        </row>
        <row r="3433">
          <cell r="D3433" t="str">
            <v>200401281</v>
          </cell>
        </row>
        <row r="3434">
          <cell r="D3434" t="str">
            <v>200401282</v>
          </cell>
        </row>
        <row r="3435">
          <cell r="D3435" t="str">
            <v>200401283</v>
          </cell>
        </row>
        <row r="3436">
          <cell r="D3436" t="str">
            <v>200401301</v>
          </cell>
        </row>
        <row r="3437">
          <cell r="D3437" t="str">
            <v>200401302</v>
          </cell>
        </row>
        <row r="3438">
          <cell r="D3438" t="str">
            <v>200401312</v>
          </cell>
        </row>
        <row r="3439">
          <cell r="D3439" t="str">
            <v>200401318</v>
          </cell>
        </row>
        <row r="3440">
          <cell r="D3440" t="str">
            <v>200401319</v>
          </cell>
        </row>
        <row r="3441">
          <cell r="D3441" t="str">
            <v>200401372</v>
          </cell>
        </row>
        <row r="3442">
          <cell r="D3442" t="str">
            <v>200401381</v>
          </cell>
        </row>
        <row r="3443">
          <cell r="D3443" t="str">
            <v>200401382</v>
          </cell>
        </row>
        <row r="3444">
          <cell r="D3444" t="str">
            <v>200401402</v>
          </cell>
        </row>
        <row r="3445">
          <cell r="D3445" t="str">
            <v>200401129</v>
          </cell>
        </row>
        <row r="3446">
          <cell r="D3446" t="str">
            <v>200401412</v>
          </cell>
        </row>
        <row r="3447">
          <cell r="D3447" t="str">
            <v>200401229</v>
          </cell>
        </row>
        <row r="3448">
          <cell r="D3448" t="str">
            <v>200401416</v>
          </cell>
        </row>
        <row r="3449">
          <cell r="D3449" t="str">
            <v>200401472</v>
          </cell>
        </row>
        <row r="3450">
          <cell r="D3450" t="str">
            <v>200401482</v>
          </cell>
        </row>
        <row r="3451">
          <cell r="D3451" t="str">
            <v>200401501</v>
          </cell>
        </row>
        <row r="3452">
          <cell r="D3452" t="str">
            <v>200401503</v>
          </cell>
        </row>
        <row r="3453">
          <cell r="D3453" t="str">
            <v>200401512</v>
          </cell>
        </row>
        <row r="3454">
          <cell r="D3454" t="str">
            <v>200401516</v>
          </cell>
        </row>
        <row r="3455">
          <cell r="D3455" t="str">
            <v>200401572</v>
          </cell>
        </row>
        <row r="3456">
          <cell r="D3456" t="str">
            <v>200401581</v>
          </cell>
        </row>
        <row r="3457">
          <cell r="D3457" t="str">
            <v>200401583</v>
          </cell>
        </row>
        <row r="3458">
          <cell r="D3458" t="str">
            <v>200401601</v>
          </cell>
        </row>
        <row r="3459">
          <cell r="D3459" t="str">
            <v>200401602</v>
          </cell>
        </row>
        <row r="3460">
          <cell r="D3460" t="str">
            <v>200401681</v>
          </cell>
        </row>
        <row r="3461">
          <cell r="D3461" t="str">
            <v>200401682</v>
          </cell>
        </row>
        <row r="3462">
          <cell r="D3462" t="str">
            <v>200401701</v>
          </cell>
        </row>
        <row r="3463">
          <cell r="D3463" t="str">
            <v>200401703</v>
          </cell>
        </row>
        <row r="3464">
          <cell r="D3464" t="str">
            <v>200401781</v>
          </cell>
        </row>
        <row r="3465">
          <cell r="D3465" t="str">
            <v>200401783</v>
          </cell>
        </row>
        <row r="3466">
          <cell r="D3466" t="str">
            <v>200401801</v>
          </cell>
        </row>
        <row r="3467">
          <cell r="D3467" t="str">
            <v>200401802</v>
          </cell>
        </row>
        <row r="3468">
          <cell r="D3468" t="str">
            <v>200401881</v>
          </cell>
        </row>
        <row r="3469">
          <cell r="D3469" t="str">
            <v>200401882</v>
          </cell>
        </row>
        <row r="3470">
          <cell r="D3470" t="str">
            <v>200401902</v>
          </cell>
        </row>
        <row r="3471">
          <cell r="D3471" t="str">
            <v>200401917</v>
          </cell>
        </row>
        <row r="3472">
          <cell r="D3472" t="str">
            <v>200401918</v>
          </cell>
        </row>
        <row r="3473">
          <cell r="D3473" t="str">
            <v>200401926</v>
          </cell>
        </row>
        <row r="3474">
          <cell r="D3474" t="str">
            <v>200401927</v>
          </cell>
        </row>
        <row r="3475">
          <cell r="D3475" t="str">
            <v>200401929</v>
          </cell>
        </row>
        <row r="3476">
          <cell r="D3476" t="str">
            <v>200401930</v>
          </cell>
        </row>
        <row r="3477">
          <cell r="D3477" t="str">
            <v>200401946</v>
          </cell>
        </row>
        <row r="3478">
          <cell r="D3478" t="str">
            <v>200401941</v>
          </cell>
        </row>
        <row r="3479">
          <cell r="D3479" t="str">
            <v>200401128</v>
          </cell>
        </row>
        <row r="3480">
          <cell r="D3480" t="str">
            <v>200401957</v>
          </cell>
        </row>
        <row r="3481">
          <cell r="D3481" t="str">
            <v>200401937</v>
          </cell>
        </row>
        <row r="3482">
          <cell r="D3482" t="str">
            <v>200401961</v>
          </cell>
        </row>
        <row r="3483">
          <cell r="D3483" t="str">
            <v>200401966</v>
          </cell>
        </row>
        <row r="3484">
          <cell r="D3484" t="str">
            <v>200401982</v>
          </cell>
        </row>
        <row r="3485">
          <cell r="D3485" t="str">
            <v>2004026</v>
          </cell>
        </row>
        <row r="3486">
          <cell r="D3486" t="str">
            <v>200402102</v>
          </cell>
        </row>
        <row r="3487">
          <cell r="D3487" t="str">
            <v>200402104</v>
          </cell>
        </row>
        <row r="3488">
          <cell r="D3488" t="str">
            <v>200402105</v>
          </cell>
        </row>
        <row r="3489">
          <cell r="D3489" t="str">
            <v>200402129</v>
          </cell>
        </row>
        <row r="3490">
          <cell r="D3490" t="str">
            <v>200402110</v>
          </cell>
        </row>
        <row r="3491">
          <cell r="D3491" t="str">
            <v>200402111</v>
          </cell>
        </row>
        <row r="3492">
          <cell r="D3492" t="str">
            <v>200402116</v>
          </cell>
        </row>
        <row r="3493">
          <cell r="D3493" t="str">
            <v>200402120</v>
          </cell>
        </row>
        <row r="3494">
          <cell r="D3494" t="str">
            <v>200402121</v>
          </cell>
        </row>
        <row r="3495">
          <cell r="D3495" t="str">
            <v>200402182</v>
          </cell>
        </row>
        <row r="3496">
          <cell r="D3496" t="str">
            <v>200402184</v>
          </cell>
        </row>
        <row r="3497">
          <cell r="D3497" t="str">
            <v>200402185</v>
          </cell>
        </row>
        <row r="3498">
          <cell r="D3498" t="str">
            <v>200402201</v>
          </cell>
        </row>
        <row r="3499">
          <cell r="D3499" t="str">
            <v>200402202</v>
          </cell>
        </row>
        <row r="3500">
          <cell r="D3500" t="str">
            <v>200402203</v>
          </cell>
        </row>
        <row r="3501">
          <cell r="D3501" t="str">
            <v>200402210</v>
          </cell>
        </row>
        <row r="3502">
          <cell r="D3502" t="str">
            <v>200402211</v>
          </cell>
        </row>
        <row r="3503">
          <cell r="D3503" t="str">
            <v>200402212</v>
          </cell>
        </row>
        <row r="3504">
          <cell r="D3504" t="str">
            <v>200402221</v>
          </cell>
        </row>
        <row r="3505">
          <cell r="D3505" t="str">
            <v>200402228</v>
          </cell>
        </row>
        <row r="3506">
          <cell r="D3506" t="str">
            <v>200402272</v>
          </cell>
        </row>
        <row r="3507">
          <cell r="D3507" t="str">
            <v>200402281</v>
          </cell>
        </row>
        <row r="3508">
          <cell r="D3508" t="str">
            <v>200402282</v>
          </cell>
        </row>
        <row r="3509">
          <cell r="D3509" t="str">
            <v>200402283</v>
          </cell>
        </row>
        <row r="3510">
          <cell r="D3510" t="str">
            <v>200402301</v>
          </cell>
        </row>
        <row r="3511">
          <cell r="D3511" t="str">
            <v>200402302</v>
          </cell>
        </row>
        <row r="3512">
          <cell r="D3512" t="str">
            <v>200402312</v>
          </cell>
        </row>
        <row r="3513">
          <cell r="D3513" t="str">
            <v>200402318</v>
          </cell>
        </row>
        <row r="3514">
          <cell r="D3514" t="str">
            <v>200402319</v>
          </cell>
        </row>
        <row r="3515">
          <cell r="D3515" t="str">
            <v>200402372</v>
          </cell>
        </row>
        <row r="3516">
          <cell r="D3516" t="str">
            <v>200402381</v>
          </cell>
        </row>
        <row r="3517">
          <cell r="D3517" t="str">
            <v>200402382</v>
          </cell>
        </row>
        <row r="3518">
          <cell r="D3518" t="str">
            <v>200402402</v>
          </cell>
        </row>
        <row r="3519">
          <cell r="D3519" t="str">
            <v>200402129</v>
          </cell>
        </row>
        <row r="3520">
          <cell r="D3520" t="str">
            <v>200402412</v>
          </cell>
        </row>
        <row r="3521">
          <cell r="D3521" t="str">
            <v>200402229</v>
          </cell>
        </row>
        <row r="3522">
          <cell r="D3522" t="str">
            <v>200402416</v>
          </cell>
        </row>
        <row r="3523">
          <cell r="D3523" t="str">
            <v>200402472</v>
          </cell>
        </row>
        <row r="3524">
          <cell r="D3524" t="str">
            <v>200402482</v>
          </cell>
        </row>
        <row r="3525">
          <cell r="D3525" t="str">
            <v>200402501</v>
          </cell>
        </row>
        <row r="3526">
          <cell r="D3526" t="str">
            <v>200402503</v>
          </cell>
        </row>
        <row r="3527">
          <cell r="D3527" t="str">
            <v>200402512</v>
          </cell>
        </row>
        <row r="3528">
          <cell r="D3528" t="str">
            <v>200402516</v>
          </cell>
        </row>
        <row r="3529">
          <cell r="D3529" t="str">
            <v>200402572</v>
          </cell>
        </row>
        <row r="3530">
          <cell r="D3530" t="str">
            <v>200402581</v>
          </cell>
        </row>
        <row r="3531">
          <cell r="D3531" t="str">
            <v>200402583</v>
          </cell>
        </row>
        <row r="3532">
          <cell r="D3532" t="str">
            <v>200402601</v>
          </cell>
        </row>
        <row r="3533">
          <cell r="D3533" t="str">
            <v>200402602</v>
          </cell>
        </row>
        <row r="3534">
          <cell r="D3534" t="str">
            <v>200402681</v>
          </cell>
        </row>
        <row r="3535">
          <cell r="D3535" t="str">
            <v>200402682</v>
          </cell>
        </row>
        <row r="3536">
          <cell r="D3536" t="str">
            <v>200402701</v>
          </cell>
        </row>
        <row r="3537">
          <cell r="D3537" t="str">
            <v>200402703</v>
          </cell>
        </row>
        <row r="3538">
          <cell r="D3538" t="str">
            <v>200402781</v>
          </cell>
        </row>
        <row r="3539">
          <cell r="D3539" t="str">
            <v>200402783</v>
          </cell>
        </row>
        <row r="3540">
          <cell r="D3540" t="str">
            <v>200402801</v>
          </cell>
        </row>
        <row r="3541">
          <cell r="D3541" t="str">
            <v>200402802</v>
          </cell>
        </row>
        <row r="3542">
          <cell r="D3542" t="str">
            <v>200402881</v>
          </cell>
        </row>
        <row r="3543">
          <cell r="D3543" t="str">
            <v>200402882</v>
          </cell>
        </row>
        <row r="3544">
          <cell r="D3544" t="str">
            <v>200402902</v>
          </cell>
        </row>
        <row r="3545">
          <cell r="D3545" t="str">
            <v>200402917</v>
          </cell>
        </row>
        <row r="3546">
          <cell r="D3546" t="str">
            <v>200402918</v>
          </cell>
        </row>
        <row r="3547">
          <cell r="D3547" t="str">
            <v>200402926</v>
          </cell>
        </row>
        <row r="3548">
          <cell r="D3548" t="str">
            <v>200402927</v>
          </cell>
        </row>
        <row r="3549">
          <cell r="D3549" t="str">
            <v>200402929</v>
          </cell>
        </row>
        <row r="3550">
          <cell r="D3550" t="str">
            <v>200402930</v>
          </cell>
        </row>
        <row r="3551">
          <cell r="D3551" t="str">
            <v>200402946</v>
          </cell>
        </row>
        <row r="3552">
          <cell r="D3552" t="str">
            <v>200402941</v>
          </cell>
        </row>
        <row r="3553">
          <cell r="D3553" t="str">
            <v>200402128</v>
          </cell>
        </row>
        <row r="3554">
          <cell r="D3554" t="str">
            <v>200402957</v>
          </cell>
        </row>
        <row r="3555">
          <cell r="D3555" t="str">
            <v>200402937</v>
          </cell>
        </row>
        <row r="3556">
          <cell r="D3556" t="str">
            <v>200402961</v>
          </cell>
        </row>
        <row r="3557">
          <cell r="D3557" t="str">
            <v>200402966</v>
          </cell>
        </row>
        <row r="3558">
          <cell r="D3558" t="str">
            <v>200402982</v>
          </cell>
        </row>
        <row r="3559">
          <cell r="D3559" t="str">
            <v>2004036</v>
          </cell>
        </row>
        <row r="3560">
          <cell r="D3560" t="str">
            <v>200403102</v>
          </cell>
        </row>
        <row r="3561">
          <cell r="D3561" t="str">
            <v>200403104</v>
          </cell>
        </row>
        <row r="3562">
          <cell r="D3562" t="str">
            <v>200403105</v>
          </cell>
        </row>
        <row r="3563">
          <cell r="D3563" t="str">
            <v>200403129</v>
          </cell>
        </row>
        <row r="3564">
          <cell r="D3564" t="str">
            <v>200403110</v>
          </cell>
        </row>
        <row r="3565">
          <cell r="D3565" t="str">
            <v>200403111</v>
          </cell>
        </row>
        <row r="3566">
          <cell r="D3566" t="str">
            <v>200403116</v>
          </cell>
        </row>
        <row r="3567">
          <cell r="D3567" t="str">
            <v>200403120</v>
          </cell>
        </row>
        <row r="3568">
          <cell r="D3568" t="str">
            <v>200403121</v>
          </cell>
        </row>
        <row r="3569">
          <cell r="D3569" t="str">
            <v>200403182</v>
          </cell>
        </row>
        <row r="3570">
          <cell r="D3570" t="str">
            <v>200403184</v>
          </cell>
        </row>
        <row r="3571">
          <cell r="D3571" t="str">
            <v>200403185</v>
          </cell>
        </row>
        <row r="3572">
          <cell r="D3572" t="str">
            <v>200403201</v>
          </cell>
        </row>
        <row r="3573">
          <cell r="D3573" t="str">
            <v>200403202</v>
          </cell>
        </row>
        <row r="3574">
          <cell r="D3574" t="str">
            <v>200403203</v>
          </cell>
        </row>
        <row r="3575">
          <cell r="D3575" t="str">
            <v>200403210</v>
          </cell>
        </row>
        <row r="3576">
          <cell r="D3576" t="str">
            <v>200403211</v>
          </cell>
        </row>
        <row r="3577">
          <cell r="D3577" t="str">
            <v>200403212</v>
          </cell>
        </row>
        <row r="3578">
          <cell r="D3578" t="str">
            <v>200403221</v>
          </cell>
        </row>
        <row r="3579">
          <cell r="D3579" t="str">
            <v>200403228</v>
          </cell>
        </row>
        <row r="3580">
          <cell r="D3580" t="str">
            <v>200403272</v>
          </cell>
        </row>
        <row r="3581">
          <cell r="D3581" t="str">
            <v>200403281</v>
          </cell>
        </row>
        <row r="3582">
          <cell r="D3582" t="str">
            <v>200403282</v>
          </cell>
        </row>
        <row r="3583">
          <cell r="D3583" t="str">
            <v>200403283</v>
          </cell>
        </row>
        <row r="3584">
          <cell r="D3584" t="str">
            <v>200403301</v>
          </cell>
        </row>
        <row r="3585">
          <cell r="D3585" t="str">
            <v>200403302</v>
          </cell>
        </row>
        <row r="3586">
          <cell r="D3586" t="str">
            <v>200403312</v>
          </cell>
        </row>
        <row r="3587">
          <cell r="D3587" t="str">
            <v>200403318</v>
          </cell>
        </row>
        <row r="3588">
          <cell r="D3588" t="str">
            <v>200403319</v>
          </cell>
        </row>
        <row r="3589">
          <cell r="D3589" t="str">
            <v>200403372</v>
          </cell>
        </row>
        <row r="3590">
          <cell r="D3590" t="str">
            <v>200403381</v>
          </cell>
        </row>
        <row r="3591">
          <cell r="D3591" t="str">
            <v>200403382</v>
          </cell>
        </row>
        <row r="3592">
          <cell r="D3592" t="str">
            <v>200403402</v>
          </cell>
        </row>
        <row r="3593">
          <cell r="D3593" t="str">
            <v>200403129</v>
          </cell>
        </row>
        <row r="3594">
          <cell r="D3594" t="str">
            <v>200403412</v>
          </cell>
        </row>
        <row r="3595">
          <cell r="D3595" t="str">
            <v>200403229</v>
          </cell>
        </row>
        <row r="3596">
          <cell r="D3596" t="str">
            <v>200403416</v>
          </cell>
        </row>
        <row r="3597">
          <cell r="D3597" t="str">
            <v>200403472</v>
          </cell>
        </row>
        <row r="3598">
          <cell r="D3598" t="str">
            <v>200403482</v>
          </cell>
        </row>
        <row r="3599">
          <cell r="D3599" t="str">
            <v>200403501</v>
          </cell>
        </row>
        <row r="3600">
          <cell r="D3600" t="str">
            <v>200403503</v>
          </cell>
        </row>
        <row r="3601">
          <cell r="D3601" t="str">
            <v>200403512</v>
          </cell>
        </row>
        <row r="3602">
          <cell r="D3602" t="str">
            <v>200403516</v>
          </cell>
        </row>
        <row r="3603">
          <cell r="D3603" t="str">
            <v>200403572</v>
          </cell>
        </row>
        <row r="3604">
          <cell r="D3604" t="str">
            <v>200403581</v>
          </cell>
        </row>
        <row r="3605">
          <cell r="D3605" t="str">
            <v>200403583</v>
          </cell>
        </row>
        <row r="3606">
          <cell r="D3606" t="str">
            <v>200403601</v>
          </cell>
        </row>
        <row r="3607">
          <cell r="D3607" t="str">
            <v>200403602</v>
          </cell>
        </row>
        <row r="3608">
          <cell r="D3608" t="str">
            <v>200403681</v>
          </cell>
        </row>
        <row r="3609">
          <cell r="D3609" t="str">
            <v>200403682</v>
          </cell>
        </row>
        <row r="3610">
          <cell r="D3610" t="str">
            <v>200403701</v>
          </cell>
        </row>
        <row r="3611">
          <cell r="D3611" t="str">
            <v>200403703</v>
          </cell>
        </row>
        <row r="3612">
          <cell r="D3612" t="str">
            <v>200403781</v>
          </cell>
        </row>
        <row r="3613">
          <cell r="D3613" t="str">
            <v>200403783</v>
          </cell>
        </row>
        <row r="3614">
          <cell r="D3614" t="str">
            <v>200403801</v>
          </cell>
        </row>
        <row r="3615">
          <cell r="D3615" t="str">
            <v>200403802</v>
          </cell>
        </row>
        <row r="3616">
          <cell r="D3616" t="str">
            <v>200403881</v>
          </cell>
        </row>
        <row r="3617">
          <cell r="D3617" t="str">
            <v>200403882</v>
          </cell>
        </row>
        <row r="3618">
          <cell r="D3618" t="str">
            <v>200403902</v>
          </cell>
        </row>
        <row r="3619">
          <cell r="D3619" t="str">
            <v>200403917</v>
          </cell>
        </row>
        <row r="3620">
          <cell r="D3620" t="str">
            <v>200403918</v>
          </cell>
        </row>
        <row r="3621">
          <cell r="D3621" t="str">
            <v>200403926</v>
          </cell>
        </row>
        <row r="3622">
          <cell r="D3622" t="str">
            <v>200403927</v>
          </cell>
        </row>
        <row r="3623">
          <cell r="D3623" t="str">
            <v>200403929</v>
          </cell>
        </row>
        <row r="3624">
          <cell r="D3624" t="str">
            <v>200403930</v>
          </cell>
        </row>
        <row r="3625">
          <cell r="D3625" t="str">
            <v>200403946</v>
          </cell>
        </row>
        <row r="3626">
          <cell r="D3626" t="str">
            <v>200403941</v>
          </cell>
        </row>
        <row r="3627">
          <cell r="D3627" t="str">
            <v>200403128</v>
          </cell>
        </row>
        <row r="3628">
          <cell r="D3628" t="str">
            <v>200403957</v>
          </cell>
        </row>
        <row r="3629">
          <cell r="D3629" t="str">
            <v>200403937</v>
          </cell>
        </row>
        <row r="3630">
          <cell r="D3630" t="str">
            <v>200403961</v>
          </cell>
        </row>
        <row r="3631">
          <cell r="D3631" t="str">
            <v>200403966</v>
          </cell>
        </row>
        <row r="3632">
          <cell r="D3632" t="str">
            <v>200403982</v>
          </cell>
        </row>
        <row r="3633">
          <cell r="D3633" t="str">
            <v>200404102</v>
          </cell>
        </row>
        <row r="3634">
          <cell r="D3634" t="str">
            <v>200404104</v>
          </cell>
        </row>
        <row r="3635">
          <cell r="D3635" t="str">
            <v>200404105</v>
          </cell>
        </row>
        <row r="3636">
          <cell r="D3636" t="str">
            <v>200404129</v>
          </cell>
        </row>
        <row r="3637">
          <cell r="D3637" t="str">
            <v>200404110</v>
          </cell>
        </row>
        <row r="3638">
          <cell r="D3638" t="str">
            <v>200404111</v>
          </cell>
        </row>
        <row r="3639">
          <cell r="D3639" t="str">
            <v>200404116</v>
          </cell>
        </row>
        <row r="3640">
          <cell r="D3640" t="str">
            <v>200404120</v>
          </cell>
        </row>
        <row r="3641">
          <cell r="D3641" t="str">
            <v>200404121</v>
          </cell>
        </row>
        <row r="3642">
          <cell r="D3642" t="str">
            <v>200404182</v>
          </cell>
        </row>
        <row r="3643">
          <cell r="D3643" t="str">
            <v>200404184</v>
          </cell>
        </row>
        <row r="3644">
          <cell r="D3644" t="str">
            <v>200404185</v>
          </cell>
        </row>
        <row r="3645">
          <cell r="D3645" t="str">
            <v>200404201</v>
          </cell>
        </row>
        <row r="3646">
          <cell r="D3646" t="str">
            <v>200404202</v>
          </cell>
        </row>
        <row r="3647">
          <cell r="D3647" t="str">
            <v>200404203</v>
          </cell>
        </row>
        <row r="3648">
          <cell r="D3648" t="str">
            <v>200404210</v>
          </cell>
        </row>
        <row r="3649">
          <cell r="D3649" t="str">
            <v>200404211</v>
          </cell>
        </row>
        <row r="3650">
          <cell r="D3650" t="str">
            <v>200404212</v>
          </cell>
        </row>
        <row r="3651">
          <cell r="D3651" t="str">
            <v>200404221</v>
          </cell>
        </row>
        <row r="3652">
          <cell r="D3652" t="str">
            <v>200404228</v>
          </cell>
        </row>
        <row r="3653">
          <cell r="D3653" t="str">
            <v>200404272</v>
          </cell>
        </row>
        <row r="3654">
          <cell r="D3654" t="str">
            <v>200404281</v>
          </cell>
        </row>
        <row r="3655">
          <cell r="D3655" t="str">
            <v>200404282</v>
          </cell>
        </row>
        <row r="3656">
          <cell r="D3656" t="str">
            <v>200404283</v>
          </cell>
        </row>
        <row r="3657">
          <cell r="D3657" t="str">
            <v>200404301</v>
          </cell>
        </row>
        <row r="3658">
          <cell r="D3658" t="str">
            <v>200404302</v>
          </cell>
        </row>
        <row r="3659">
          <cell r="D3659" t="str">
            <v>200404312</v>
          </cell>
        </row>
        <row r="3660">
          <cell r="D3660" t="str">
            <v>200404318</v>
          </cell>
        </row>
        <row r="3661">
          <cell r="D3661" t="str">
            <v>200404319</v>
          </cell>
        </row>
        <row r="3662">
          <cell r="D3662" t="str">
            <v>200404372</v>
          </cell>
        </row>
        <row r="3663">
          <cell r="D3663" t="str">
            <v>200404381</v>
          </cell>
        </row>
        <row r="3664">
          <cell r="D3664" t="str">
            <v>200404382</v>
          </cell>
        </row>
        <row r="3665">
          <cell r="D3665" t="str">
            <v>200404402</v>
          </cell>
        </row>
        <row r="3666">
          <cell r="D3666" t="str">
            <v>200404129</v>
          </cell>
        </row>
        <row r="3667">
          <cell r="D3667" t="str">
            <v>200404412</v>
          </cell>
        </row>
        <row r="3668">
          <cell r="D3668" t="str">
            <v>200404229</v>
          </cell>
        </row>
        <row r="3669">
          <cell r="D3669" t="str">
            <v>200404416</v>
          </cell>
        </row>
        <row r="3670">
          <cell r="D3670" t="str">
            <v>200404472</v>
          </cell>
        </row>
        <row r="3671">
          <cell r="D3671" t="str">
            <v>200404482</v>
          </cell>
        </row>
        <row r="3672">
          <cell r="D3672" t="str">
            <v>200404501</v>
          </cell>
        </row>
        <row r="3673">
          <cell r="D3673" t="str">
            <v>200404503</v>
          </cell>
        </row>
        <row r="3674">
          <cell r="D3674" t="str">
            <v>200404512</v>
          </cell>
        </row>
        <row r="3675">
          <cell r="D3675" t="str">
            <v>200404516</v>
          </cell>
        </row>
        <row r="3676">
          <cell r="D3676" t="str">
            <v>200404572</v>
          </cell>
        </row>
        <row r="3677">
          <cell r="D3677" t="str">
            <v>200404581</v>
          </cell>
        </row>
        <row r="3678">
          <cell r="D3678" t="str">
            <v>200404583</v>
          </cell>
        </row>
        <row r="3679">
          <cell r="D3679" t="str">
            <v>200404601</v>
          </cell>
        </row>
        <row r="3680">
          <cell r="D3680" t="str">
            <v>200404602</v>
          </cell>
        </row>
        <row r="3681">
          <cell r="D3681" t="str">
            <v>200404681</v>
          </cell>
        </row>
        <row r="3682">
          <cell r="D3682" t="str">
            <v>200404682</v>
          </cell>
        </row>
        <row r="3683">
          <cell r="D3683" t="str">
            <v>200404701</v>
          </cell>
        </row>
        <row r="3684">
          <cell r="D3684" t="str">
            <v>200404703</v>
          </cell>
        </row>
        <row r="3685">
          <cell r="D3685" t="str">
            <v>200404781</v>
          </cell>
        </row>
        <row r="3686">
          <cell r="D3686" t="str">
            <v>200404783</v>
          </cell>
        </row>
        <row r="3687">
          <cell r="D3687" t="str">
            <v>200404801</v>
          </cell>
        </row>
        <row r="3688">
          <cell r="D3688" t="str">
            <v>200404802</v>
          </cell>
        </row>
        <row r="3689">
          <cell r="D3689" t="str">
            <v>200404881</v>
          </cell>
        </row>
        <row r="3690">
          <cell r="D3690" t="str">
            <v>200404882</v>
          </cell>
        </row>
        <row r="3691">
          <cell r="D3691" t="str">
            <v>200404902</v>
          </cell>
        </row>
        <row r="3692">
          <cell r="D3692" t="str">
            <v>200404917</v>
          </cell>
        </row>
        <row r="3693">
          <cell r="D3693" t="str">
            <v>200404918</v>
          </cell>
        </row>
        <row r="3694">
          <cell r="D3694" t="str">
            <v>200404926</v>
          </cell>
        </row>
        <row r="3695">
          <cell r="D3695" t="str">
            <v>200404927</v>
          </cell>
        </row>
        <row r="3696">
          <cell r="D3696" t="str">
            <v>200404216</v>
          </cell>
        </row>
        <row r="3697">
          <cell r="D3697" t="str">
            <v>200404929</v>
          </cell>
        </row>
        <row r="3698">
          <cell r="D3698" t="str">
            <v>200404930</v>
          </cell>
        </row>
        <row r="3699">
          <cell r="D3699" t="str">
            <v>200404946</v>
          </cell>
        </row>
        <row r="3700">
          <cell r="D3700" t="str">
            <v>200404941</v>
          </cell>
        </row>
        <row r="3701">
          <cell r="D3701" t="str">
            <v>200404128</v>
          </cell>
        </row>
        <row r="3702">
          <cell r="D3702" t="str">
            <v>200404957</v>
          </cell>
        </row>
        <row r="3703">
          <cell r="D3703" t="str">
            <v>200404937</v>
          </cell>
        </row>
        <row r="3704">
          <cell r="D3704" t="str">
            <v>200404961</v>
          </cell>
        </row>
        <row r="3705">
          <cell r="D3705" t="str">
            <v>200404966</v>
          </cell>
        </row>
        <row r="3706">
          <cell r="D3706" t="str">
            <v>200404982</v>
          </cell>
        </row>
        <row r="3707">
          <cell r="D3707" t="str">
            <v>2004056</v>
          </cell>
        </row>
        <row r="3708">
          <cell r="D3708" t="str">
            <v>200405102</v>
          </cell>
        </row>
        <row r="3709">
          <cell r="D3709" t="str">
            <v>200405104</v>
          </cell>
        </row>
        <row r="3710">
          <cell r="D3710" t="str">
            <v>200405105</v>
          </cell>
        </row>
        <row r="3711">
          <cell r="D3711" t="str">
            <v>200405129</v>
          </cell>
        </row>
        <row r="3712">
          <cell r="D3712" t="str">
            <v>200405110</v>
          </cell>
        </row>
        <row r="3713">
          <cell r="D3713" t="str">
            <v>200405111</v>
          </cell>
        </row>
        <row r="3714">
          <cell r="D3714" t="str">
            <v>200405116</v>
          </cell>
        </row>
        <row r="3715">
          <cell r="D3715" t="str">
            <v>200405120</v>
          </cell>
        </row>
        <row r="3716">
          <cell r="D3716" t="str">
            <v>200405121</v>
          </cell>
        </row>
        <row r="3717">
          <cell r="D3717" t="str">
            <v>200405182</v>
          </cell>
        </row>
        <row r="3718">
          <cell r="D3718" t="str">
            <v>200405184</v>
          </cell>
        </row>
        <row r="3719">
          <cell r="D3719" t="str">
            <v>200405185</v>
          </cell>
        </row>
        <row r="3720">
          <cell r="D3720" t="str">
            <v>200405201</v>
          </cell>
        </row>
        <row r="3721">
          <cell r="D3721" t="str">
            <v>200405202</v>
          </cell>
        </row>
        <row r="3722">
          <cell r="D3722" t="str">
            <v>200405203</v>
          </cell>
        </row>
        <row r="3723">
          <cell r="D3723" t="str">
            <v>200405210</v>
          </cell>
        </row>
        <row r="3724">
          <cell r="D3724" t="str">
            <v>200405211</v>
          </cell>
        </row>
        <row r="3725">
          <cell r="D3725" t="str">
            <v>200405212</v>
          </cell>
        </row>
        <row r="3726">
          <cell r="D3726" t="str">
            <v>200405221</v>
          </cell>
        </row>
        <row r="3727">
          <cell r="D3727" t="str">
            <v>200405228</v>
          </cell>
        </row>
        <row r="3728">
          <cell r="D3728" t="str">
            <v>200405272</v>
          </cell>
        </row>
        <row r="3729">
          <cell r="D3729" t="str">
            <v>200405281</v>
          </cell>
        </row>
        <row r="3730">
          <cell r="D3730" t="str">
            <v>200405282</v>
          </cell>
        </row>
        <row r="3731">
          <cell r="D3731" t="str">
            <v>200405283</v>
          </cell>
        </row>
        <row r="3732">
          <cell r="D3732" t="str">
            <v>200405301</v>
          </cell>
        </row>
        <row r="3733">
          <cell r="D3733" t="str">
            <v>200405302</v>
          </cell>
        </row>
        <row r="3734">
          <cell r="D3734" t="str">
            <v>200405312</v>
          </cell>
        </row>
        <row r="3735">
          <cell r="D3735" t="str">
            <v>200405318</v>
          </cell>
        </row>
        <row r="3736">
          <cell r="D3736" t="str">
            <v>200405319</v>
          </cell>
        </row>
        <row r="3737">
          <cell r="D3737" t="str">
            <v>200405372</v>
          </cell>
        </row>
        <row r="3738">
          <cell r="D3738" t="str">
            <v>200405381</v>
          </cell>
        </row>
        <row r="3739">
          <cell r="D3739" t="str">
            <v>200405382</v>
          </cell>
        </row>
        <row r="3740">
          <cell r="D3740" t="str">
            <v>200405402</v>
          </cell>
        </row>
        <row r="3741">
          <cell r="D3741" t="str">
            <v>200405999</v>
          </cell>
        </row>
        <row r="3742">
          <cell r="D3742" t="str">
            <v>200405412</v>
          </cell>
        </row>
        <row r="3743">
          <cell r="D3743" t="str">
            <v>200405229</v>
          </cell>
        </row>
        <row r="3744">
          <cell r="D3744" t="str">
            <v>200405416</v>
          </cell>
        </row>
        <row r="3745">
          <cell r="D3745" t="str">
            <v>200405472</v>
          </cell>
        </row>
        <row r="3746">
          <cell r="D3746" t="str">
            <v>200405482</v>
          </cell>
        </row>
        <row r="3747">
          <cell r="D3747" t="str">
            <v>200405501</v>
          </cell>
        </row>
        <row r="3748">
          <cell r="D3748" t="str">
            <v>200405503</v>
          </cell>
        </row>
        <row r="3749">
          <cell r="D3749" t="str">
            <v>200405512</v>
          </cell>
        </row>
        <row r="3750">
          <cell r="D3750" t="str">
            <v>200405516</v>
          </cell>
        </row>
        <row r="3751">
          <cell r="D3751" t="str">
            <v>200405572</v>
          </cell>
        </row>
        <row r="3752">
          <cell r="D3752" t="str">
            <v>200405581</v>
          </cell>
        </row>
        <row r="3753">
          <cell r="D3753" t="str">
            <v>200405583</v>
          </cell>
        </row>
        <row r="3754">
          <cell r="D3754" t="str">
            <v>200405601</v>
          </cell>
        </row>
        <row r="3755">
          <cell r="D3755" t="str">
            <v>200405602</v>
          </cell>
        </row>
        <row r="3756">
          <cell r="D3756" t="str">
            <v>200405681</v>
          </cell>
        </row>
        <row r="3757">
          <cell r="D3757" t="str">
            <v>200405682</v>
          </cell>
        </row>
        <row r="3758">
          <cell r="D3758" t="str">
            <v>200405701</v>
          </cell>
        </row>
        <row r="3759">
          <cell r="D3759" t="str">
            <v>200405703</v>
          </cell>
        </row>
        <row r="3760">
          <cell r="D3760" t="str">
            <v>200405781</v>
          </cell>
        </row>
        <row r="3761">
          <cell r="D3761" t="str">
            <v>200405783</v>
          </cell>
        </row>
        <row r="3762">
          <cell r="D3762" t="str">
            <v>200405801</v>
          </cell>
        </row>
        <row r="3763">
          <cell r="D3763" t="str">
            <v>200405802</v>
          </cell>
        </row>
        <row r="3764">
          <cell r="D3764" t="str">
            <v>200405881</v>
          </cell>
        </row>
        <row r="3765">
          <cell r="D3765" t="str">
            <v>200405882</v>
          </cell>
        </row>
        <row r="3766">
          <cell r="D3766" t="str">
            <v>200405902</v>
          </cell>
        </row>
        <row r="3767">
          <cell r="D3767" t="str">
            <v>200405917</v>
          </cell>
        </row>
        <row r="3768">
          <cell r="D3768" t="str">
            <v>200405918</v>
          </cell>
        </row>
        <row r="3769">
          <cell r="D3769" t="str">
            <v>200405926</v>
          </cell>
        </row>
        <row r="3770">
          <cell r="D3770" t="str">
            <v>200405927</v>
          </cell>
        </row>
        <row r="3771">
          <cell r="D3771" t="str">
            <v>200405216</v>
          </cell>
        </row>
        <row r="3772">
          <cell r="D3772" t="str">
            <v>200405929</v>
          </cell>
        </row>
        <row r="3773">
          <cell r="D3773" t="str">
            <v>200405930</v>
          </cell>
        </row>
        <row r="3774">
          <cell r="D3774" t="str">
            <v>200405946</v>
          </cell>
        </row>
        <row r="3775">
          <cell r="D3775" t="str">
            <v>200405941</v>
          </cell>
        </row>
        <row r="3776">
          <cell r="D3776" t="str">
            <v>200405128</v>
          </cell>
        </row>
        <row r="3777">
          <cell r="D3777" t="str">
            <v>200405957</v>
          </cell>
        </row>
        <row r="3778">
          <cell r="D3778" t="str">
            <v>200405937</v>
          </cell>
        </row>
        <row r="3779">
          <cell r="D3779" t="str">
            <v>200405961</v>
          </cell>
        </row>
        <row r="3780">
          <cell r="D3780" t="str">
            <v>200405966</v>
          </cell>
        </row>
        <row r="3781">
          <cell r="D3781" t="str">
            <v>200405982</v>
          </cell>
        </row>
        <row r="3782">
          <cell r="D3782" t="str">
            <v>2004066</v>
          </cell>
        </row>
        <row r="3783">
          <cell r="D3783" t="str">
            <v>200406102</v>
          </cell>
        </row>
        <row r="3784">
          <cell r="D3784" t="str">
            <v>200406104</v>
          </cell>
        </row>
        <row r="3785">
          <cell r="D3785" t="str">
            <v>200406105</v>
          </cell>
        </row>
        <row r="3786">
          <cell r="D3786" t="str">
            <v>200406129</v>
          </cell>
        </row>
        <row r="3787">
          <cell r="D3787" t="str">
            <v>200406110</v>
          </cell>
        </row>
        <row r="3788">
          <cell r="D3788" t="str">
            <v>200406111</v>
          </cell>
        </row>
        <row r="3789">
          <cell r="D3789" t="str">
            <v>200406116</v>
          </cell>
        </row>
        <row r="3790">
          <cell r="D3790" t="str">
            <v>200406120</v>
          </cell>
        </row>
        <row r="3791">
          <cell r="D3791" t="str">
            <v>200406121</v>
          </cell>
        </row>
        <row r="3792">
          <cell r="D3792" t="str">
            <v>200406182</v>
          </cell>
        </row>
        <row r="3793">
          <cell r="D3793" t="str">
            <v>200406184</v>
          </cell>
        </row>
        <row r="3794">
          <cell r="D3794" t="str">
            <v>200406185</v>
          </cell>
        </row>
        <row r="3795">
          <cell r="D3795" t="str">
            <v>200406201</v>
          </cell>
        </row>
        <row r="3796">
          <cell r="D3796" t="str">
            <v>200406202</v>
          </cell>
        </row>
        <row r="3797">
          <cell r="D3797" t="str">
            <v>200406203</v>
          </cell>
        </row>
        <row r="3798">
          <cell r="D3798" t="str">
            <v>200406210</v>
          </cell>
        </row>
        <row r="3799">
          <cell r="D3799" t="str">
            <v>200406211</v>
          </cell>
        </row>
        <row r="3800">
          <cell r="D3800" t="str">
            <v>200406212</v>
          </cell>
        </row>
        <row r="3801">
          <cell r="D3801" t="str">
            <v>200406221</v>
          </cell>
        </row>
        <row r="3802">
          <cell r="D3802" t="str">
            <v>200406228</v>
          </cell>
        </row>
        <row r="3803">
          <cell r="D3803" t="str">
            <v>200406272</v>
          </cell>
        </row>
        <row r="3804">
          <cell r="D3804" t="str">
            <v>200406281</v>
          </cell>
        </row>
        <row r="3805">
          <cell r="D3805" t="str">
            <v>200406282</v>
          </cell>
        </row>
        <row r="3806">
          <cell r="D3806" t="str">
            <v>200406283</v>
          </cell>
        </row>
        <row r="3807">
          <cell r="D3807" t="str">
            <v>200406301</v>
          </cell>
        </row>
        <row r="3808">
          <cell r="D3808" t="str">
            <v>200406302</v>
          </cell>
        </row>
        <row r="3809">
          <cell r="D3809" t="str">
            <v>200406312</v>
          </cell>
        </row>
        <row r="3810">
          <cell r="D3810" t="str">
            <v>200406318</v>
          </cell>
        </row>
        <row r="3811">
          <cell r="D3811" t="str">
            <v>200406319</v>
          </cell>
        </row>
        <row r="3812">
          <cell r="D3812" t="str">
            <v>200406372</v>
          </cell>
        </row>
        <row r="3813">
          <cell r="D3813" t="str">
            <v>200406381</v>
          </cell>
        </row>
        <row r="3814">
          <cell r="D3814" t="str">
            <v>200406382</v>
          </cell>
        </row>
        <row r="3815">
          <cell r="D3815" t="str">
            <v>200406402</v>
          </cell>
        </row>
        <row r="3816">
          <cell r="D3816" t="str">
            <v>200406999</v>
          </cell>
        </row>
        <row r="3817">
          <cell r="D3817" t="str">
            <v>200406412</v>
          </cell>
        </row>
        <row r="3818">
          <cell r="D3818" t="str">
            <v>200406229</v>
          </cell>
        </row>
        <row r="3819">
          <cell r="D3819" t="str">
            <v>200406416</v>
          </cell>
        </row>
        <row r="3820">
          <cell r="D3820" t="str">
            <v>200406472</v>
          </cell>
        </row>
        <row r="3821">
          <cell r="D3821" t="str">
            <v>200406482</v>
          </cell>
        </row>
        <row r="3822">
          <cell r="D3822" t="str">
            <v>200406501</v>
          </cell>
        </row>
        <row r="3823">
          <cell r="D3823" t="str">
            <v>200406503</v>
          </cell>
        </row>
        <row r="3824">
          <cell r="D3824" t="str">
            <v>200406512</v>
          </cell>
        </row>
        <row r="3825">
          <cell r="D3825" t="str">
            <v>200406516</v>
          </cell>
        </row>
        <row r="3826">
          <cell r="D3826" t="str">
            <v>200406572</v>
          </cell>
        </row>
        <row r="3827">
          <cell r="D3827" t="str">
            <v>200406581</v>
          </cell>
        </row>
        <row r="3828">
          <cell r="D3828" t="str">
            <v>200406583</v>
          </cell>
        </row>
        <row r="3829">
          <cell r="D3829" t="str">
            <v>200406601</v>
          </cell>
        </row>
        <row r="3830">
          <cell r="D3830" t="str">
            <v>200406602</v>
          </cell>
        </row>
        <row r="3831">
          <cell r="D3831" t="str">
            <v>200406681</v>
          </cell>
        </row>
        <row r="3832">
          <cell r="D3832" t="str">
            <v>200406682</v>
          </cell>
        </row>
        <row r="3833">
          <cell r="D3833" t="str">
            <v>200406701</v>
          </cell>
        </row>
        <row r="3834">
          <cell r="D3834" t="str">
            <v>200406703</v>
          </cell>
        </row>
        <row r="3835">
          <cell r="D3835" t="str">
            <v>200406781</v>
          </cell>
        </row>
        <row r="3836">
          <cell r="D3836" t="str">
            <v>200406783</v>
          </cell>
        </row>
        <row r="3837">
          <cell r="D3837" t="str">
            <v>200406801</v>
          </cell>
        </row>
        <row r="3838">
          <cell r="D3838" t="str">
            <v>200406802</v>
          </cell>
        </row>
        <row r="3839">
          <cell r="D3839" t="str">
            <v>200406881</v>
          </cell>
        </row>
        <row r="3840">
          <cell r="D3840" t="str">
            <v>200406882</v>
          </cell>
        </row>
        <row r="3841">
          <cell r="D3841" t="str">
            <v>200406902</v>
          </cell>
        </row>
        <row r="3842">
          <cell r="D3842" t="str">
            <v>200406917</v>
          </cell>
        </row>
        <row r="3843">
          <cell r="D3843" t="str">
            <v>200406918</v>
          </cell>
        </row>
        <row r="3844">
          <cell r="D3844" t="str">
            <v>200406926</v>
          </cell>
        </row>
        <row r="3845">
          <cell r="D3845" t="str">
            <v>200406927</v>
          </cell>
        </row>
        <row r="3846">
          <cell r="D3846" t="str">
            <v>200406216</v>
          </cell>
        </row>
        <row r="3847">
          <cell r="D3847" t="str">
            <v>200406929</v>
          </cell>
        </row>
        <row r="3848">
          <cell r="D3848" t="str">
            <v>200406930</v>
          </cell>
        </row>
        <row r="3849">
          <cell r="D3849" t="str">
            <v>200406946</v>
          </cell>
        </row>
        <row r="3850">
          <cell r="D3850" t="str">
            <v>200406941</v>
          </cell>
        </row>
        <row r="3851">
          <cell r="D3851" t="str">
            <v>200406128</v>
          </cell>
        </row>
        <row r="3852">
          <cell r="D3852" t="str">
            <v>200406957</v>
          </cell>
        </row>
        <row r="3853">
          <cell r="D3853" t="str">
            <v>200406937</v>
          </cell>
        </row>
        <row r="3854">
          <cell r="D3854" t="str">
            <v>200406961</v>
          </cell>
        </row>
        <row r="3855">
          <cell r="D3855" t="str">
            <v>200406966</v>
          </cell>
        </row>
        <row r="3856">
          <cell r="D3856" t="str">
            <v>200406982</v>
          </cell>
        </row>
        <row r="3857">
          <cell r="D3857" t="str">
            <v>2004076</v>
          </cell>
        </row>
        <row r="3858">
          <cell r="D3858" t="str">
            <v>200407102</v>
          </cell>
        </row>
        <row r="3859">
          <cell r="D3859" t="str">
            <v>200407104</v>
          </cell>
        </row>
        <row r="3860">
          <cell r="D3860" t="str">
            <v>200407105</v>
          </cell>
        </row>
        <row r="3861">
          <cell r="D3861" t="str">
            <v>200407129</v>
          </cell>
        </row>
        <row r="3862">
          <cell r="D3862" t="str">
            <v>200407110</v>
          </cell>
        </row>
        <row r="3863">
          <cell r="D3863" t="str">
            <v>200407111</v>
          </cell>
        </row>
        <row r="3864">
          <cell r="D3864" t="str">
            <v>200407116</v>
          </cell>
        </row>
        <row r="3865">
          <cell r="D3865" t="str">
            <v>200407120</v>
          </cell>
        </row>
        <row r="3866">
          <cell r="D3866" t="str">
            <v>200407121</v>
          </cell>
        </row>
        <row r="3867">
          <cell r="D3867" t="str">
            <v>200407182</v>
          </cell>
        </row>
        <row r="3868">
          <cell r="D3868" t="str">
            <v>200407184</v>
          </cell>
        </row>
        <row r="3869">
          <cell r="D3869" t="str">
            <v>200407185</v>
          </cell>
        </row>
        <row r="3870">
          <cell r="D3870" t="str">
            <v>200407201</v>
          </cell>
        </row>
        <row r="3871">
          <cell r="D3871" t="str">
            <v>200407202</v>
          </cell>
        </row>
        <row r="3872">
          <cell r="D3872" t="str">
            <v>200407203</v>
          </cell>
        </row>
        <row r="3873">
          <cell r="D3873" t="str">
            <v>200407210</v>
          </cell>
        </row>
        <row r="3874">
          <cell r="D3874" t="str">
            <v>200407211</v>
          </cell>
        </row>
        <row r="3875">
          <cell r="D3875" t="str">
            <v>200407212</v>
          </cell>
        </row>
        <row r="3876">
          <cell r="D3876" t="str">
            <v>200407221</v>
          </cell>
        </row>
        <row r="3877">
          <cell r="D3877" t="str">
            <v>200407228</v>
          </cell>
        </row>
        <row r="3878">
          <cell r="D3878" t="str">
            <v>200407272</v>
          </cell>
        </row>
        <row r="3879">
          <cell r="D3879" t="str">
            <v>200407281</v>
          </cell>
        </row>
        <row r="3880">
          <cell r="D3880" t="str">
            <v>200407282</v>
          </cell>
        </row>
        <row r="3881">
          <cell r="D3881" t="str">
            <v>200407283</v>
          </cell>
        </row>
        <row r="3882">
          <cell r="D3882" t="str">
            <v>200407301</v>
          </cell>
        </row>
        <row r="3883">
          <cell r="D3883" t="str">
            <v>200407302</v>
          </cell>
        </row>
        <row r="3884">
          <cell r="D3884" t="str">
            <v>200407312</v>
          </cell>
        </row>
        <row r="3885">
          <cell r="D3885" t="str">
            <v>200407318</v>
          </cell>
        </row>
        <row r="3886">
          <cell r="D3886" t="str">
            <v>200407319</v>
          </cell>
        </row>
        <row r="3887">
          <cell r="D3887" t="str">
            <v>200407372</v>
          </cell>
        </row>
        <row r="3888">
          <cell r="D3888" t="str">
            <v>200407381</v>
          </cell>
        </row>
        <row r="3889">
          <cell r="D3889" t="str">
            <v>200407382</v>
          </cell>
        </row>
        <row r="3890">
          <cell r="D3890" t="str">
            <v>200407402</v>
          </cell>
        </row>
        <row r="3891">
          <cell r="D3891" t="str">
            <v>200407999</v>
          </cell>
        </row>
        <row r="3892">
          <cell r="D3892" t="str">
            <v>200407412</v>
          </cell>
        </row>
        <row r="3893">
          <cell r="D3893" t="str">
            <v>200407229</v>
          </cell>
        </row>
        <row r="3894">
          <cell r="D3894" t="str">
            <v>200407416</v>
          </cell>
        </row>
        <row r="3895">
          <cell r="D3895" t="str">
            <v>200407472</v>
          </cell>
        </row>
        <row r="3896">
          <cell r="D3896" t="str">
            <v>200407482</v>
          </cell>
        </row>
        <row r="3897">
          <cell r="D3897" t="str">
            <v>200407501</v>
          </cell>
        </row>
        <row r="3898">
          <cell r="D3898" t="str">
            <v>200407503</v>
          </cell>
        </row>
        <row r="3899">
          <cell r="D3899" t="str">
            <v>200407512</v>
          </cell>
        </row>
        <row r="3900">
          <cell r="D3900" t="str">
            <v>200407516</v>
          </cell>
        </row>
        <row r="3901">
          <cell r="D3901" t="str">
            <v>200407572</v>
          </cell>
        </row>
        <row r="3902">
          <cell r="D3902" t="str">
            <v>200407581</v>
          </cell>
        </row>
        <row r="3903">
          <cell r="D3903" t="str">
            <v>200407583</v>
          </cell>
        </row>
        <row r="3904">
          <cell r="D3904" t="str">
            <v>200407601</v>
          </cell>
        </row>
        <row r="3905">
          <cell r="D3905" t="str">
            <v>200407602</v>
          </cell>
        </row>
        <row r="3906">
          <cell r="D3906" t="str">
            <v>200407681</v>
          </cell>
        </row>
        <row r="3907">
          <cell r="D3907" t="str">
            <v>200407682</v>
          </cell>
        </row>
        <row r="3908">
          <cell r="D3908" t="str">
            <v>200407701</v>
          </cell>
        </row>
        <row r="3909">
          <cell r="D3909" t="str">
            <v>200407703</v>
          </cell>
        </row>
        <row r="3910">
          <cell r="D3910" t="str">
            <v>200407781</v>
          </cell>
        </row>
        <row r="3911">
          <cell r="D3911" t="str">
            <v>200407783</v>
          </cell>
        </row>
        <row r="3912">
          <cell r="D3912" t="str">
            <v>200407801</v>
          </cell>
        </row>
        <row r="3913">
          <cell r="D3913" t="str">
            <v>200407802</v>
          </cell>
        </row>
        <row r="3914">
          <cell r="D3914" t="str">
            <v>200407881</v>
          </cell>
        </row>
        <row r="3915">
          <cell r="D3915" t="str">
            <v>200407882</v>
          </cell>
        </row>
        <row r="3916">
          <cell r="D3916" t="str">
            <v>200407902</v>
          </cell>
        </row>
        <row r="3917">
          <cell r="D3917" t="str">
            <v>200407917</v>
          </cell>
        </row>
        <row r="3918">
          <cell r="D3918" t="str">
            <v>200407918</v>
          </cell>
        </row>
        <row r="3919">
          <cell r="D3919" t="str">
            <v>200407926</v>
          </cell>
        </row>
        <row r="3920">
          <cell r="D3920" t="str">
            <v>200407927</v>
          </cell>
        </row>
        <row r="3921">
          <cell r="D3921" t="str">
            <v>200407216</v>
          </cell>
        </row>
        <row r="3922">
          <cell r="D3922" t="str">
            <v>200407929</v>
          </cell>
        </row>
        <row r="3923">
          <cell r="D3923" t="str">
            <v>200407930</v>
          </cell>
        </row>
        <row r="3924">
          <cell r="D3924" t="str">
            <v>200407946</v>
          </cell>
        </row>
        <row r="3925">
          <cell r="D3925" t="str">
            <v>200407941</v>
          </cell>
        </row>
        <row r="3926">
          <cell r="D3926" t="str">
            <v>200407128</v>
          </cell>
        </row>
        <row r="3927">
          <cell r="D3927" t="str">
            <v>200407957</v>
          </cell>
        </row>
        <row r="3928">
          <cell r="D3928" t="str">
            <v>200407937</v>
          </cell>
        </row>
        <row r="3929">
          <cell r="D3929" t="str">
            <v>200407961</v>
          </cell>
        </row>
        <row r="3930">
          <cell r="D3930" t="str">
            <v>200407966</v>
          </cell>
        </row>
        <row r="3931">
          <cell r="D3931" t="str">
            <v>200407982</v>
          </cell>
        </row>
        <row r="3932">
          <cell r="D3932" t="str">
            <v>2004086</v>
          </cell>
        </row>
        <row r="3933">
          <cell r="D3933" t="str">
            <v>200408102</v>
          </cell>
        </row>
        <row r="3934">
          <cell r="D3934" t="str">
            <v>200408104</v>
          </cell>
        </row>
        <row r="3935">
          <cell r="D3935" t="str">
            <v>200408105</v>
          </cell>
        </row>
        <row r="3936">
          <cell r="D3936" t="str">
            <v>200408129</v>
          </cell>
        </row>
        <row r="3937">
          <cell r="D3937" t="str">
            <v>200408110</v>
          </cell>
        </row>
        <row r="3938">
          <cell r="D3938" t="str">
            <v>200408111</v>
          </cell>
        </row>
        <row r="3939">
          <cell r="D3939" t="str">
            <v>200408116</v>
          </cell>
        </row>
        <row r="3940">
          <cell r="D3940" t="str">
            <v>200408120</v>
          </cell>
        </row>
        <row r="3941">
          <cell r="D3941" t="str">
            <v>200408121</v>
          </cell>
        </row>
        <row r="3942">
          <cell r="D3942" t="str">
            <v>200408182</v>
          </cell>
        </row>
        <row r="3943">
          <cell r="D3943" t="str">
            <v>200408184</v>
          </cell>
        </row>
        <row r="3944">
          <cell r="D3944" t="str">
            <v>200408185</v>
          </cell>
        </row>
        <row r="3945">
          <cell r="D3945" t="str">
            <v>200408201</v>
          </cell>
        </row>
        <row r="3946">
          <cell r="D3946" t="str">
            <v>200408202</v>
          </cell>
        </row>
        <row r="3947">
          <cell r="D3947" t="str">
            <v>200408203</v>
          </cell>
        </row>
        <row r="3948">
          <cell r="D3948" t="str">
            <v>200408210</v>
          </cell>
        </row>
        <row r="3949">
          <cell r="D3949" t="str">
            <v>200408211</v>
          </cell>
        </row>
        <row r="3950">
          <cell r="D3950" t="str">
            <v>200408212</v>
          </cell>
        </row>
        <row r="3951">
          <cell r="D3951" t="str">
            <v>200408221</v>
          </cell>
        </row>
        <row r="3952">
          <cell r="D3952" t="str">
            <v>200408228</v>
          </cell>
        </row>
        <row r="3953">
          <cell r="D3953" t="str">
            <v>200408272</v>
          </cell>
        </row>
        <row r="3954">
          <cell r="D3954" t="str">
            <v>200408281</v>
          </cell>
        </row>
        <row r="3955">
          <cell r="D3955" t="str">
            <v>200408282</v>
          </cell>
        </row>
        <row r="3956">
          <cell r="D3956" t="str">
            <v>200408283</v>
          </cell>
        </row>
        <row r="3957">
          <cell r="D3957" t="str">
            <v>200408301</v>
          </cell>
        </row>
        <row r="3958">
          <cell r="D3958" t="str">
            <v>200408302</v>
          </cell>
        </row>
        <row r="3959">
          <cell r="D3959" t="str">
            <v>200408312</v>
          </cell>
        </row>
        <row r="3960">
          <cell r="D3960" t="str">
            <v>200408318</v>
          </cell>
        </row>
        <row r="3961">
          <cell r="D3961" t="str">
            <v>200408319</v>
          </cell>
        </row>
        <row r="3962">
          <cell r="D3962" t="str">
            <v>200408372</v>
          </cell>
        </row>
        <row r="3963">
          <cell r="D3963" t="str">
            <v>200408381</v>
          </cell>
        </row>
        <row r="3964">
          <cell r="D3964" t="str">
            <v>200408382</v>
          </cell>
        </row>
        <row r="3965">
          <cell r="D3965" t="str">
            <v>200408402</v>
          </cell>
        </row>
        <row r="3966">
          <cell r="D3966" t="str">
            <v>200408999</v>
          </cell>
        </row>
        <row r="3967">
          <cell r="D3967" t="str">
            <v>200408412</v>
          </cell>
        </row>
        <row r="3968">
          <cell r="D3968" t="str">
            <v>200408229</v>
          </cell>
        </row>
        <row r="3969">
          <cell r="D3969" t="str">
            <v>200408416</v>
          </cell>
        </row>
        <row r="3970">
          <cell r="D3970" t="str">
            <v>200408472</v>
          </cell>
        </row>
        <row r="3971">
          <cell r="D3971" t="str">
            <v>200408482</v>
          </cell>
        </row>
        <row r="3972">
          <cell r="D3972" t="str">
            <v>200408501</v>
          </cell>
        </row>
        <row r="3973">
          <cell r="D3973" t="str">
            <v>200408503</v>
          </cell>
        </row>
        <row r="3974">
          <cell r="D3974" t="str">
            <v>200408512</v>
          </cell>
        </row>
        <row r="3975">
          <cell r="D3975" t="str">
            <v>200408516</v>
          </cell>
        </row>
        <row r="3976">
          <cell r="D3976" t="str">
            <v>200408572</v>
          </cell>
        </row>
        <row r="3977">
          <cell r="D3977" t="str">
            <v>200408581</v>
          </cell>
        </row>
        <row r="3978">
          <cell r="D3978" t="str">
            <v>200408583</v>
          </cell>
        </row>
        <row r="3979">
          <cell r="D3979" t="str">
            <v>200408601</v>
          </cell>
        </row>
        <row r="3980">
          <cell r="D3980" t="str">
            <v>200408602</v>
          </cell>
        </row>
        <row r="3981">
          <cell r="D3981" t="str">
            <v>200408681</v>
          </cell>
        </row>
        <row r="3982">
          <cell r="D3982" t="str">
            <v>200408682</v>
          </cell>
        </row>
        <row r="3983">
          <cell r="D3983" t="str">
            <v>200408701</v>
          </cell>
        </row>
        <row r="3984">
          <cell r="D3984" t="str">
            <v>200408703</v>
          </cell>
        </row>
        <row r="3985">
          <cell r="D3985" t="str">
            <v>200408781</v>
          </cell>
        </row>
        <row r="3986">
          <cell r="D3986" t="str">
            <v>200408783</v>
          </cell>
        </row>
        <row r="3987">
          <cell r="D3987" t="str">
            <v>200408801</v>
          </cell>
        </row>
        <row r="3988">
          <cell r="D3988" t="str">
            <v>200408802</v>
          </cell>
        </row>
        <row r="3989">
          <cell r="D3989" t="str">
            <v>200408881</v>
          </cell>
        </row>
        <row r="3990">
          <cell r="D3990" t="str">
            <v>200408882</v>
          </cell>
        </row>
        <row r="3991">
          <cell r="D3991" t="str">
            <v>200408902</v>
          </cell>
        </row>
        <row r="3992">
          <cell r="D3992" t="str">
            <v>200408917</v>
          </cell>
        </row>
        <row r="3993">
          <cell r="D3993" t="str">
            <v>200408918</v>
          </cell>
        </row>
        <row r="3994">
          <cell r="D3994" t="str">
            <v>200408926</v>
          </cell>
        </row>
        <row r="3995">
          <cell r="D3995" t="str">
            <v>200408927</v>
          </cell>
        </row>
        <row r="3996">
          <cell r="D3996" t="str">
            <v>200408216</v>
          </cell>
        </row>
        <row r="3997">
          <cell r="D3997" t="str">
            <v>200408929</v>
          </cell>
        </row>
        <row r="3998">
          <cell r="D3998" t="str">
            <v>200408930</v>
          </cell>
        </row>
        <row r="3999">
          <cell r="D3999" t="str">
            <v>200408946</v>
          </cell>
        </row>
        <row r="4000">
          <cell r="D4000" t="str">
            <v>200408941</v>
          </cell>
        </row>
        <row r="4001">
          <cell r="D4001" t="str">
            <v>200408128</v>
          </cell>
        </row>
        <row r="4002">
          <cell r="D4002" t="str">
            <v>200408957</v>
          </cell>
        </row>
        <row r="4003">
          <cell r="D4003" t="str">
            <v>200408937</v>
          </cell>
        </row>
        <row r="4004">
          <cell r="D4004" t="str">
            <v>200408961</v>
          </cell>
        </row>
        <row r="4005">
          <cell r="D4005" t="str">
            <v>200408966</v>
          </cell>
        </row>
        <row r="4006">
          <cell r="D4006" t="str">
            <v>200408982</v>
          </cell>
        </row>
        <row r="4007">
          <cell r="D4007" t="str">
            <v>2004096</v>
          </cell>
        </row>
        <row r="4008">
          <cell r="D4008" t="str">
            <v>200409102</v>
          </cell>
        </row>
        <row r="4009">
          <cell r="D4009" t="str">
            <v>200409104</v>
          </cell>
        </row>
        <row r="4010">
          <cell r="D4010" t="str">
            <v>200409105</v>
          </cell>
        </row>
        <row r="4011">
          <cell r="D4011" t="str">
            <v>200409129</v>
          </cell>
        </row>
        <row r="4012">
          <cell r="D4012" t="str">
            <v>200409110</v>
          </cell>
        </row>
        <row r="4013">
          <cell r="D4013" t="str">
            <v>200409111</v>
          </cell>
        </row>
        <row r="4014">
          <cell r="D4014" t="str">
            <v>200409116</v>
          </cell>
        </row>
        <row r="4015">
          <cell r="D4015" t="str">
            <v>200409120</v>
          </cell>
        </row>
        <row r="4016">
          <cell r="D4016" t="str">
            <v>200409121</v>
          </cell>
        </row>
        <row r="4017">
          <cell r="D4017" t="str">
            <v>200409182</v>
          </cell>
        </row>
        <row r="4018">
          <cell r="D4018" t="str">
            <v>200409184</v>
          </cell>
        </row>
        <row r="4019">
          <cell r="D4019" t="str">
            <v>200409185</v>
          </cell>
        </row>
        <row r="4020">
          <cell r="D4020" t="str">
            <v>200409201</v>
          </cell>
        </row>
        <row r="4021">
          <cell r="D4021" t="str">
            <v>200409202</v>
          </cell>
        </row>
        <row r="4022">
          <cell r="D4022" t="str">
            <v>200409203</v>
          </cell>
        </row>
        <row r="4023">
          <cell r="D4023" t="str">
            <v>200409210</v>
          </cell>
        </row>
        <row r="4024">
          <cell r="D4024" t="str">
            <v>200409211</v>
          </cell>
        </row>
        <row r="4025">
          <cell r="D4025" t="str">
            <v>200409212</v>
          </cell>
        </row>
        <row r="4026">
          <cell r="D4026" t="str">
            <v>200409221</v>
          </cell>
        </row>
        <row r="4027">
          <cell r="D4027" t="str">
            <v>200409228</v>
          </cell>
        </row>
        <row r="4028">
          <cell r="D4028" t="str">
            <v>200409272</v>
          </cell>
        </row>
        <row r="4029">
          <cell r="D4029" t="str">
            <v>200409281</v>
          </cell>
        </row>
        <row r="4030">
          <cell r="D4030" t="str">
            <v>200409282</v>
          </cell>
        </row>
        <row r="4031">
          <cell r="D4031" t="str">
            <v>200409283</v>
          </cell>
        </row>
        <row r="4032">
          <cell r="D4032" t="str">
            <v>200409301</v>
          </cell>
        </row>
        <row r="4033">
          <cell r="D4033" t="str">
            <v>200409302</v>
          </cell>
        </row>
        <row r="4034">
          <cell r="D4034" t="str">
            <v>200409312</v>
          </cell>
        </row>
        <row r="4035">
          <cell r="D4035" t="str">
            <v>200409318</v>
          </cell>
        </row>
        <row r="4036">
          <cell r="D4036" t="str">
            <v>200409319</v>
          </cell>
        </row>
        <row r="4037">
          <cell r="D4037" t="str">
            <v>200409372</v>
          </cell>
        </row>
        <row r="4038">
          <cell r="D4038" t="str">
            <v>200409381</v>
          </cell>
        </row>
        <row r="4039">
          <cell r="D4039" t="str">
            <v>200409382</v>
          </cell>
        </row>
        <row r="4040">
          <cell r="D4040" t="str">
            <v>200409402</v>
          </cell>
        </row>
        <row r="4041">
          <cell r="D4041" t="str">
            <v>200409999</v>
          </cell>
        </row>
        <row r="4042">
          <cell r="D4042" t="str">
            <v>200409412</v>
          </cell>
        </row>
        <row r="4043">
          <cell r="D4043" t="str">
            <v>200409229</v>
          </cell>
        </row>
        <row r="4044">
          <cell r="D4044" t="str">
            <v>200409416</v>
          </cell>
        </row>
        <row r="4045">
          <cell r="D4045" t="str">
            <v>200409472</v>
          </cell>
        </row>
        <row r="4046">
          <cell r="D4046" t="str">
            <v>200409482</v>
          </cell>
        </row>
        <row r="4047">
          <cell r="D4047" t="str">
            <v>200409501</v>
          </cell>
        </row>
        <row r="4048">
          <cell r="D4048" t="str">
            <v>200409503</v>
          </cell>
        </row>
        <row r="4049">
          <cell r="D4049" t="str">
            <v>200409512</v>
          </cell>
        </row>
        <row r="4050">
          <cell r="D4050" t="str">
            <v>200409516</v>
          </cell>
        </row>
        <row r="4051">
          <cell r="D4051" t="str">
            <v>200409572</v>
          </cell>
        </row>
        <row r="4052">
          <cell r="D4052" t="str">
            <v>200409581</v>
          </cell>
        </row>
        <row r="4053">
          <cell r="D4053" t="str">
            <v>200409583</v>
          </cell>
        </row>
        <row r="4054">
          <cell r="D4054" t="str">
            <v>200409601</v>
          </cell>
        </row>
        <row r="4055">
          <cell r="D4055" t="str">
            <v>200409602</v>
          </cell>
        </row>
        <row r="4056">
          <cell r="D4056" t="str">
            <v>200409681</v>
          </cell>
        </row>
        <row r="4057">
          <cell r="D4057" t="str">
            <v>200409682</v>
          </cell>
        </row>
        <row r="4058">
          <cell r="D4058" t="str">
            <v>200409701</v>
          </cell>
        </row>
        <row r="4059">
          <cell r="D4059" t="str">
            <v>200409703</v>
          </cell>
        </row>
        <row r="4060">
          <cell r="D4060" t="str">
            <v>200409781</v>
          </cell>
        </row>
        <row r="4061">
          <cell r="D4061" t="str">
            <v>200409783</v>
          </cell>
        </row>
        <row r="4062">
          <cell r="D4062" t="str">
            <v>200409801</v>
          </cell>
        </row>
        <row r="4063">
          <cell r="D4063" t="str">
            <v>200409802</v>
          </cell>
        </row>
        <row r="4064">
          <cell r="D4064" t="str">
            <v>200409881</v>
          </cell>
        </row>
        <row r="4065">
          <cell r="D4065" t="str">
            <v>200409882</v>
          </cell>
        </row>
        <row r="4066">
          <cell r="D4066" t="str">
            <v>200409902</v>
          </cell>
        </row>
        <row r="4067">
          <cell r="D4067" t="str">
            <v>200409917</v>
          </cell>
        </row>
        <row r="4068">
          <cell r="D4068" t="str">
            <v>200409918</v>
          </cell>
        </row>
        <row r="4069">
          <cell r="D4069" t="str">
            <v>200409926</v>
          </cell>
        </row>
        <row r="4070">
          <cell r="D4070" t="str">
            <v>200409927</v>
          </cell>
        </row>
        <row r="4071">
          <cell r="D4071" t="str">
            <v>200409216</v>
          </cell>
        </row>
        <row r="4072">
          <cell r="D4072" t="str">
            <v>200409929</v>
          </cell>
        </row>
        <row r="4073">
          <cell r="D4073" t="str">
            <v>200409930</v>
          </cell>
        </row>
        <row r="4074">
          <cell r="D4074" t="str">
            <v>200409946</v>
          </cell>
        </row>
        <row r="4075">
          <cell r="D4075" t="str">
            <v>200409941</v>
          </cell>
        </row>
        <row r="4076">
          <cell r="D4076" t="str">
            <v>200409128</v>
          </cell>
        </row>
        <row r="4077">
          <cell r="D4077" t="str">
            <v>200409957</v>
          </cell>
        </row>
        <row r="4078">
          <cell r="D4078" t="str">
            <v>200409937</v>
          </cell>
        </row>
        <row r="4079">
          <cell r="D4079" t="str">
            <v>200409961</v>
          </cell>
        </row>
        <row r="4080">
          <cell r="D4080" t="str">
            <v>200409966</v>
          </cell>
        </row>
        <row r="4081">
          <cell r="D4081" t="str">
            <v>200409982</v>
          </cell>
        </row>
        <row r="4082">
          <cell r="D4082" t="str">
            <v>2004106</v>
          </cell>
        </row>
        <row r="4083">
          <cell r="D4083" t="str">
            <v>200410102</v>
          </cell>
        </row>
        <row r="4084">
          <cell r="D4084" t="str">
            <v>200410104</v>
          </cell>
        </row>
        <row r="4085">
          <cell r="D4085" t="str">
            <v>200410105</v>
          </cell>
        </row>
        <row r="4086">
          <cell r="D4086" t="str">
            <v>200410129</v>
          </cell>
        </row>
        <row r="4087">
          <cell r="D4087" t="str">
            <v>200410110</v>
          </cell>
        </row>
        <row r="4088">
          <cell r="D4088" t="str">
            <v>200410111</v>
          </cell>
        </row>
        <row r="4089">
          <cell r="D4089" t="str">
            <v>200410116</v>
          </cell>
        </row>
        <row r="4090">
          <cell r="D4090" t="str">
            <v>200410120</v>
          </cell>
        </row>
        <row r="4091">
          <cell r="D4091" t="str">
            <v>200410121</v>
          </cell>
        </row>
        <row r="4092">
          <cell r="D4092" t="str">
            <v>200410182</v>
          </cell>
        </row>
        <row r="4093">
          <cell r="D4093" t="str">
            <v>200410184</v>
          </cell>
        </row>
        <row r="4094">
          <cell r="D4094" t="str">
            <v>200410185</v>
          </cell>
        </row>
        <row r="4095">
          <cell r="D4095" t="str">
            <v>200410201</v>
          </cell>
        </row>
        <row r="4096">
          <cell r="D4096" t="str">
            <v>200410202</v>
          </cell>
        </row>
        <row r="4097">
          <cell r="D4097" t="str">
            <v>200410203</v>
          </cell>
        </row>
        <row r="4098">
          <cell r="D4098" t="str">
            <v>200410210</v>
          </cell>
        </row>
        <row r="4099">
          <cell r="D4099" t="str">
            <v>200410211</v>
          </cell>
        </row>
        <row r="4100">
          <cell r="D4100" t="str">
            <v>200410212</v>
          </cell>
        </row>
        <row r="4101">
          <cell r="D4101" t="str">
            <v>200410221</v>
          </cell>
        </row>
        <row r="4102">
          <cell r="D4102" t="str">
            <v>200410228</v>
          </cell>
        </row>
        <row r="4103">
          <cell r="D4103" t="str">
            <v>200410272</v>
          </cell>
        </row>
        <row r="4104">
          <cell r="D4104" t="str">
            <v>200410281</v>
          </cell>
        </row>
        <row r="4105">
          <cell r="D4105" t="str">
            <v>200410282</v>
          </cell>
        </row>
        <row r="4106">
          <cell r="D4106" t="str">
            <v>200410283</v>
          </cell>
        </row>
        <row r="4107">
          <cell r="D4107" t="str">
            <v>200410301</v>
          </cell>
        </row>
        <row r="4108">
          <cell r="D4108" t="str">
            <v>200410302</v>
          </cell>
        </row>
        <row r="4109">
          <cell r="D4109" t="str">
            <v>200410312</v>
          </cell>
        </row>
        <row r="4110">
          <cell r="D4110" t="str">
            <v>200410318</v>
          </cell>
        </row>
        <row r="4111">
          <cell r="D4111" t="str">
            <v>200410319</v>
          </cell>
        </row>
        <row r="4112">
          <cell r="D4112" t="str">
            <v>200410372</v>
          </cell>
        </row>
        <row r="4113">
          <cell r="D4113" t="str">
            <v>200410381</v>
          </cell>
        </row>
        <row r="4114">
          <cell r="D4114" t="str">
            <v>200410382</v>
          </cell>
        </row>
        <row r="4115">
          <cell r="D4115" t="str">
            <v>200410402</v>
          </cell>
        </row>
        <row r="4116">
          <cell r="D4116" t="str">
            <v>200410129</v>
          </cell>
        </row>
        <row r="4117">
          <cell r="D4117" t="str">
            <v>200410412</v>
          </cell>
        </row>
        <row r="4118">
          <cell r="D4118" t="str">
            <v>200410229</v>
          </cell>
        </row>
        <row r="4119">
          <cell r="D4119" t="str">
            <v>200410416</v>
          </cell>
        </row>
        <row r="4120">
          <cell r="D4120" t="str">
            <v>200410472</v>
          </cell>
        </row>
        <row r="4121">
          <cell r="D4121" t="str">
            <v>200410482</v>
          </cell>
        </row>
        <row r="4122">
          <cell r="D4122" t="str">
            <v>200410501</v>
          </cell>
        </row>
        <row r="4123">
          <cell r="D4123" t="str">
            <v>200410503</v>
          </cell>
        </row>
        <row r="4124">
          <cell r="D4124" t="str">
            <v>200410512</v>
          </cell>
        </row>
        <row r="4125">
          <cell r="D4125" t="str">
            <v>200410516</v>
          </cell>
        </row>
        <row r="4126">
          <cell r="D4126" t="str">
            <v>200410572</v>
          </cell>
        </row>
        <row r="4127">
          <cell r="D4127" t="str">
            <v>200410581</v>
          </cell>
        </row>
        <row r="4128">
          <cell r="D4128" t="str">
            <v>200410583</v>
          </cell>
        </row>
        <row r="4129">
          <cell r="D4129" t="str">
            <v>200410601</v>
          </cell>
        </row>
        <row r="4130">
          <cell r="D4130" t="str">
            <v>200410602</v>
          </cell>
        </row>
        <row r="4131">
          <cell r="D4131" t="str">
            <v>200410681</v>
          </cell>
        </row>
        <row r="4132">
          <cell r="D4132" t="str">
            <v>200410682</v>
          </cell>
        </row>
        <row r="4133">
          <cell r="D4133" t="str">
            <v>200410701</v>
          </cell>
        </row>
        <row r="4134">
          <cell r="D4134" t="str">
            <v>200410703</v>
          </cell>
        </row>
        <row r="4135">
          <cell r="D4135" t="str">
            <v>200410781</v>
          </cell>
        </row>
        <row r="4136">
          <cell r="D4136" t="str">
            <v>200410783</v>
          </cell>
        </row>
        <row r="4137">
          <cell r="D4137" t="str">
            <v>200410801</v>
          </cell>
        </row>
        <row r="4138">
          <cell r="D4138" t="str">
            <v>200410802</v>
          </cell>
        </row>
        <row r="4139">
          <cell r="D4139" t="str">
            <v>200410881</v>
          </cell>
        </row>
        <row r="4140">
          <cell r="D4140" t="str">
            <v>200410882</v>
          </cell>
        </row>
        <row r="4141">
          <cell r="D4141" t="str">
            <v>200410902</v>
          </cell>
        </row>
        <row r="4142">
          <cell r="D4142" t="str">
            <v>200410917</v>
          </cell>
        </row>
        <row r="4143">
          <cell r="D4143" t="str">
            <v>200410918</v>
          </cell>
        </row>
        <row r="4144">
          <cell r="D4144" t="str">
            <v>200410926</v>
          </cell>
        </row>
        <row r="4145">
          <cell r="D4145" t="str">
            <v>200410927</v>
          </cell>
        </row>
        <row r="4146">
          <cell r="D4146" t="str">
            <v>200410216</v>
          </cell>
        </row>
        <row r="4147">
          <cell r="D4147" t="str">
            <v>200410929</v>
          </cell>
        </row>
        <row r="4148">
          <cell r="D4148" t="str">
            <v>200410930</v>
          </cell>
        </row>
        <row r="4149">
          <cell r="D4149" t="str">
            <v>200410946</v>
          </cell>
        </row>
        <row r="4150">
          <cell r="D4150" t="str">
            <v>200410941</v>
          </cell>
        </row>
        <row r="4151">
          <cell r="D4151" t="str">
            <v>200410128</v>
          </cell>
        </row>
        <row r="4152">
          <cell r="D4152" t="str">
            <v>200410957</v>
          </cell>
        </row>
        <row r="4153">
          <cell r="D4153" t="str">
            <v>200410937</v>
          </cell>
        </row>
        <row r="4154">
          <cell r="D4154" t="str">
            <v>200410961</v>
          </cell>
        </row>
        <row r="4155">
          <cell r="D4155" t="str">
            <v>200410966</v>
          </cell>
        </row>
        <row r="4156">
          <cell r="D4156" t="str">
            <v>200410982</v>
          </cell>
        </row>
        <row r="4157">
          <cell r="D4157" t="str">
            <v>2004116</v>
          </cell>
        </row>
        <row r="4158">
          <cell r="D4158" t="str">
            <v>200411102</v>
          </cell>
        </row>
        <row r="4159">
          <cell r="D4159" t="str">
            <v>200411104</v>
          </cell>
        </row>
        <row r="4160">
          <cell r="D4160" t="str">
            <v>200411105</v>
          </cell>
        </row>
        <row r="4161">
          <cell r="D4161" t="str">
            <v>200411129</v>
          </cell>
        </row>
        <row r="4162">
          <cell r="D4162" t="str">
            <v>200411110</v>
          </cell>
        </row>
        <row r="4163">
          <cell r="D4163" t="str">
            <v>200411111</v>
          </cell>
        </row>
        <row r="4164">
          <cell r="D4164" t="str">
            <v>200411116</v>
          </cell>
        </row>
        <row r="4165">
          <cell r="D4165" t="str">
            <v>200411120</v>
          </cell>
        </row>
        <row r="4166">
          <cell r="D4166" t="str">
            <v>200411121</v>
          </cell>
        </row>
        <row r="4167">
          <cell r="D4167" t="str">
            <v>200411182</v>
          </cell>
        </row>
        <row r="4168">
          <cell r="D4168" t="str">
            <v>200411184</v>
          </cell>
        </row>
        <row r="4169">
          <cell r="D4169" t="str">
            <v>200411185</v>
          </cell>
        </row>
        <row r="4170">
          <cell r="D4170" t="str">
            <v>200411201</v>
          </cell>
        </row>
        <row r="4171">
          <cell r="D4171" t="str">
            <v>200411202</v>
          </cell>
        </row>
        <row r="4172">
          <cell r="D4172" t="str">
            <v>200411203</v>
          </cell>
        </row>
        <row r="4173">
          <cell r="D4173" t="str">
            <v>200411210</v>
          </cell>
        </row>
        <row r="4174">
          <cell r="D4174" t="str">
            <v>200411211</v>
          </cell>
        </row>
        <row r="4175">
          <cell r="D4175" t="str">
            <v>200411212</v>
          </cell>
        </row>
        <row r="4176">
          <cell r="D4176" t="str">
            <v>200411221</v>
          </cell>
        </row>
        <row r="4177">
          <cell r="D4177" t="str">
            <v>200411228</v>
          </cell>
        </row>
        <row r="4178">
          <cell r="D4178" t="str">
            <v>200411272</v>
          </cell>
        </row>
        <row r="4179">
          <cell r="D4179" t="str">
            <v>200411281</v>
          </cell>
        </row>
        <row r="4180">
          <cell r="D4180" t="str">
            <v>200411282</v>
          </cell>
        </row>
        <row r="4181">
          <cell r="D4181" t="str">
            <v>200411283</v>
          </cell>
        </row>
        <row r="4182">
          <cell r="D4182" t="str">
            <v>200411301</v>
          </cell>
        </row>
        <row r="4183">
          <cell r="D4183" t="str">
            <v>200411302</v>
          </cell>
        </row>
        <row r="4184">
          <cell r="D4184" t="str">
            <v>200411312</v>
          </cell>
        </row>
        <row r="4185">
          <cell r="D4185" t="str">
            <v>200411318</v>
          </cell>
        </row>
        <row r="4186">
          <cell r="D4186" t="str">
            <v>200411319</v>
          </cell>
        </row>
        <row r="4187">
          <cell r="D4187" t="str">
            <v>200411372</v>
          </cell>
        </row>
        <row r="4188">
          <cell r="D4188" t="str">
            <v>200411381</v>
          </cell>
        </row>
        <row r="4189">
          <cell r="D4189" t="str">
            <v>200411382</v>
          </cell>
        </row>
        <row r="4190">
          <cell r="D4190" t="str">
            <v>200411402</v>
          </cell>
        </row>
        <row r="4191">
          <cell r="D4191" t="str">
            <v>200411999</v>
          </cell>
        </row>
        <row r="4192">
          <cell r="D4192" t="str">
            <v>200411412</v>
          </cell>
        </row>
        <row r="4193">
          <cell r="D4193" t="str">
            <v>200411229</v>
          </cell>
        </row>
        <row r="4194">
          <cell r="D4194" t="str">
            <v>200411416</v>
          </cell>
        </row>
        <row r="4195">
          <cell r="D4195" t="str">
            <v>200411472</v>
          </cell>
        </row>
        <row r="4196">
          <cell r="D4196" t="str">
            <v>200411482</v>
          </cell>
        </row>
        <row r="4197">
          <cell r="D4197" t="str">
            <v>200411501</v>
          </cell>
        </row>
        <row r="4198">
          <cell r="D4198" t="str">
            <v>200411503</v>
          </cell>
        </row>
        <row r="4199">
          <cell r="D4199" t="str">
            <v>200411512</v>
          </cell>
        </row>
        <row r="4200">
          <cell r="D4200" t="str">
            <v>200411516</v>
          </cell>
        </row>
        <row r="4201">
          <cell r="D4201" t="str">
            <v>200411572</v>
          </cell>
        </row>
        <row r="4202">
          <cell r="D4202" t="str">
            <v>200411581</v>
          </cell>
        </row>
        <row r="4203">
          <cell r="D4203" t="str">
            <v>200411583</v>
          </cell>
        </row>
        <row r="4204">
          <cell r="D4204" t="str">
            <v>200411601</v>
          </cell>
        </row>
        <row r="4205">
          <cell r="D4205" t="str">
            <v>200411602</v>
          </cell>
        </row>
        <row r="4206">
          <cell r="D4206" t="str">
            <v>200411681</v>
          </cell>
        </row>
        <row r="4207">
          <cell r="D4207" t="str">
            <v>200411682</v>
          </cell>
        </row>
        <row r="4208">
          <cell r="D4208" t="str">
            <v>200411701</v>
          </cell>
        </row>
        <row r="4209">
          <cell r="D4209" t="str">
            <v>200411703</v>
          </cell>
        </row>
        <row r="4210">
          <cell r="D4210" t="str">
            <v>200411781</v>
          </cell>
        </row>
        <row r="4211">
          <cell r="D4211" t="str">
            <v>200411783</v>
          </cell>
        </row>
        <row r="4212">
          <cell r="D4212" t="str">
            <v>200411801</v>
          </cell>
        </row>
        <row r="4213">
          <cell r="D4213" t="str">
            <v>200411802</v>
          </cell>
        </row>
        <row r="4214">
          <cell r="D4214" t="str">
            <v>200411881</v>
          </cell>
        </row>
        <row r="4215">
          <cell r="D4215" t="str">
            <v>200411882</v>
          </cell>
        </row>
        <row r="4216">
          <cell r="D4216" t="str">
            <v>200411902</v>
          </cell>
        </row>
        <row r="4217">
          <cell r="D4217" t="str">
            <v>200411917</v>
          </cell>
        </row>
        <row r="4218">
          <cell r="D4218" t="str">
            <v>200411918</v>
          </cell>
        </row>
        <row r="4219">
          <cell r="D4219" t="str">
            <v>200411926</v>
          </cell>
        </row>
        <row r="4220">
          <cell r="D4220" t="str">
            <v>200411927</v>
          </cell>
        </row>
        <row r="4221">
          <cell r="D4221" t="str">
            <v>200411216</v>
          </cell>
        </row>
        <row r="4222">
          <cell r="D4222" t="str">
            <v>200411929</v>
          </cell>
        </row>
        <row r="4223">
          <cell r="D4223" t="str">
            <v>200411930</v>
          </cell>
        </row>
        <row r="4224">
          <cell r="D4224" t="str">
            <v>200411946</v>
          </cell>
        </row>
        <row r="4225">
          <cell r="D4225" t="str">
            <v>200411941</v>
          </cell>
        </row>
        <row r="4226">
          <cell r="D4226" t="str">
            <v>200411128</v>
          </cell>
        </row>
        <row r="4227">
          <cell r="D4227" t="str">
            <v>200411957</v>
          </cell>
        </row>
        <row r="4228">
          <cell r="D4228" t="str">
            <v>200411937</v>
          </cell>
        </row>
        <row r="4229">
          <cell r="D4229" t="str">
            <v>200411961</v>
          </cell>
        </row>
        <row r="4230">
          <cell r="D4230" t="str">
            <v>200411966</v>
          </cell>
        </row>
        <row r="4231">
          <cell r="D4231" t="str">
            <v>200411982</v>
          </cell>
        </row>
        <row r="4232">
          <cell r="D4232" t="str">
            <v>2004126</v>
          </cell>
        </row>
        <row r="4233">
          <cell r="D4233" t="str">
            <v>200412102</v>
          </cell>
        </row>
        <row r="4234">
          <cell r="D4234" t="str">
            <v>200412104</v>
          </cell>
        </row>
        <row r="4235">
          <cell r="D4235" t="str">
            <v>200412105</v>
          </cell>
        </row>
        <row r="4236">
          <cell r="D4236" t="str">
            <v>200412129</v>
          </cell>
        </row>
        <row r="4237">
          <cell r="D4237" t="str">
            <v>200412110</v>
          </cell>
        </row>
        <row r="4238">
          <cell r="D4238" t="str">
            <v>200412111</v>
          </cell>
        </row>
        <row r="4239">
          <cell r="D4239" t="str">
            <v>200412116</v>
          </cell>
        </row>
        <row r="4240">
          <cell r="D4240" t="str">
            <v>200412120</v>
          </cell>
        </row>
        <row r="4241">
          <cell r="D4241" t="str">
            <v>200412121</v>
          </cell>
        </row>
        <row r="4242">
          <cell r="D4242" t="str">
            <v>200412182</v>
          </cell>
        </row>
        <row r="4243">
          <cell r="D4243" t="str">
            <v>200412184</v>
          </cell>
        </row>
        <row r="4244">
          <cell r="D4244" t="str">
            <v>200412185</v>
          </cell>
        </row>
        <row r="4245">
          <cell r="D4245" t="str">
            <v>200412201</v>
          </cell>
        </row>
        <row r="4246">
          <cell r="D4246" t="str">
            <v>200412202</v>
          </cell>
        </row>
        <row r="4247">
          <cell r="D4247" t="str">
            <v>200412203</v>
          </cell>
        </row>
        <row r="4248">
          <cell r="D4248" t="str">
            <v>200412210</v>
          </cell>
        </row>
        <row r="4249">
          <cell r="D4249" t="str">
            <v>200412211</v>
          </cell>
        </row>
        <row r="4250">
          <cell r="D4250" t="str">
            <v>200412212</v>
          </cell>
        </row>
        <row r="4251">
          <cell r="D4251" t="str">
            <v>200412221</v>
          </cell>
        </row>
        <row r="4252">
          <cell r="D4252" t="str">
            <v>200412228</v>
          </cell>
        </row>
        <row r="4253">
          <cell r="D4253" t="str">
            <v>200412272</v>
          </cell>
        </row>
        <row r="4254">
          <cell r="D4254" t="str">
            <v>200412281</v>
          </cell>
        </row>
        <row r="4255">
          <cell r="D4255" t="str">
            <v>200412282</v>
          </cell>
        </row>
        <row r="4256">
          <cell r="D4256" t="str">
            <v>200412283</v>
          </cell>
        </row>
        <row r="4257">
          <cell r="D4257" t="str">
            <v>200412301</v>
          </cell>
        </row>
        <row r="4258">
          <cell r="D4258" t="str">
            <v>200412302</v>
          </cell>
        </row>
        <row r="4259">
          <cell r="D4259" t="str">
            <v>200412312</v>
          </cell>
        </row>
        <row r="4260">
          <cell r="D4260" t="str">
            <v>200412318</v>
          </cell>
        </row>
        <row r="4261">
          <cell r="D4261" t="str">
            <v>200412319</v>
          </cell>
        </row>
        <row r="4262">
          <cell r="D4262" t="str">
            <v>200412372</v>
          </cell>
        </row>
        <row r="4263">
          <cell r="D4263" t="str">
            <v>200412381</v>
          </cell>
        </row>
        <row r="4264">
          <cell r="D4264" t="str">
            <v>200412382</v>
          </cell>
        </row>
        <row r="4265">
          <cell r="D4265" t="str">
            <v>200412402</v>
          </cell>
        </row>
        <row r="4266">
          <cell r="D4266" t="str">
            <v>200412999</v>
          </cell>
        </row>
        <row r="4267">
          <cell r="D4267" t="str">
            <v>200412412</v>
          </cell>
        </row>
        <row r="4268">
          <cell r="D4268" t="str">
            <v>200412229</v>
          </cell>
        </row>
        <row r="4269">
          <cell r="D4269" t="str">
            <v>200412416</v>
          </cell>
        </row>
        <row r="4270">
          <cell r="D4270" t="str">
            <v>200412472</v>
          </cell>
        </row>
        <row r="4271">
          <cell r="D4271" t="str">
            <v>200412482</v>
          </cell>
        </row>
        <row r="4272">
          <cell r="D4272" t="str">
            <v>200412501</v>
          </cell>
        </row>
        <row r="4273">
          <cell r="D4273" t="str">
            <v>200412503</v>
          </cell>
        </row>
        <row r="4274">
          <cell r="D4274" t="str">
            <v>200412512</v>
          </cell>
        </row>
        <row r="4275">
          <cell r="D4275" t="str">
            <v>200412516</v>
          </cell>
        </row>
        <row r="4276">
          <cell r="D4276" t="str">
            <v>200412572</v>
          </cell>
        </row>
        <row r="4277">
          <cell r="D4277" t="str">
            <v>200412581</v>
          </cell>
        </row>
        <row r="4278">
          <cell r="D4278" t="str">
            <v>200412583</v>
          </cell>
        </row>
        <row r="4279">
          <cell r="D4279" t="str">
            <v>200412601</v>
          </cell>
        </row>
        <row r="4280">
          <cell r="D4280" t="str">
            <v>200412602</v>
          </cell>
        </row>
        <row r="4281">
          <cell r="D4281" t="str">
            <v>200412681</v>
          </cell>
        </row>
        <row r="4282">
          <cell r="D4282" t="str">
            <v>200412682</v>
          </cell>
        </row>
        <row r="4283">
          <cell r="D4283" t="str">
            <v>200412701</v>
          </cell>
        </row>
        <row r="4284">
          <cell r="D4284" t="str">
            <v>200412703</v>
          </cell>
        </row>
        <row r="4285">
          <cell r="D4285" t="str">
            <v>200412781</v>
          </cell>
        </row>
        <row r="4286">
          <cell r="D4286" t="str">
            <v>200412783</v>
          </cell>
        </row>
        <row r="4287">
          <cell r="D4287" t="str">
            <v>200412801</v>
          </cell>
        </row>
        <row r="4288">
          <cell r="D4288" t="str">
            <v>200412802</v>
          </cell>
        </row>
        <row r="4289">
          <cell r="D4289" t="str">
            <v>200412881</v>
          </cell>
        </row>
        <row r="4290">
          <cell r="D4290" t="str">
            <v>200412882</v>
          </cell>
        </row>
        <row r="4291">
          <cell r="D4291" t="str">
            <v>200412902</v>
          </cell>
        </row>
        <row r="4292">
          <cell r="D4292" t="str">
            <v>200412917</v>
          </cell>
        </row>
        <row r="4293">
          <cell r="D4293" t="str">
            <v>200412918</v>
          </cell>
        </row>
        <row r="4294">
          <cell r="D4294" t="str">
            <v>200412926</v>
          </cell>
        </row>
        <row r="4295">
          <cell r="D4295" t="str">
            <v>200412927</v>
          </cell>
        </row>
        <row r="4296">
          <cell r="D4296" t="str">
            <v>200412216</v>
          </cell>
        </row>
        <row r="4297">
          <cell r="D4297" t="str">
            <v>200412929</v>
          </cell>
        </row>
        <row r="4298">
          <cell r="D4298" t="str">
            <v>200412930</v>
          </cell>
        </row>
        <row r="4299">
          <cell r="D4299" t="str">
            <v>200412946</v>
          </cell>
        </row>
        <row r="4300">
          <cell r="D4300" t="str">
            <v>200412941</v>
          </cell>
        </row>
        <row r="4301">
          <cell r="D4301" t="str">
            <v>200412128</v>
          </cell>
        </row>
        <row r="4302">
          <cell r="D4302" t="str">
            <v>200412957</v>
          </cell>
        </row>
        <row r="4303">
          <cell r="D4303" t="str">
            <v>200412937</v>
          </cell>
        </row>
        <row r="4304">
          <cell r="D4304" t="str">
            <v>200412961</v>
          </cell>
        </row>
        <row r="4305">
          <cell r="D4305" t="str">
            <v>200412966</v>
          </cell>
        </row>
        <row r="4306">
          <cell r="D4306" t="str">
            <v>200412982</v>
          </cell>
        </row>
        <row r="4307">
          <cell r="D4307" t="str">
            <v>2005016</v>
          </cell>
        </row>
        <row r="4308">
          <cell r="D4308" t="str">
            <v>200501102</v>
          </cell>
        </row>
        <row r="4309">
          <cell r="D4309" t="str">
            <v>200501104</v>
          </cell>
        </row>
        <row r="4310">
          <cell r="D4310" t="str">
            <v>200501105</v>
          </cell>
        </row>
        <row r="4311">
          <cell r="D4311" t="str">
            <v>200501129</v>
          </cell>
        </row>
        <row r="4312">
          <cell r="D4312" t="str">
            <v>200501110</v>
          </cell>
        </row>
        <row r="4313">
          <cell r="D4313" t="str">
            <v>200501111</v>
          </cell>
        </row>
        <row r="4314">
          <cell r="D4314" t="str">
            <v>200501116</v>
          </cell>
        </row>
        <row r="4315">
          <cell r="D4315" t="str">
            <v>200501120</v>
          </cell>
        </row>
        <row r="4316">
          <cell r="D4316" t="str">
            <v>200501121</v>
          </cell>
        </row>
        <row r="4317">
          <cell r="D4317" t="str">
            <v>200501182</v>
          </cell>
        </row>
        <row r="4318">
          <cell r="D4318" t="str">
            <v>200501184</v>
          </cell>
        </row>
        <row r="4319">
          <cell r="D4319" t="str">
            <v>200501185</v>
          </cell>
        </row>
        <row r="4320">
          <cell r="D4320" t="str">
            <v>200501201</v>
          </cell>
        </row>
        <row r="4321">
          <cell r="D4321" t="str">
            <v>200501202</v>
          </cell>
        </row>
        <row r="4322">
          <cell r="D4322" t="str">
            <v>200501203</v>
          </cell>
        </row>
        <row r="4323">
          <cell r="D4323" t="str">
            <v>200501210</v>
          </cell>
        </row>
        <row r="4324">
          <cell r="D4324" t="str">
            <v>200501211</v>
          </cell>
        </row>
        <row r="4325">
          <cell r="D4325" t="str">
            <v>200501212</v>
          </cell>
        </row>
        <row r="4326">
          <cell r="D4326" t="str">
            <v>200501221</v>
          </cell>
        </row>
        <row r="4327">
          <cell r="D4327" t="str">
            <v>200501228</v>
          </cell>
        </row>
        <row r="4328">
          <cell r="D4328" t="str">
            <v>200501272</v>
          </cell>
        </row>
        <row r="4329">
          <cell r="D4329" t="str">
            <v>200501281</v>
          </cell>
        </row>
        <row r="4330">
          <cell r="D4330" t="str">
            <v>200501282</v>
          </cell>
        </row>
        <row r="4331">
          <cell r="D4331" t="str">
            <v>200501283</v>
          </cell>
        </row>
        <row r="4332">
          <cell r="D4332" t="str">
            <v>200501301</v>
          </cell>
        </row>
        <row r="4333">
          <cell r="D4333" t="str">
            <v>200501302</v>
          </cell>
        </row>
        <row r="4334">
          <cell r="D4334" t="str">
            <v>200501312</v>
          </cell>
        </row>
        <row r="4335">
          <cell r="D4335" t="str">
            <v>200501318</v>
          </cell>
        </row>
        <row r="4336">
          <cell r="D4336" t="str">
            <v>200501319</v>
          </cell>
        </row>
        <row r="4337">
          <cell r="D4337" t="str">
            <v>200501372</v>
          </cell>
        </row>
        <row r="4338">
          <cell r="D4338" t="str">
            <v>200501381</v>
          </cell>
        </row>
        <row r="4339">
          <cell r="D4339" t="str">
            <v>200501382</v>
          </cell>
        </row>
        <row r="4340">
          <cell r="D4340" t="str">
            <v>200501402</v>
          </cell>
        </row>
        <row r="4341">
          <cell r="D4341" t="str">
            <v>200501999</v>
          </cell>
        </row>
        <row r="4342">
          <cell r="D4342" t="str">
            <v>200501412</v>
          </cell>
        </row>
        <row r="4343">
          <cell r="D4343" t="str">
            <v>200501229</v>
          </cell>
        </row>
        <row r="4344">
          <cell r="D4344" t="str">
            <v>200501416</v>
          </cell>
        </row>
        <row r="4345">
          <cell r="D4345" t="str">
            <v>200501472</v>
          </cell>
        </row>
        <row r="4346">
          <cell r="D4346" t="str">
            <v>200501482</v>
          </cell>
        </row>
        <row r="4347">
          <cell r="D4347" t="str">
            <v>200501501</v>
          </cell>
        </row>
        <row r="4348">
          <cell r="D4348" t="str">
            <v>200501503</v>
          </cell>
        </row>
        <row r="4349">
          <cell r="D4349" t="str">
            <v>200501512</v>
          </cell>
        </row>
        <row r="4350">
          <cell r="D4350" t="str">
            <v>200501516</v>
          </cell>
        </row>
        <row r="4351">
          <cell r="D4351" t="str">
            <v>200501572</v>
          </cell>
        </row>
        <row r="4352">
          <cell r="D4352" t="str">
            <v>200501581</v>
          </cell>
        </row>
        <row r="4353">
          <cell r="D4353" t="str">
            <v>200501583</v>
          </cell>
        </row>
        <row r="4354">
          <cell r="D4354" t="str">
            <v>200501601</v>
          </cell>
        </row>
        <row r="4355">
          <cell r="D4355" t="str">
            <v>200501602</v>
          </cell>
        </row>
        <row r="4356">
          <cell r="D4356" t="str">
            <v>200501681</v>
          </cell>
        </row>
        <row r="4357">
          <cell r="D4357" t="str">
            <v>200501682</v>
          </cell>
        </row>
        <row r="4358">
          <cell r="D4358" t="str">
            <v>200501701</v>
          </cell>
        </row>
        <row r="4359">
          <cell r="D4359" t="str">
            <v>200501703</v>
          </cell>
        </row>
        <row r="4360">
          <cell r="D4360" t="str">
            <v>200501781</v>
          </cell>
        </row>
        <row r="4361">
          <cell r="D4361" t="str">
            <v>200501783</v>
          </cell>
        </row>
        <row r="4362">
          <cell r="D4362" t="str">
            <v>200501801</v>
          </cell>
        </row>
        <row r="4363">
          <cell r="D4363" t="str">
            <v>200501802</v>
          </cell>
        </row>
        <row r="4364">
          <cell r="D4364" t="str">
            <v>200501881</v>
          </cell>
        </row>
        <row r="4365">
          <cell r="D4365" t="str">
            <v>200501882</v>
          </cell>
        </row>
        <row r="4366">
          <cell r="D4366" t="str">
            <v>200501902</v>
          </cell>
        </row>
        <row r="4367">
          <cell r="D4367" t="str">
            <v>200501917</v>
          </cell>
        </row>
        <row r="4368">
          <cell r="D4368" t="str">
            <v>200501918</v>
          </cell>
        </row>
        <row r="4369">
          <cell r="D4369" t="str">
            <v>200501926</v>
          </cell>
        </row>
        <row r="4370">
          <cell r="D4370" t="str">
            <v>200501927</v>
          </cell>
        </row>
        <row r="4371">
          <cell r="D4371" t="str">
            <v>200501216</v>
          </cell>
        </row>
        <row r="4372">
          <cell r="D4372" t="str">
            <v>200501929</v>
          </cell>
        </row>
        <row r="4373">
          <cell r="D4373" t="str">
            <v>200501930</v>
          </cell>
        </row>
        <row r="4374">
          <cell r="D4374" t="str">
            <v>200501946</v>
          </cell>
        </row>
        <row r="4375">
          <cell r="D4375" t="str">
            <v>200501941</v>
          </cell>
        </row>
        <row r="4376">
          <cell r="D4376" t="str">
            <v>200501128</v>
          </cell>
        </row>
        <row r="4377">
          <cell r="D4377" t="str">
            <v>200501957</v>
          </cell>
        </row>
        <row r="4378">
          <cell r="D4378" t="str">
            <v>200501937</v>
          </cell>
        </row>
        <row r="4379">
          <cell r="D4379" t="str">
            <v>200501961</v>
          </cell>
        </row>
        <row r="4380">
          <cell r="D4380" t="str">
            <v>200501966</v>
          </cell>
        </row>
        <row r="4381">
          <cell r="D4381" t="str">
            <v>200501982</v>
          </cell>
        </row>
        <row r="4382">
          <cell r="D4382" t="str">
            <v>200502102</v>
          </cell>
        </row>
        <row r="4383">
          <cell r="D4383" t="str">
            <v>200502104</v>
          </cell>
        </row>
        <row r="4384">
          <cell r="D4384" t="str">
            <v>200502105</v>
          </cell>
        </row>
        <row r="4385">
          <cell r="D4385" t="str">
            <v>200502129</v>
          </cell>
        </row>
        <row r="4386">
          <cell r="D4386" t="str">
            <v>200502110</v>
          </cell>
        </row>
        <row r="4387">
          <cell r="D4387" t="str">
            <v>200502111</v>
          </cell>
        </row>
        <row r="4388">
          <cell r="D4388" t="str">
            <v>200502116</v>
          </cell>
        </row>
        <row r="4389">
          <cell r="D4389" t="str">
            <v>200502120</v>
          </cell>
        </row>
        <row r="4390">
          <cell r="D4390" t="str">
            <v>200502121</v>
          </cell>
        </row>
        <row r="4391">
          <cell r="D4391" t="str">
            <v>200502182</v>
          </cell>
        </row>
        <row r="4392">
          <cell r="D4392" t="str">
            <v>200502184</v>
          </cell>
        </row>
        <row r="4393">
          <cell r="D4393" t="str">
            <v>200502185</v>
          </cell>
        </row>
        <row r="4394">
          <cell r="D4394" t="str">
            <v>200502201</v>
          </cell>
        </row>
        <row r="4395">
          <cell r="D4395" t="str">
            <v>200502202</v>
          </cell>
        </row>
        <row r="4396">
          <cell r="D4396" t="str">
            <v>200502203</v>
          </cell>
        </row>
        <row r="4397">
          <cell r="D4397" t="str">
            <v>200502210</v>
          </cell>
        </row>
        <row r="4398">
          <cell r="D4398" t="str">
            <v>200502211</v>
          </cell>
        </row>
        <row r="4399">
          <cell r="D4399" t="str">
            <v>200502212</v>
          </cell>
        </row>
        <row r="4400">
          <cell r="D4400" t="str">
            <v>200502221</v>
          </cell>
        </row>
        <row r="4401">
          <cell r="D4401" t="str">
            <v>200502228</v>
          </cell>
        </row>
        <row r="4402">
          <cell r="D4402" t="str">
            <v>200502272</v>
          </cell>
        </row>
        <row r="4403">
          <cell r="D4403" t="str">
            <v>200502281</v>
          </cell>
        </row>
        <row r="4404">
          <cell r="D4404" t="str">
            <v>200502282</v>
          </cell>
        </row>
        <row r="4405">
          <cell r="D4405" t="str">
            <v>200502283</v>
          </cell>
        </row>
        <row r="4406">
          <cell r="D4406" t="str">
            <v>200502301</v>
          </cell>
        </row>
        <row r="4407">
          <cell r="D4407" t="str">
            <v>200502302</v>
          </cell>
        </row>
        <row r="4408">
          <cell r="D4408" t="str">
            <v>200502312</v>
          </cell>
        </row>
        <row r="4409">
          <cell r="D4409" t="str">
            <v>200502318</v>
          </cell>
        </row>
        <row r="4410">
          <cell r="D4410" t="str">
            <v>200502319</v>
          </cell>
        </row>
        <row r="4411">
          <cell r="D4411" t="str">
            <v>200502372</v>
          </cell>
        </row>
        <row r="4412">
          <cell r="D4412" t="str">
            <v>200502381</v>
          </cell>
        </row>
        <row r="4413">
          <cell r="D4413" t="str">
            <v>200502382</v>
          </cell>
        </row>
        <row r="4414">
          <cell r="D4414" t="str">
            <v>200502402</v>
          </cell>
        </row>
        <row r="4415">
          <cell r="D4415" t="str">
            <v>200502129</v>
          </cell>
        </row>
        <row r="4416">
          <cell r="D4416" t="str">
            <v>200502412</v>
          </cell>
        </row>
        <row r="4417">
          <cell r="D4417" t="str">
            <v>200502229</v>
          </cell>
        </row>
        <row r="4418">
          <cell r="D4418" t="str">
            <v>200502416</v>
          </cell>
        </row>
        <row r="4419">
          <cell r="D4419" t="str">
            <v>200502472</v>
          </cell>
        </row>
        <row r="4420">
          <cell r="D4420" t="str">
            <v>200502482</v>
          </cell>
        </row>
        <row r="4421">
          <cell r="D4421" t="str">
            <v>200502501</v>
          </cell>
        </row>
        <row r="4422">
          <cell r="D4422" t="str">
            <v>200502503</v>
          </cell>
        </row>
        <row r="4423">
          <cell r="D4423" t="str">
            <v>200502512</v>
          </cell>
        </row>
        <row r="4424">
          <cell r="D4424" t="str">
            <v>200502516</v>
          </cell>
        </row>
        <row r="4425">
          <cell r="D4425" t="str">
            <v>200502572</v>
          </cell>
        </row>
        <row r="4426">
          <cell r="D4426" t="str">
            <v>200502581</v>
          </cell>
        </row>
        <row r="4427">
          <cell r="D4427" t="str">
            <v>200502583</v>
          </cell>
        </row>
        <row r="4428">
          <cell r="D4428" t="str">
            <v>200502601</v>
          </cell>
        </row>
        <row r="4429">
          <cell r="D4429" t="str">
            <v>200502602</v>
          </cell>
        </row>
        <row r="4430">
          <cell r="D4430" t="str">
            <v>200502681</v>
          </cell>
        </row>
        <row r="4431">
          <cell r="D4431" t="str">
            <v>200502682</v>
          </cell>
        </row>
        <row r="4432">
          <cell r="D4432" t="str">
            <v>200502701</v>
          </cell>
        </row>
        <row r="4433">
          <cell r="D4433" t="str">
            <v>200502703</v>
          </cell>
        </row>
        <row r="4434">
          <cell r="D4434" t="str">
            <v>200502781</v>
          </cell>
        </row>
        <row r="4435">
          <cell r="D4435" t="str">
            <v>200502783</v>
          </cell>
        </row>
        <row r="4436">
          <cell r="D4436" t="str">
            <v>200502801</v>
          </cell>
        </row>
        <row r="4437">
          <cell r="D4437" t="str">
            <v>200502802</v>
          </cell>
        </row>
        <row r="4438">
          <cell r="D4438" t="str">
            <v>200502881</v>
          </cell>
        </row>
        <row r="4439">
          <cell r="D4439" t="str">
            <v>200502882</v>
          </cell>
        </row>
        <row r="4440">
          <cell r="D4440" t="str">
            <v>200502902</v>
          </cell>
        </row>
        <row r="4441">
          <cell r="D4441" t="str">
            <v>200502917</v>
          </cell>
        </row>
        <row r="4442">
          <cell r="D4442" t="str">
            <v>200502918</v>
          </cell>
        </row>
        <row r="4443">
          <cell r="D4443" t="str">
            <v>200502926</v>
          </cell>
        </row>
        <row r="4444">
          <cell r="D4444" t="str">
            <v>200502927</v>
          </cell>
        </row>
        <row r="4445">
          <cell r="D4445" t="str">
            <v>200502216</v>
          </cell>
        </row>
        <row r="4446">
          <cell r="D4446" t="str">
            <v>200502929</v>
          </cell>
        </row>
        <row r="4447">
          <cell r="D4447" t="str">
            <v>200502930</v>
          </cell>
        </row>
        <row r="4448">
          <cell r="D4448" t="str">
            <v>200502946</v>
          </cell>
        </row>
        <row r="4449">
          <cell r="D4449" t="str">
            <v>200502941</v>
          </cell>
        </row>
        <row r="4450">
          <cell r="D4450" t="str">
            <v>200502128</v>
          </cell>
        </row>
        <row r="4451">
          <cell r="D4451" t="str">
            <v>200502957</v>
          </cell>
        </row>
        <row r="4452">
          <cell r="D4452" t="str">
            <v>200502937</v>
          </cell>
        </row>
        <row r="4453">
          <cell r="D4453" t="str">
            <v>200502961</v>
          </cell>
        </row>
        <row r="4454">
          <cell r="D4454" t="str">
            <v>200502966</v>
          </cell>
        </row>
        <row r="4455">
          <cell r="D4455" t="str">
            <v>200502982</v>
          </cell>
        </row>
        <row r="4456">
          <cell r="D4456" t="str">
            <v>2005036</v>
          </cell>
        </row>
        <row r="4457">
          <cell r="D4457" t="str">
            <v>200503102</v>
          </cell>
        </row>
        <row r="4458">
          <cell r="D4458" t="str">
            <v>200503104</v>
          </cell>
        </row>
        <row r="4459">
          <cell r="D4459" t="str">
            <v>200503105</v>
          </cell>
        </row>
        <row r="4460">
          <cell r="D4460" t="str">
            <v>200503129</v>
          </cell>
        </row>
        <row r="4461">
          <cell r="D4461" t="str">
            <v>200503110</v>
          </cell>
        </row>
        <row r="4462">
          <cell r="D4462" t="str">
            <v>200503111</v>
          </cell>
        </row>
        <row r="4463">
          <cell r="D4463" t="str">
            <v>200503116</v>
          </cell>
        </row>
        <row r="4464">
          <cell r="D4464" t="str">
            <v>200503120</v>
          </cell>
        </row>
        <row r="4465">
          <cell r="D4465" t="str">
            <v>200503121</v>
          </cell>
        </row>
        <row r="4466">
          <cell r="D4466" t="str">
            <v>200503182</v>
          </cell>
        </row>
        <row r="4467">
          <cell r="D4467" t="str">
            <v>200503184</v>
          </cell>
        </row>
        <row r="4468">
          <cell r="D4468" t="str">
            <v>200503185</v>
          </cell>
        </row>
        <row r="4469">
          <cell r="D4469" t="str">
            <v>200503201</v>
          </cell>
        </row>
        <row r="4470">
          <cell r="D4470" t="str">
            <v>200503202</v>
          </cell>
        </row>
        <row r="4471">
          <cell r="D4471" t="str">
            <v>200503203</v>
          </cell>
        </row>
        <row r="4472">
          <cell r="D4472" t="str">
            <v>200503210</v>
          </cell>
        </row>
        <row r="4473">
          <cell r="D4473" t="str">
            <v>200503211</v>
          </cell>
        </row>
        <row r="4474">
          <cell r="D4474" t="str">
            <v>200503212</v>
          </cell>
        </row>
        <row r="4475">
          <cell r="D4475" t="str">
            <v>200503221</v>
          </cell>
        </row>
        <row r="4476">
          <cell r="D4476" t="str">
            <v>200503228</v>
          </cell>
        </row>
        <row r="4477">
          <cell r="D4477" t="str">
            <v>200503272</v>
          </cell>
        </row>
        <row r="4478">
          <cell r="D4478" t="str">
            <v>200503281</v>
          </cell>
        </row>
        <row r="4479">
          <cell r="D4479" t="str">
            <v>200503282</v>
          </cell>
        </row>
        <row r="4480">
          <cell r="D4480" t="str">
            <v>200503283</v>
          </cell>
        </row>
        <row r="4481">
          <cell r="D4481" t="str">
            <v>200503301</v>
          </cell>
        </row>
        <row r="4482">
          <cell r="D4482" t="str">
            <v>200503302</v>
          </cell>
        </row>
        <row r="4483">
          <cell r="D4483" t="str">
            <v>200503312</v>
          </cell>
        </row>
        <row r="4484">
          <cell r="D4484" t="str">
            <v>200503318</v>
          </cell>
        </row>
        <row r="4485">
          <cell r="D4485" t="str">
            <v>200503319</v>
          </cell>
        </row>
        <row r="4486">
          <cell r="D4486" t="str">
            <v>200503372</v>
          </cell>
        </row>
        <row r="4487">
          <cell r="D4487" t="str">
            <v>200503381</v>
          </cell>
        </row>
        <row r="4488">
          <cell r="D4488" t="str">
            <v>200503382</v>
          </cell>
        </row>
        <row r="4489">
          <cell r="D4489" t="str">
            <v>200503402</v>
          </cell>
        </row>
        <row r="4490">
          <cell r="D4490" t="str">
            <v>200503999</v>
          </cell>
        </row>
        <row r="4491">
          <cell r="D4491" t="str">
            <v>200503412</v>
          </cell>
        </row>
        <row r="4492">
          <cell r="D4492" t="str">
            <v>200503229</v>
          </cell>
        </row>
        <row r="4493">
          <cell r="D4493" t="str">
            <v>200503416</v>
          </cell>
        </row>
        <row r="4494">
          <cell r="D4494" t="str">
            <v>200503472</v>
          </cell>
        </row>
        <row r="4495">
          <cell r="D4495" t="str">
            <v>200503482</v>
          </cell>
        </row>
        <row r="4496">
          <cell r="D4496" t="str">
            <v>200503501</v>
          </cell>
        </row>
        <row r="4497">
          <cell r="D4497" t="str">
            <v>200503503</v>
          </cell>
        </row>
        <row r="4498">
          <cell r="D4498" t="str">
            <v>200503512</v>
          </cell>
        </row>
        <row r="4499">
          <cell r="D4499" t="str">
            <v>200503516</v>
          </cell>
        </row>
        <row r="4500">
          <cell r="D4500" t="str">
            <v>200503572</v>
          </cell>
        </row>
        <row r="4501">
          <cell r="D4501" t="str">
            <v>200503581</v>
          </cell>
        </row>
        <row r="4502">
          <cell r="D4502" t="str">
            <v>200503583</v>
          </cell>
        </row>
        <row r="4503">
          <cell r="D4503" t="str">
            <v>200503601</v>
          </cell>
        </row>
        <row r="4504">
          <cell r="D4504" t="str">
            <v>200503602</v>
          </cell>
        </row>
        <row r="4505">
          <cell r="D4505" t="str">
            <v>200503681</v>
          </cell>
        </row>
        <row r="4506">
          <cell r="D4506" t="str">
            <v>200503682</v>
          </cell>
        </row>
        <row r="4507">
          <cell r="D4507" t="str">
            <v>200503701</v>
          </cell>
        </row>
        <row r="4508">
          <cell r="D4508" t="str">
            <v>200503703</v>
          </cell>
        </row>
        <row r="4509">
          <cell r="D4509" t="str">
            <v>200503781</v>
          </cell>
        </row>
        <row r="4510">
          <cell r="D4510" t="str">
            <v>200503783</v>
          </cell>
        </row>
        <row r="4511">
          <cell r="D4511" t="str">
            <v>200503801</v>
          </cell>
        </row>
        <row r="4512">
          <cell r="D4512" t="str">
            <v>200503802</v>
          </cell>
        </row>
        <row r="4513">
          <cell r="D4513" t="str">
            <v>200503881</v>
          </cell>
        </row>
        <row r="4514">
          <cell r="D4514" t="str">
            <v>200503882</v>
          </cell>
        </row>
        <row r="4515">
          <cell r="D4515" t="str">
            <v>200503902</v>
          </cell>
        </row>
        <row r="4516">
          <cell r="D4516" t="str">
            <v>200503917</v>
          </cell>
        </row>
        <row r="4517">
          <cell r="D4517" t="str">
            <v>200503918</v>
          </cell>
        </row>
        <row r="4518">
          <cell r="D4518" t="str">
            <v>200503926</v>
          </cell>
        </row>
        <row r="4519">
          <cell r="D4519" t="str">
            <v>200503927</v>
          </cell>
        </row>
        <row r="4520">
          <cell r="D4520" t="str">
            <v>200503216</v>
          </cell>
        </row>
        <row r="4521">
          <cell r="D4521" t="str">
            <v>200503929</v>
          </cell>
        </row>
        <row r="4522">
          <cell r="D4522" t="str">
            <v>200503930</v>
          </cell>
        </row>
        <row r="4523">
          <cell r="D4523" t="str">
            <v>200503946</v>
          </cell>
        </row>
        <row r="4524">
          <cell r="D4524" t="str">
            <v>200503941</v>
          </cell>
        </row>
        <row r="4525">
          <cell r="D4525" t="str">
            <v>200503128</v>
          </cell>
        </row>
        <row r="4526">
          <cell r="D4526" t="str">
            <v>200503957</v>
          </cell>
        </row>
        <row r="4527">
          <cell r="D4527" t="str">
            <v>200503937</v>
          </cell>
        </row>
        <row r="4528">
          <cell r="D4528" t="str">
            <v>200503961</v>
          </cell>
        </row>
        <row r="4529">
          <cell r="D4529" t="str">
            <v>200503966</v>
          </cell>
        </row>
        <row r="4530">
          <cell r="D4530" t="str">
            <v>200503982</v>
          </cell>
        </row>
        <row r="4531">
          <cell r="D4531" t="str">
            <v>200504102</v>
          </cell>
        </row>
        <row r="4532">
          <cell r="D4532" t="str">
            <v>200504104</v>
          </cell>
        </row>
        <row r="4533">
          <cell r="D4533" t="str">
            <v>200504105</v>
          </cell>
        </row>
        <row r="4534">
          <cell r="D4534" t="str">
            <v>200504129</v>
          </cell>
        </row>
        <row r="4535">
          <cell r="D4535" t="str">
            <v>200504110</v>
          </cell>
        </row>
        <row r="4536">
          <cell r="D4536" t="str">
            <v>200504111</v>
          </cell>
        </row>
        <row r="4537">
          <cell r="D4537" t="str">
            <v>200504116</v>
          </cell>
        </row>
        <row r="4538">
          <cell r="D4538" t="str">
            <v>200504120</v>
          </cell>
        </row>
        <row r="4539">
          <cell r="D4539" t="str">
            <v>200504121</v>
          </cell>
        </row>
        <row r="4540">
          <cell r="D4540" t="str">
            <v>200504182</v>
          </cell>
        </row>
        <row r="4541">
          <cell r="D4541" t="str">
            <v>200504184</v>
          </cell>
        </row>
        <row r="4542">
          <cell r="D4542" t="str">
            <v>200504185</v>
          </cell>
        </row>
        <row r="4543">
          <cell r="D4543" t="str">
            <v>200504201</v>
          </cell>
        </row>
        <row r="4544">
          <cell r="D4544" t="str">
            <v>200504202</v>
          </cell>
        </row>
        <row r="4545">
          <cell r="D4545" t="str">
            <v>200504203</v>
          </cell>
        </row>
        <row r="4546">
          <cell r="D4546" t="str">
            <v>200504210</v>
          </cell>
        </row>
        <row r="4547">
          <cell r="D4547" t="str">
            <v>200504211</v>
          </cell>
        </row>
        <row r="4548">
          <cell r="D4548" t="str">
            <v>200504212</v>
          </cell>
        </row>
        <row r="4549">
          <cell r="D4549" t="str">
            <v>200504221</v>
          </cell>
        </row>
        <row r="4550">
          <cell r="D4550" t="str">
            <v>200504228</v>
          </cell>
        </row>
        <row r="4551">
          <cell r="D4551" t="str">
            <v>200504272</v>
          </cell>
        </row>
        <row r="4552">
          <cell r="D4552" t="str">
            <v>200504281</v>
          </cell>
        </row>
        <row r="4553">
          <cell r="D4553" t="str">
            <v>200504282</v>
          </cell>
        </row>
        <row r="4554">
          <cell r="D4554" t="str">
            <v>200504283</v>
          </cell>
        </row>
        <row r="4555">
          <cell r="D4555" t="str">
            <v>200504301</v>
          </cell>
        </row>
        <row r="4556">
          <cell r="D4556" t="str">
            <v>200504302</v>
          </cell>
        </row>
        <row r="4557">
          <cell r="D4557" t="str">
            <v>200504312</v>
          </cell>
        </row>
        <row r="4558">
          <cell r="D4558" t="str">
            <v>200504318</v>
          </cell>
        </row>
        <row r="4559">
          <cell r="D4559" t="str">
            <v>200504319</v>
          </cell>
        </row>
        <row r="4560">
          <cell r="D4560" t="str">
            <v>200504372</v>
          </cell>
        </row>
        <row r="4561">
          <cell r="D4561" t="str">
            <v>200504381</v>
          </cell>
        </row>
        <row r="4562">
          <cell r="D4562" t="str">
            <v>200504382</v>
          </cell>
        </row>
        <row r="4563">
          <cell r="D4563" t="str">
            <v>200504402</v>
          </cell>
        </row>
        <row r="4564">
          <cell r="D4564" t="str">
            <v>200504999</v>
          </cell>
        </row>
        <row r="4565">
          <cell r="D4565" t="str">
            <v>200504412</v>
          </cell>
        </row>
        <row r="4566">
          <cell r="D4566" t="str">
            <v>200504229</v>
          </cell>
        </row>
        <row r="4567">
          <cell r="D4567" t="str">
            <v>200504416</v>
          </cell>
        </row>
        <row r="4568">
          <cell r="D4568" t="str">
            <v>200504472</v>
          </cell>
        </row>
        <row r="4569">
          <cell r="D4569" t="str">
            <v>200504482</v>
          </cell>
        </row>
        <row r="4570">
          <cell r="D4570" t="str">
            <v>200504501</v>
          </cell>
        </row>
        <row r="4571">
          <cell r="D4571" t="str">
            <v>200504503</v>
          </cell>
        </row>
        <row r="4572">
          <cell r="D4572" t="str">
            <v>200504512</v>
          </cell>
        </row>
        <row r="4573">
          <cell r="D4573" t="str">
            <v>200504516</v>
          </cell>
        </row>
        <row r="4574">
          <cell r="D4574" t="str">
            <v>200504572</v>
          </cell>
        </row>
        <row r="4575">
          <cell r="D4575" t="str">
            <v>200504581</v>
          </cell>
        </row>
        <row r="4576">
          <cell r="D4576" t="str">
            <v>200504583</v>
          </cell>
        </row>
        <row r="4577">
          <cell r="D4577" t="str">
            <v>200504601</v>
          </cell>
        </row>
        <row r="4578">
          <cell r="D4578" t="str">
            <v>200504602</v>
          </cell>
        </row>
        <row r="4579">
          <cell r="D4579" t="str">
            <v>200504681</v>
          </cell>
        </row>
        <row r="4580">
          <cell r="D4580" t="str">
            <v>200504682</v>
          </cell>
        </row>
        <row r="4581">
          <cell r="D4581" t="str">
            <v>200504701</v>
          </cell>
        </row>
        <row r="4582">
          <cell r="D4582" t="str">
            <v>200504703</v>
          </cell>
        </row>
        <row r="4583">
          <cell r="D4583" t="str">
            <v>200504781</v>
          </cell>
        </row>
        <row r="4584">
          <cell r="D4584" t="str">
            <v>200504783</v>
          </cell>
        </row>
        <row r="4585">
          <cell r="D4585" t="str">
            <v>200504801</v>
          </cell>
        </row>
        <row r="4586">
          <cell r="D4586" t="str">
            <v>200504802</v>
          </cell>
        </row>
        <row r="4587">
          <cell r="D4587" t="str">
            <v>200504881</v>
          </cell>
        </row>
        <row r="4588">
          <cell r="D4588" t="str">
            <v>200504882</v>
          </cell>
        </row>
        <row r="4589">
          <cell r="D4589" t="str">
            <v>200504902</v>
          </cell>
        </row>
        <row r="4590">
          <cell r="D4590" t="str">
            <v>200504917</v>
          </cell>
        </row>
        <row r="4591">
          <cell r="D4591" t="str">
            <v>200504918</v>
          </cell>
        </row>
        <row r="4592">
          <cell r="D4592" t="str">
            <v>200504926</v>
          </cell>
        </row>
        <row r="4593">
          <cell r="D4593" t="str">
            <v>200504927</v>
          </cell>
        </row>
        <row r="4594">
          <cell r="D4594" t="str">
            <v>200504216</v>
          </cell>
        </row>
        <row r="4595">
          <cell r="D4595" t="str">
            <v>200504929</v>
          </cell>
        </row>
        <row r="4596">
          <cell r="D4596" t="str">
            <v>200504930</v>
          </cell>
        </row>
        <row r="4597">
          <cell r="D4597" t="str">
            <v>200504946</v>
          </cell>
        </row>
        <row r="4598">
          <cell r="D4598" t="str">
            <v>200504941</v>
          </cell>
        </row>
        <row r="4599">
          <cell r="D4599" t="str">
            <v>200504128</v>
          </cell>
        </row>
        <row r="4600">
          <cell r="D4600" t="str">
            <v>200504957</v>
          </cell>
        </row>
        <row r="4601">
          <cell r="D4601" t="str">
            <v>200504937</v>
          </cell>
        </row>
        <row r="4602">
          <cell r="D4602" t="str">
            <v>200504961</v>
          </cell>
        </row>
        <row r="4603">
          <cell r="D4603" t="str">
            <v>200504966</v>
          </cell>
        </row>
        <row r="4604">
          <cell r="D4604" t="str">
            <v>200504982</v>
          </cell>
        </row>
        <row r="4605">
          <cell r="D4605" t="str">
            <v>2005056</v>
          </cell>
        </row>
        <row r="4606">
          <cell r="D4606" t="str">
            <v>200505102</v>
          </cell>
        </row>
        <row r="4607">
          <cell r="D4607" t="str">
            <v>200505104</v>
          </cell>
        </row>
        <row r="4608">
          <cell r="D4608" t="str">
            <v>200505105</v>
          </cell>
        </row>
        <row r="4609">
          <cell r="D4609" t="str">
            <v>200505129</v>
          </cell>
        </row>
        <row r="4610">
          <cell r="D4610" t="str">
            <v>200505110</v>
          </cell>
        </row>
        <row r="4611">
          <cell r="D4611" t="str">
            <v>200505111</v>
          </cell>
        </row>
        <row r="4612">
          <cell r="D4612" t="str">
            <v>200505116</v>
          </cell>
        </row>
        <row r="4613">
          <cell r="D4613" t="str">
            <v>200505120</v>
          </cell>
        </row>
        <row r="4614">
          <cell r="D4614" t="str">
            <v>200505121</v>
          </cell>
        </row>
        <row r="4615">
          <cell r="D4615" t="str">
            <v>200505182</v>
          </cell>
        </row>
        <row r="4616">
          <cell r="D4616" t="str">
            <v>200505184</v>
          </cell>
        </row>
        <row r="4617">
          <cell r="D4617" t="str">
            <v>200505185</v>
          </cell>
        </row>
        <row r="4618">
          <cell r="D4618" t="str">
            <v>200505201</v>
          </cell>
        </row>
        <row r="4619">
          <cell r="D4619" t="str">
            <v>200505202</v>
          </cell>
        </row>
        <row r="4620">
          <cell r="D4620" t="str">
            <v>200505203</v>
          </cell>
        </row>
        <row r="4621">
          <cell r="D4621" t="str">
            <v>200505210</v>
          </cell>
        </row>
        <row r="4622">
          <cell r="D4622" t="str">
            <v>200505211</v>
          </cell>
        </row>
        <row r="4623">
          <cell r="D4623" t="str">
            <v>200505212</v>
          </cell>
        </row>
        <row r="4624">
          <cell r="D4624" t="str">
            <v>200505221</v>
          </cell>
        </row>
        <row r="4625">
          <cell r="D4625" t="str">
            <v>200505228</v>
          </cell>
        </row>
        <row r="4626">
          <cell r="D4626" t="str">
            <v>200505272</v>
          </cell>
        </row>
        <row r="4627">
          <cell r="D4627" t="str">
            <v>200505281</v>
          </cell>
        </row>
        <row r="4628">
          <cell r="D4628" t="str">
            <v>200505282</v>
          </cell>
        </row>
        <row r="4629">
          <cell r="D4629" t="str">
            <v>200505283</v>
          </cell>
        </row>
        <row r="4630">
          <cell r="D4630" t="str">
            <v>200505301</v>
          </cell>
        </row>
        <row r="4631">
          <cell r="D4631" t="str">
            <v>200505302</v>
          </cell>
        </row>
        <row r="4632">
          <cell r="D4632" t="str">
            <v>200505312</v>
          </cell>
        </row>
        <row r="4633">
          <cell r="D4633" t="str">
            <v>200505318</v>
          </cell>
        </row>
        <row r="4634">
          <cell r="D4634" t="str">
            <v>200505319</v>
          </cell>
        </row>
        <row r="4635">
          <cell r="D4635" t="str">
            <v>200505372</v>
          </cell>
        </row>
        <row r="4636">
          <cell r="D4636" t="str">
            <v>200505381</v>
          </cell>
        </row>
        <row r="4637">
          <cell r="D4637" t="str">
            <v>200505382</v>
          </cell>
        </row>
        <row r="4638">
          <cell r="D4638" t="str">
            <v>200505402</v>
          </cell>
        </row>
        <row r="4639">
          <cell r="D4639" t="str">
            <v>200505129</v>
          </cell>
        </row>
        <row r="4640">
          <cell r="D4640" t="str">
            <v>200505412</v>
          </cell>
        </row>
        <row r="4641">
          <cell r="D4641" t="str">
            <v>200505229</v>
          </cell>
        </row>
        <row r="4642">
          <cell r="D4642" t="str">
            <v>200505416</v>
          </cell>
        </row>
        <row r="4643">
          <cell r="D4643" t="str">
            <v>200505472</v>
          </cell>
        </row>
        <row r="4644">
          <cell r="D4644" t="str">
            <v>200505482</v>
          </cell>
        </row>
        <row r="4645">
          <cell r="D4645" t="str">
            <v>200505501</v>
          </cell>
        </row>
        <row r="4646">
          <cell r="D4646" t="str">
            <v>200505503</v>
          </cell>
        </row>
        <row r="4647">
          <cell r="D4647" t="str">
            <v>200505512</v>
          </cell>
        </row>
        <row r="4648">
          <cell r="D4648" t="str">
            <v>200505516</v>
          </cell>
        </row>
        <row r="4649">
          <cell r="D4649" t="str">
            <v>200505572</v>
          </cell>
        </row>
        <row r="4650">
          <cell r="D4650" t="str">
            <v>200505581</v>
          </cell>
        </row>
        <row r="4651">
          <cell r="D4651" t="str">
            <v>200505583</v>
          </cell>
        </row>
        <row r="4652">
          <cell r="D4652" t="str">
            <v>200505601</v>
          </cell>
        </row>
        <row r="4653">
          <cell r="D4653" t="str">
            <v>200505602</v>
          </cell>
        </row>
        <row r="4654">
          <cell r="D4654" t="str">
            <v>200505681</v>
          </cell>
        </row>
        <row r="4655">
          <cell r="D4655" t="str">
            <v>200505682</v>
          </cell>
        </row>
        <row r="4656">
          <cell r="D4656" t="str">
            <v>200505701</v>
          </cell>
        </row>
        <row r="4657">
          <cell r="D4657" t="str">
            <v>200505703</v>
          </cell>
        </row>
        <row r="4658">
          <cell r="D4658" t="str">
            <v>200505781</v>
          </cell>
        </row>
        <row r="4659">
          <cell r="D4659" t="str">
            <v>200505783</v>
          </cell>
        </row>
        <row r="4660">
          <cell r="D4660" t="str">
            <v>200505801</v>
          </cell>
        </row>
        <row r="4661">
          <cell r="D4661" t="str">
            <v>200505802</v>
          </cell>
        </row>
        <row r="4662">
          <cell r="D4662" t="str">
            <v>200505881</v>
          </cell>
        </row>
        <row r="4663">
          <cell r="D4663" t="str">
            <v>200505882</v>
          </cell>
        </row>
        <row r="4664">
          <cell r="D4664" t="str">
            <v>200505902</v>
          </cell>
        </row>
        <row r="4665">
          <cell r="D4665" t="str">
            <v>200505917</v>
          </cell>
        </row>
        <row r="4666">
          <cell r="D4666" t="str">
            <v>200505918</v>
          </cell>
        </row>
        <row r="4667">
          <cell r="D4667" t="str">
            <v>200505926</v>
          </cell>
        </row>
        <row r="4668">
          <cell r="D4668" t="str">
            <v>200505927</v>
          </cell>
        </row>
        <row r="4669">
          <cell r="D4669" t="str">
            <v>200505216</v>
          </cell>
        </row>
        <row r="4670">
          <cell r="D4670" t="str">
            <v>200505929</v>
          </cell>
        </row>
        <row r="4671">
          <cell r="D4671" t="str">
            <v>200505930</v>
          </cell>
        </row>
        <row r="4672">
          <cell r="D4672" t="str">
            <v>200505946</v>
          </cell>
        </row>
        <row r="4673">
          <cell r="D4673" t="str">
            <v>200505941</v>
          </cell>
        </row>
        <row r="4674">
          <cell r="D4674" t="str">
            <v>200505128</v>
          </cell>
        </row>
        <row r="4675">
          <cell r="D4675" t="str">
            <v>200505957</v>
          </cell>
        </row>
        <row r="4676">
          <cell r="D4676" t="str">
            <v>200505937</v>
          </cell>
        </row>
        <row r="4677">
          <cell r="D4677" t="str">
            <v>200505961</v>
          </cell>
        </row>
        <row r="4678">
          <cell r="D4678" t="str">
            <v>200505966</v>
          </cell>
        </row>
        <row r="4679">
          <cell r="D4679" t="str">
            <v>200505982</v>
          </cell>
        </row>
        <row r="4680">
          <cell r="D4680" t="str">
            <v>2005066</v>
          </cell>
        </row>
        <row r="4681">
          <cell r="D4681" t="str">
            <v>200506102</v>
          </cell>
        </row>
        <row r="4682">
          <cell r="D4682" t="str">
            <v>200506104</v>
          </cell>
        </row>
        <row r="4683">
          <cell r="D4683" t="str">
            <v>200506105</v>
          </cell>
        </row>
        <row r="4684">
          <cell r="D4684" t="str">
            <v>200506129</v>
          </cell>
        </row>
        <row r="4685">
          <cell r="D4685" t="str">
            <v>200506110</v>
          </cell>
        </row>
        <row r="4686">
          <cell r="D4686" t="str">
            <v>200506111</v>
          </cell>
        </row>
        <row r="4687">
          <cell r="D4687" t="str">
            <v>200506116</v>
          </cell>
        </row>
        <row r="4688">
          <cell r="D4688" t="str">
            <v>200506120</v>
          </cell>
        </row>
        <row r="4689">
          <cell r="D4689" t="str">
            <v>200506121</v>
          </cell>
        </row>
        <row r="4690">
          <cell r="D4690" t="str">
            <v>200506182</v>
          </cell>
        </row>
        <row r="4691">
          <cell r="D4691" t="str">
            <v>200506184</v>
          </cell>
        </row>
        <row r="4692">
          <cell r="D4692" t="str">
            <v>200506185</v>
          </cell>
        </row>
        <row r="4693">
          <cell r="D4693" t="str">
            <v>200506201</v>
          </cell>
        </row>
        <row r="4694">
          <cell r="D4694" t="str">
            <v>200506202</v>
          </cell>
        </row>
        <row r="4695">
          <cell r="D4695" t="str">
            <v>200506203</v>
          </cell>
        </row>
        <row r="4696">
          <cell r="D4696" t="str">
            <v>200506210</v>
          </cell>
        </row>
        <row r="4697">
          <cell r="D4697" t="str">
            <v>200506211</v>
          </cell>
        </row>
        <row r="4698">
          <cell r="D4698" t="str">
            <v>200506212</v>
          </cell>
        </row>
        <row r="4699">
          <cell r="D4699" t="str">
            <v>200506221</v>
          </cell>
        </row>
        <row r="4700">
          <cell r="D4700" t="str">
            <v>200506228</v>
          </cell>
        </row>
        <row r="4701">
          <cell r="D4701" t="str">
            <v>200506272</v>
          </cell>
        </row>
        <row r="4702">
          <cell r="D4702" t="str">
            <v>200506281</v>
          </cell>
        </row>
        <row r="4703">
          <cell r="D4703" t="str">
            <v>200506282</v>
          </cell>
        </row>
        <row r="4704">
          <cell r="D4704" t="str">
            <v>200506283</v>
          </cell>
        </row>
        <row r="4705">
          <cell r="D4705" t="str">
            <v>200506301</v>
          </cell>
        </row>
        <row r="4706">
          <cell r="D4706" t="str">
            <v>200506302</v>
          </cell>
        </row>
        <row r="4707">
          <cell r="D4707" t="str">
            <v>200506312</v>
          </cell>
        </row>
        <row r="4708">
          <cell r="D4708" t="str">
            <v>200506318</v>
          </cell>
        </row>
        <row r="4709">
          <cell r="D4709" t="str">
            <v>200506319</v>
          </cell>
        </row>
        <row r="4710">
          <cell r="D4710" t="str">
            <v>200506372</v>
          </cell>
        </row>
        <row r="4711">
          <cell r="D4711" t="str">
            <v>200506381</v>
          </cell>
        </row>
        <row r="4712">
          <cell r="D4712" t="str">
            <v>200506382</v>
          </cell>
        </row>
        <row r="4713">
          <cell r="D4713" t="str">
            <v>200506402</v>
          </cell>
        </row>
        <row r="4714">
          <cell r="D4714" t="str">
            <v>200506999</v>
          </cell>
        </row>
        <row r="4715">
          <cell r="D4715" t="str">
            <v>200506412</v>
          </cell>
        </row>
        <row r="4716">
          <cell r="D4716" t="str">
            <v>200506229</v>
          </cell>
        </row>
        <row r="4717">
          <cell r="D4717" t="str">
            <v>200506416</v>
          </cell>
        </row>
        <row r="4718">
          <cell r="D4718" t="str">
            <v>200506472</v>
          </cell>
        </row>
        <row r="4719">
          <cell r="D4719" t="str">
            <v>200506482</v>
          </cell>
        </row>
        <row r="4720">
          <cell r="D4720" t="str">
            <v>200506501</v>
          </cell>
        </row>
        <row r="4721">
          <cell r="D4721" t="str">
            <v>200506503</v>
          </cell>
        </row>
        <row r="4722">
          <cell r="D4722" t="str">
            <v>200506512</v>
          </cell>
        </row>
        <row r="4723">
          <cell r="D4723" t="str">
            <v>200506516</v>
          </cell>
        </row>
        <row r="4724">
          <cell r="D4724" t="str">
            <v>200506572</v>
          </cell>
        </row>
        <row r="4725">
          <cell r="D4725" t="str">
            <v>200506581</v>
          </cell>
        </row>
        <row r="4726">
          <cell r="D4726" t="str">
            <v>200506583</v>
          </cell>
        </row>
        <row r="4727">
          <cell r="D4727" t="str">
            <v>200506601</v>
          </cell>
        </row>
        <row r="4728">
          <cell r="D4728" t="str">
            <v>200506602</v>
          </cell>
        </row>
        <row r="4729">
          <cell r="D4729" t="str">
            <v>200506681</v>
          </cell>
        </row>
        <row r="4730">
          <cell r="D4730" t="str">
            <v>200506682</v>
          </cell>
        </row>
        <row r="4731">
          <cell r="D4731" t="str">
            <v>200506701</v>
          </cell>
        </row>
        <row r="4732">
          <cell r="D4732" t="str">
            <v>200506703</v>
          </cell>
        </row>
        <row r="4733">
          <cell r="D4733" t="str">
            <v>200506781</v>
          </cell>
        </row>
        <row r="4734">
          <cell r="D4734" t="str">
            <v>200506783</v>
          </cell>
        </row>
        <row r="4735">
          <cell r="D4735" t="str">
            <v>200506801</v>
          </cell>
        </row>
        <row r="4736">
          <cell r="D4736" t="str">
            <v>200506802</v>
          </cell>
        </row>
        <row r="4737">
          <cell r="D4737" t="str">
            <v>200506881</v>
          </cell>
        </row>
        <row r="4738">
          <cell r="D4738" t="str">
            <v>200506882</v>
          </cell>
        </row>
        <row r="4739">
          <cell r="D4739" t="str">
            <v>200506902</v>
          </cell>
        </row>
        <row r="4740">
          <cell r="D4740" t="str">
            <v>200506917</v>
          </cell>
        </row>
        <row r="4741">
          <cell r="D4741" t="str">
            <v>200506918</v>
          </cell>
        </row>
        <row r="4742">
          <cell r="D4742" t="str">
            <v>200506926</v>
          </cell>
        </row>
        <row r="4743">
          <cell r="D4743" t="str">
            <v>200506927</v>
          </cell>
        </row>
        <row r="4744">
          <cell r="D4744" t="str">
            <v>200506216</v>
          </cell>
        </row>
        <row r="4745">
          <cell r="D4745" t="str">
            <v>200506929</v>
          </cell>
        </row>
        <row r="4746">
          <cell r="D4746" t="str">
            <v>200506930</v>
          </cell>
        </row>
        <row r="4747">
          <cell r="D4747" t="str">
            <v>200506946</v>
          </cell>
        </row>
        <row r="4748">
          <cell r="D4748" t="str">
            <v>200506941</v>
          </cell>
        </row>
        <row r="4749">
          <cell r="D4749" t="str">
            <v>200506128</v>
          </cell>
        </row>
        <row r="4750">
          <cell r="D4750" t="str">
            <v>200506957</v>
          </cell>
        </row>
        <row r="4751">
          <cell r="D4751" t="str">
            <v>200506937</v>
          </cell>
        </row>
        <row r="4752">
          <cell r="D4752" t="str">
            <v>200506961</v>
          </cell>
        </row>
        <row r="4753">
          <cell r="D4753" t="str">
            <v>200506966</v>
          </cell>
        </row>
        <row r="4754">
          <cell r="D4754" t="str">
            <v>200506982</v>
          </cell>
        </row>
        <row r="4755">
          <cell r="D4755" t="str">
            <v>2005076</v>
          </cell>
        </row>
        <row r="4756">
          <cell r="D4756" t="str">
            <v>200507102</v>
          </cell>
        </row>
        <row r="4757">
          <cell r="D4757" t="str">
            <v>200507104</v>
          </cell>
        </row>
        <row r="4758">
          <cell r="D4758" t="str">
            <v>200507105</v>
          </cell>
        </row>
        <row r="4759">
          <cell r="D4759" t="str">
            <v>200507129</v>
          </cell>
        </row>
        <row r="4760">
          <cell r="D4760" t="str">
            <v>200507110</v>
          </cell>
        </row>
        <row r="4761">
          <cell r="D4761" t="str">
            <v>200507111</v>
          </cell>
        </row>
        <row r="4762">
          <cell r="D4762" t="str">
            <v>200507116</v>
          </cell>
        </row>
        <row r="4763">
          <cell r="D4763" t="str">
            <v>200507120</v>
          </cell>
        </row>
        <row r="4764">
          <cell r="D4764" t="str">
            <v>200507121</v>
          </cell>
        </row>
        <row r="4765">
          <cell r="D4765" t="str">
            <v>200507182</v>
          </cell>
        </row>
        <row r="4766">
          <cell r="D4766" t="str">
            <v>200507184</v>
          </cell>
        </row>
        <row r="4767">
          <cell r="D4767" t="str">
            <v>200507185</v>
          </cell>
        </row>
        <row r="4768">
          <cell r="D4768" t="str">
            <v>200507201</v>
          </cell>
        </row>
        <row r="4769">
          <cell r="D4769" t="str">
            <v>200507202</v>
          </cell>
        </row>
        <row r="4770">
          <cell r="D4770" t="str">
            <v>200507203</v>
          </cell>
        </row>
        <row r="4771">
          <cell r="D4771" t="str">
            <v>200507210</v>
          </cell>
        </row>
        <row r="4772">
          <cell r="D4772" t="str">
            <v>200507211</v>
          </cell>
        </row>
        <row r="4773">
          <cell r="D4773" t="str">
            <v>200507212</v>
          </cell>
        </row>
        <row r="4774">
          <cell r="D4774" t="str">
            <v>200507221</v>
          </cell>
        </row>
        <row r="4775">
          <cell r="D4775" t="str">
            <v>200507228</v>
          </cell>
        </row>
        <row r="4776">
          <cell r="D4776" t="str">
            <v>200507272</v>
          </cell>
        </row>
        <row r="4777">
          <cell r="D4777" t="str">
            <v>200507281</v>
          </cell>
        </row>
        <row r="4778">
          <cell r="D4778" t="str">
            <v>200507282</v>
          </cell>
        </row>
        <row r="4779">
          <cell r="D4779" t="str">
            <v>200507283</v>
          </cell>
        </row>
        <row r="4780">
          <cell r="D4780" t="str">
            <v>200507301</v>
          </cell>
        </row>
        <row r="4781">
          <cell r="D4781" t="str">
            <v>200507302</v>
          </cell>
        </row>
        <row r="4782">
          <cell r="D4782" t="str">
            <v>200507312</v>
          </cell>
        </row>
        <row r="4783">
          <cell r="D4783" t="str">
            <v>200507318</v>
          </cell>
        </row>
        <row r="4784">
          <cell r="D4784" t="str">
            <v>200507319</v>
          </cell>
        </row>
        <row r="4785">
          <cell r="D4785" t="str">
            <v>200507372</v>
          </cell>
        </row>
        <row r="4786">
          <cell r="D4786" t="str">
            <v>200507381</v>
          </cell>
        </row>
        <row r="4787">
          <cell r="D4787" t="str">
            <v>200507382</v>
          </cell>
        </row>
        <row r="4788">
          <cell r="D4788" t="str">
            <v>200507402</v>
          </cell>
        </row>
        <row r="4789">
          <cell r="D4789" t="str">
            <v>200507129</v>
          </cell>
        </row>
        <row r="4790">
          <cell r="D4790" t="str">
            <v>200507412</v>
          </cell>
        </row>
        <row r="4791">
          <cell r="D4791" t="str">
            <v>200507229</v>
          </cell>
        </row>
        <row r="4792">
          <cell r="D4792" t="str">
            <v>200507416</v>
          </cell>
        </row>
        <row r="4793">
          <cell r="D4793" t="str">
            <v>200507472</v>
          </cell>
        </row>
        <row r="4794">
          <cell r="D4794" t="str">
            <v>200507482</v>
          </cell>
        </row>
        <row r="4795">
          <cell r="D4795" t="str">
            <v>200507501</v>
          </cell>
        </row>
        <row r="4796">
          <cell r="D4796" t="str">
            <v>200507503</v>
          </cell>
        </row>
        <row r="4797">
          <cell r="D4797" t="str">
            <v>200507512</v>
          </cell>
        </row>
        <row r="4798">
          <cell r="D4798" t="str">
            <v>200507516</v>
          </cell>
        </row>
        <row r="4799">
          <cell r="D4799" t="str">
            <v>200507572</v>
          </cell>
        </row>
        <row r="4800">
          <cell r="D4800" t="str">
            <v>200507581</v>
          </cell>
        </row>
        <row r="4801">
          <cell r="D4801" t="str">
            <v>200507583</v>
          </cell>
        </row>
        <row r="4802">
          <cell r="D4802" t="str">
            <v>200507601</v>
          </cell>
        </row>
        <row r="4803">
          <cell r="D4803" t="str">
            <v>200507602</v>
          </cell>
        </row>
        <row r="4804">
          <cell r="D4804" t="str">
            <v>200507681</v>
          </cell>
        </row>
        <row r="4805">
          <cell r="D4805" t="str">
            <v>200507682</v>
          </cell>
        </row>
        <row r="4806">
          <cell r="D4806" t="str">
            <v>200507701</v>
          </cell>
        </row>
        <row r="4807">
          <cell r="D4807" t="str">
            <v>200507703</v>
          </cell>
        </row>
        <row r="4808">
          <cell r="D4808" t="str">
            <v>200507781</v>
          </cell>
        </row>
        <row r="4809">
          <cell r="D4809" t="str">
            <v>200507783</v>
          </cell>
        </row>
        <row r="4810">
          <cell r="D4810" t="str">
            <v>200507801</v>
          </cell>
        </row>
        <row r="4811">
          <cell r="D4811" t="str">
            <v>200507802</v>
          </cell>
        </row>
        <row r="4812">
          <cell r="D4812" t="str">
            <v>200507881</v>
          </cell>
        </row>
        <row r="4813">
          <cell r="D4813" t="str">
            <v>200507882</v>
          </cell>
        </row>
        <row r="4814">
          <cell r="D4814" t="str">
            <v>200507902</v>
          </cell>
        </row>
        <row r="4815">
          <cell r="D4815" t="str">
            <v>200507917</v>
          </cell>
        </row>
        <row r="4816">
          <cell r="D4816" t="str">
            <v>200507918</v>
          </cell>
        </row>
        <row r="4817">
          <cell r="D4817" t="str">
            <v>200507926</v>
          </cell>
        </row>
        <row r="4818">
          <cell r="D4818" t="str">
            <v>200507927</v>
          </cell>
        </row>
        <row r="4819">
          <cell r="D4819" t="str">
            <v>200507216</v>
          </cell>
        </row>
        <row r="4820">
          <cell r="D4820" t="str">
            <v>200507929</v>
          </cell>
        </row>
        <row r="4821">
          <cell r="D4821" t="str">
            <v>200507930</v>
          </cell>
        </row>
        <row r="4822">
          <cell r="D4822" t="str">
            <v>200507946</v>
          </cell>
        </row>
        <row r="4823">
          <cell r="D4823" t="str">
            <v>200507941</v>
          </cell>
        </row>
        <row r="4824">
          <cell r="D4824" t="str">
            <v>200507128</v>
          </cell>
        </row>
        <row r="4825">
          <cell r="D4825" t="str">
            <v>200507957</v>
          </cell>
        </row>
        <row r="4826">
          <cell r="D4826" t="str">
            <v>200507937</v>
          </cell>
        </row>
        <row r="4827">
          <cell r="D4827" t="str">
            <v>200507961</v>
          </cell>
        </row>
        <row r="4828">
          <cell r="D4828" t="str">
            <v>200507966</v>
          </cell>
        </row>
        <row r="4829">
          <cell r="D4829" t="str">
            <v>200507982</v>
          </cell>
        </row>
        <row r="4830">
          <cell r="D4830" t="str">
            <v>2005086</v>
          </cell>
        </row>
        <row r="4831">
          <cell r="D4831" t="str">
            <v>200508102</v>
          </cell>
        </row>
        <row r="4832">
          <cell r="D4832" t="str">
            <v>200508104</v>
          </cell>
        </row>
        <row r="4833">
          <cell r="D4833" t="str">
            <v>200508105</v>
          </cell>
        </row>
        <row r="4834">
          <cell r="D4834" t="str">
            <v>200508129</v>
          </cell>
        </row>
        <row r="4835">
          <cell r="D4835" t="str">
            <v>200508110</v>
          </cell>
        </row>
        <row r="4836">
          <cell r="D4836" t="str">
            <v>200508111</v>
          </cell>
        </row>
        <row r="4837">
          <cell r="D4837" t="str">
            <v>200508116</v>
          </cell>
        </row>
        <row r="4838">
          <cell r="D4838" t="str">
            <v>200508120</v>
          </cell>
        </row>
        <row r="4839">
          <cell r="D4839" t="str">
            <v>200508121</v>
          </cell>
        </row>
        <row r="4840">
          <cell r="D4840" t="str">
            <v>200508182</v>
          </cell>
        </row>
        <row r="4841">
          <cell r="D4841" t="str">
            <v>200508184</v>
          </cell>
        </row>
        <row r="4842">
          <cell r="D4842" t="str">
            <v>200508185</v>
          </cell>
        </row>
        <row r="4843">
          <cell r="D4843" t="str">
            <v>200508201</v>
          </cell>
        </row>
        <row r="4844">
          <cell r="D4844" t="str">
            <v>200508202</v>
          </cell>
        </row>
        <row r="4845">
          <cell r="D4845" t="str">
            <v>200508203</v>
          </cell>
        </row>
        <row r="4846">
          <cell r="D4846" t="str">
            <v>200508210</v>
          </cell>
        </row>
        <row r="4847">
          <cell r="D4847" t="str">
            <v>200508211</v>
          </cell>
        </row>
        <row r="4848">
          <cell r="D4848" t="str">
            <v>200508212</v>
          </cell>
        </row>
        <row r="4849">
          <cell r="D4849" t="str">
            <v>200508221</v>
          </cell>
        </row>
        <row r="4850">
          <cell r="D4850" t="str">
            <v>200508228</v>
          </cell>
        </row>
        <row r="4851">
          <cell r="D4851" t="str">
            <v>200508272</v>
          </cell>
        </row>
        <row r="4852">
          <cell r="D4852" t="str">
            <v>200508281</v>
          </cell>
        </row>
        <row r="4853">
          <cell r="D4853" t="str">
            <v>200508282</v>
          </cell>
        </row>
        <row r="4854">
          <cell r="D4854" t="str">
            <v>200508283</v>
          </cell>
        </row>
        <row r="4855">
          <cell r="D4855" t="str">
            <v>200508301</v>
          </cell>
        </row>
        <row r="4856">
          <cell r="D4856" t="str">
            <v>200508302</v>
          </cell>
        </row>
        <row r="4857">
          <cell r="D4857" t="str">
            <v>200508312</v>
          </cell>
        </row>
        <row r="4858">
          <cell r="D4858" t="str">
            <v>200508318</v>
          </cell>
        </row>
        <row r="4859">
          <cell r="D4859" t="str">
            <v>200508319</v>
          </cell>
        </row>
        <row r="4860">
          <cell r="D4860" t="str">
            <v>200508372</v>
          </cell>
        </row>
        <row r="4861">
          <cell r="D4861" t="str">
            <v>200508381</v>
          </cell>
        </row>
        <row r="4862">
          <cell r="D4862" t="str">
            <v>200508382</v>
          </cell>
        </row>
        <row r="4863">
          <cell r="D4863" t="str">
            <v>200508402</v>
          </cell>
        </row>
        <row r="4864">
          <cell r="D4864" t="str">
            <v>200508999</v>
          </cell>
        </row>
        <row r="4865">
          <cell r="D4865" t="str">
            <v>200508412</v>
          </cell>
        </row>
        <row r="4866">
          <cell r="D4866" t="str">
            <v>200508229</v>
          </cell>
        </row>
        <row r="4867">
          <cell r="D4867" t="str">
            <v>200508416</v>
          </cell>
        </row>
        <row r="4868">
          <cell r="D4868" t="str">
            <v>200508472</v>
          </cell>
        </row>
        <row r="4869">
          <cell r="D4869" t="str">
            <v>200508482</v>
          </cell>
        </row>
        <row r="4870">
          <cell r="D4870" t="str">
            <v>200508501</v>
          </cell>
        </row>
        <row r="4871">
          <cell r="D4871" t="str">
            <v>200508503</v>
          </cell>
        </row>
        <row r="4872">
          <cell r="D4872" t="str">
            <v>200508512</v>
          </cell>
        </row>
        <row r="4873">
          <cell r="D4873" t="str">
            <v>200508516</v>
          </cell>
        </row>
        <row r="4874">
          <cell r="D4874" t="str">
            <v>200508572</v>
          </cell>
        </row>
        <row r="4875">
          <cell r="D4875" t="str">
            <v>200508581</v>
          </cell>
        </row>
        <row r="4876">
          <cell r="D4876" t="str">
            <v>200508583</v>
          </cell>
        </row>
        <row r="4877">
          <cell r="D4877" t="str">
            <v>200508601</v>
          </cell>
        </row>
        <row r="4878">
          <cell r="D4878" t="str">
            <v>200508602</v>
          </cell>
        </row>
        <row r="4879">
          <cell r="D4879" t="str">
            <v>200508681</v>
          </cell>
        </row>
        <row r="4880">
          <cell r="D4880" t="str">
            <v>200508682</v>
          </cell>
        </row>
        <row r="4881">
          <cell r="D4881" t="str">
            <v>200508701</v>
          </cell>
        </row>
        <row r="4882">
          <cell r="D4882" t="str">
            <v>200508703</v>
          </cell>
        </row>
        <row r="4883">
          <cell r="D4883" t="str">
            <v>200508781</v>
          </cell>
        </row>
        <row r="4884">
          <cell r="D4884" t="str">
            <v>200508783</v>
          </cell>
        </row>
        <row r="4885">
          <cell r="D4885" t="str">
            <v>200508801</v>
          </cell>
        </row>
        <row r="4886">
          <cell r="D4886" t="str">
            <v>200508802</v>
          </cell>
        </row>
        <row r="4887">
          <cell r="D4887" t="str">
            <v>200508881</v>
          </cell>
        </row>
        <row r="4888">
          <cell r="D4888" t="str">
            <v>200508882</v>
          </cell>
        </row>
        <row r="4889">
          <cell r="D4889" t="str">
            <v>200508902</v>
          </cell>
        </row>
        <row r="4890">
          <cell r="D4890" t="str">
            <v>200508917</v>
          </cell>
        </row>
        <row r="4891">
          <cell r="D4891" t="str">
            <v>200508918</v>
          </cell>
        </row>
        <row r="4892">
          <cell r="D4892" t="str">
            <v>200508926</v>
          </cell>
        </row>
        <row r="4893">
          <cell r="D4893" t="str">
            <v>200508927</v>
          </cell>
        </row>
        <row r="4894">
          <cell r="D4894" t="str">
            <v>200508216</v>
          </cell>
        </row>
        <row r="4895">
          <cell r="D4895" t="str">
            <v>200508929</v>
          </cell>
        </row>
        <row r="4896">
          <cell r="D4896" t="str">
            <v>200508930</v>
          </cell>
        </row>
        <row r="4897">
          <cell r="D4897" t="str">
            <v>200508946</v>
          </cell>
        </row>
        <row r="4898">
          <cell r="D4898" t="str">
            <v>200508941</v>
          </cell>
        </row>
        <row r="4899">
          <cell r="D4899" t="str">
            <v>200508128</v>
          </cell>
        </row>
        <row r="4900">
          <cell r="D4900" t="str">
            <v>200508957</v>
          </cell>
        </row>
        <row r="4901">
          <cell r="D4901" t="str">
            <v>200508937</v>
          </cell>
        </row>
        <row r="4902">
          <cell r="D4902" t="str">
            <v>200508961</v>
          </cell>
        </row>
        <row r="4903">
          <cell r="D4903" t="str">
            <v>200508966</v>
          </cell>
        </row>
        <row r="4904">
          <cell r="D4904" t="str">
            <v>200508982</v>
          </cell>
        </row>
        <row r="4905">
          <cell r="D4905" t="str">
            <v>2005096</v>
          </cell>
        </row>
        <row r="4906">
          <cell r="D4906" t="str">
            <v>200509102</v>
          </cell>
        </row>
        <row r="4907">
          <cell r="D4907" t="str">
            <v>200509104</v>
          </cell>
        </row>
        <row r="4908">
          <cell r="D4908" t="str">
            <v>200509105</v>
          </cell>
        </row>
        <row r="4909">
          <cell r="D4909" t="str">
            <v>200509129</v>
          </cell>
        </row>
        <row r="4910">
          <cell r="D4910" t="str">
            <v>200509110</v>
          </cell>
        </row>
        <row r="4911">
          <cell r="D4911" t="str">
            <v>200509111</v>
          </cell>
        </row>
        <row r="4912">
          <cell r="D4912" t="str">
            <v>200509116</v>
          </cell>
        </row>
        <row r="4913">
          <cell r="D4913" t="str">
            <v>200509120</v>
          </cell>
        </row>
        <row r="4914">
          <cell r="D4914" t="str">
            <v>200509121</v>
          </cell>
        </row>
        <row r="4915">
          <cell r="D4915" t="str">
            <v>200509182</v>
          </cell>
        </row>
        <row r="4916">
          <cell r="D4916" t="str">
            <v>200509184</v>
          </cell>
        </row>
        <row r="4917">
          <cell r="D4917" t="str">
            <v>200509185</v>
          </cell>
        </row>
        <row r="4918">
          <cell r="D4918" t="str">
            <v>200509201</v>
          </cell>
        </row>
        <row r="4919">
          <cell r="D4919" t="str">
            <v>200509202</v>
          </cell>
        </row>
        <row r="4920">
          <cell r="D4920" t="str">
            <v>200509203</v>
          </cell>
        </row>
        <row r="4921">
          <cell r="D4921" t="str">
            <v>200509210</v>
          </cell>
        </row>
        <row r="4922">
          <cell r="D4922" t="str">
            <v>200509211</v>
          </cell>
        </row>
        <row r="4923">
          <cell r="D4923" t="str">
            <v>200509212</v>
          </cell>
        </row>
        <row r="4924">
          <cell r="D4924" t="str">
            <v>200509221</v>
          </cell>
        </row>
        <row r="4925">
          <cell r="D4925" t="str">
            <v>200509228</v>
          </cell>
        </row>
        <row r="4926">
          <cell r="D4926" t="str">
            <v>200509272</v>
          </cell>
        </row>
        <row r="4927">
          <cell r="D4927" t="str">
            <v>200509281</v>
          </cell>
        </row>
        <row r="4928">
          <cell r="D4928" t="str">
            <v>200509282</v>
          </cell>
        </row>
        <row r="4929">
          <cell r="D4929" t="str">
            <v>200509283</v>
          </cell>
        </row>
        <row r="4930">
          <cell r="D4930" t="str">
            <v>200509301</v>
          </cell>
        </row>
        <row r="4931">
          <cell r="D4931" t="str">
            <v>200509302</v>
          </cell>
        </row>
        <row r="4932">
          <cell r="D4932" t="str">
            <v>200509312</v>
          </cell>
        </row>
        <row r="4933">
          <cell r="D4933" t="str">
            <v>200509318</v>
          </cell>
        </row>
        <row r="4934">
          <cell r="D4934" t="str">
            <v>200509319</v>
          </cell>
        </row>
        <row r="4935">
          <cell r="D4935" t="str">
            <v>200509372</v>
          </cell>
        </row>
        <row r="4936">
          <cell r="D4936" t="str">
            <v>200509381</v>
          </cell>
        </row>
        <row r="4937">
          <cell r="D4937" t="str">
            <v>200509382</v>
          </cell>
        </row>
        <row r="4938">
          <cell r="D4938" t="str">
            <v>200509402</v>
          </cell>
        </row>
        <row r="4939">
          <cell r="D4939" t="str">
            <v>200509999</v>
          </cell>
        </row>
        <row r="4940">
          <cell r="D4940" t="str">
            <v>200509412</v>
          </cell>
        </row>
        <row r="4941">
          <cell r="D4941" t="str">
            <v>200509229</v>
          </cell>
        </row>
        <row r="4942">
          <cell r="D4942" t="str">
            <v>200509416</v>
          </cell>
        </row>
        <row r="4943">
          <cell r="D4943" t="str">
            <v>200509472</v>
          </cell>
        </row>
        <row r="4944">
          <cell r="D4944" t="str">
            <v>200509482</v>
          </cell>
        </row>
        <row r="4945">
          <cell r="D4945" t="str">
            <v>200509501</v>
          </cell>
        </row>
        <row r="4946">
          <cell r="D4946" t="str">
            <v>200509503</v>
          </cell>
        </row>
        <row r="4947">
          <cell r="D4947" t="str">
            <v>200509512</v>
          </cell>
        </row>
        <row r="4948">
          <cell r="D4948" t="str">
            <v>200509516</v>
          </cell>
        </row>
        <row r="4949">
          <cell r="D4949" t="str">
            <v>200509572</v>
          </cell>
        </row>
        <row r="4950">
          <cell r="D4950" t="str">
            <v>200509581</v>
          </cell>
        </row>
        <row r="4951">
          <cell r="D4951" t="str">
            <v>200509583</v>
          </cell>
        </row>
        <row r="4952">
          <cell r="D4952" t="str">
            <v>200509601</v>
          </cell>
        </row>
        <row r="4953">
          <cell r="D4953" t="str">
            <v>200509602</v>
          </cell>
        </row>
        <row r="4954">
          <cell r="D4954" t="str">
            <v>200509681</v>
          </cell>
        </row>
        <row r="4955">
          <cell r="D4955" t="str">
            <v>200509682</v>
          </cell>
        </row>
        <row r="4956">
          <cell r="D4956" t="str">
            <v>200509701</v>
          </cell>
        </row>
        <row r="4957">
          <cell r="D4957" t="str">
            <v>200509703</v>
          </cell>
        </row>
        <row r="4958">
          <cell r="D4958" t="str">
            <v>200509781</v>
          </cell>
        </row>
        <row r="4959">
          <cell r="D4959" t="str">
            <v>200509783</v>
          </cell>
        </row>
        <row r="4960">
          <cell r="D4960" t="str">
            <v>200509801</v>
          </cell>
        </row>
        <row r="4961">
          <cell r="D4961" t="str">
            <v>200509802</v>
          </cell>
        </row>
        <row r="4962">
          <cell r="D4962" t="str">
            <v>200509881</v>
          </cell>
        </row>
        <row r="4963">
          <cell r="D4963" t="str">
            <v>200509882</v>
          </cell>
        </row>
        <row r="4964">
          <cell r="D4964" t="str">
            <v>200509902</v>
          </cell>
        </row>
        <row r="4965">
          <cell r="D4965" t="str">
            <v>200509917</v>
          </cell>
        </row>
        <row r="4966">
          <cell r="D4966" t="str">
            <v>200509918</v>
          </cell>
        </row>
        <row r="4967">
          <cell r="D4967" t="str">
            <v>200509926</v>
          </cell>
        </row>
        <row r="4968">
          <cell r="D4968" t="str">
            <v>200509927</v>
          </cell>
        </row>
        <row r="4969">
          <cell r="D4969" t="str">
            <v>200509216</v>
          </cell>
        </row>
        <row r="4970">
          <cell r="D4970" t="str">
            <v>200509929</v>
          </cell>
        </row>
        <row r="4971">
          <cell r="D4971" t="str">
            <v>200509930</v>
          </cell>
        </row>
        <row r="4972">
          <cell r="D4972" t="str">
            <v>200509946</v>
          </cell>
        </row>
        <row r="4973">
          <cell r="D4973" t="str">
            <v>200509941</v>
          </cell>
        </row>
        <row r="4974">
          <cell r="D4974" t="str">
            <v>200509128</v>
          </cell>
        </row>
        <row r="4975">
          <cell r="D4975" t="str">
            <v>200509957</v>
          </cell>
        </row>
        <row r="4976">
          <cell r="D4976" t="str">
            <v>200509937</v>
          </cell>
        </row>
        <row r="4977">
          <cell r="D4977" t="str">
            <v>200509961</v>
          </cell>
        </row>
        <row r="4978">
          <cell r="D4978" t="str">
            <v>200509966</v>
          </cell>
        </row>
        <row r="4979">
          <cell r="D4979" t="str">
            <v>200509982</v>
          </cell>
        </row>
        <row r="4980">
          <cell r="D4980" t="str">
            <v>2005106</v>
          </cell>
        </row>
        <row r="4981">
          <cell r="D4981" t="str">
            <v>200510102</v>
          </cell>
        </row>
        <row r="4982">
          <cell r="D4982" t="str">
            <v>200510104</v>
          </cell>
        </row>
        <row r="4983">
          <cell r="D4983" t="str">
            <v>200510105</v>
          </cell>
        </row>
        <row r="4984">
          <cell r="D4984" t="str">
            <v>200510129</v>
          </cell>
        </row>
        <row r="4985">
          <cell r="D4985" t="str">
            <v>200510110</v>
          </cell>
        </row>
        <row r="4986">
          <cell r="D4986" t="str">
            <v>200510111</v>
          </cell>
        </row>
        <row r="4987">
          <cell r="D4987" t="str">
            <v>200510116</v>
          </cell>
        </row>
        <row r="4988">
          <cell r="D4988" t="str">
            <v>200510120</v>
          </cell>
        </row>
        <row r="4989">
          <cell r="D4989" t="str">
            <v>200510121</v>
          </cell>
        </row>
        <row r="4990">
          <cell r="D4990" t="str">
            <v>200510182</v>
          </cell>
        </row>
        <row r="4991">
          <cell r="D4991" t="str">
            <v>200510184</v>
          </cell>
        </row>
        <row r="4992">
          <cell r="D4992" t="str">
            <v>200510185</v>
          </cell>
        </row>
        <row r="4993">
          <cell r="D4993" t="str">
            <v>200510201</v>
          </cell>
        </row>
        <row r="4994">
          <cell r="D4994" t="str">
            <v>200510202</v>
          </cell>
        </row>
        <row r="4995">
          <cell r="D4995" t="str">
            <v>200510203</v>
          </cell>
        </row>
        <row r="4996">
          <cell r="D4996" t="str">
            <v>200510210</v>
          </cell>
        </row>
        <row r="4997">
          <cell r="D4997" t="str">
            <v>200510211</v>
          </cell>
        </row>
        <row r="4998">
          <cell r="D4998" t="str">
            <v>200510212</v>
          </cell>
        </row>
        <row r="4999">
          <cell r="D4999" t="str">
            <v>200510221</v>
          </cell>
        </row>
        <row r="5000">
          <cell r="D5000" t="str">
            <v>200510228</v>
          </cell>
        </row>
        <row r="5001">
          <cell r="D5001" t="str">
            <v>200510272</v>
          </cell>
        </row>
        <row r="5002">
          <cell r="D5002" t="str">
            <v>200510281</v>
          </cell>
        </row>
        <row r="5003">
          <cell r="D5003" t="str">
            <v>200510282</v>
          </cell>
        </row>
        <row r="5004">
          <cell r="D5004" t="str">
            <v>200510283</v>
          </cell>
        </row>
        <row r="5005">
          <cell r="D5005" t="str">
            <v>200510301</v>
          </cell>
        </row>
        <row r="5006">
          <cell r="D5006" t="str">
            <v>200510302</v>
          </cell>
        </row>
        <row r="5007">
          <cell r="D5007" t="str">
            <v>200510312</v>
          </cell>
        </row>
        <row r="5008">
          <cell r="D5008" t="str">
            <v>200510318</v>
          </cell>
        </row>
        <row r="5009">
          <cell r="D5009" t="str">
            <v>200510319</v>
          </cell>
        </row>
        <row r="5010">
          <cell r="D5010" t="str">
            <v>200510372</v>
          </cell>
        </row>
        <row r="5011">
          <cell r="D5011" t="str">
            <v>200510381</v>
          </cell>
        </row>
        <row r="5012">
          <cell r="D5012" t="str">
            <v>200510382</v>
          </cell>
        </row>
        <row r="5013">
          <cell r="D5013" t="str">
            <v>200510402</v>
          </cell>
        </row>
        <row r="5014">
          <cell r="D5014" t="str">
            <v>200510999</v>
          </cell>
        </row>
        <row r="5015">
          <cell r="D5015" t="str">
            <v>200510412</v>
          </cell>
        </row>
        <row r="5016">
          <cell r="D5016" t="str">
            <v>200510229</v>
          </cell>
        </row>
        <row r="5017">
          <cell r="D5017" t="str">
            <v>200510416</v>
          </cell>
        </row>
        <row r="5018">
          <cell r="D5018" t="str">
            <v>200510472</v>
          </cell>
        </row>
        <row r="5019">
          <cell r="D5019" t="str">
            <v>200510482</v>
          </cell>
        </row>
        <row r="5020">
          <cell r="D5020" t="str">
            <v>200510501</v>
          </cell>
        </row>
        <row r="5021">
          <cell r="D5021" t="str">
            <v>200510503</v>
          </cell>
        </row>
        <row r="5022">
          <cell r="D5022" t="str">
            <v>200510512</v>
          </cell>
        </row>
        <row r="5023">
          <cell r="D5023" t="str">
            <v>200510516</v>
          </cell>
        </row>
        <row r="5024">
          <cell r="D5024" t="str">
            <v>200510572</v>
          </cell>
        </row>
        <row r="5025">
          <cell r="D5025" t="str">
            <v>200510581</v>
          </cell>
        </row>
        <row r="5026">
          <cell r="D5026" t="str">
            <v>200510583</v>
          </cell>
        </row>
        <row r="5027">
          <cell r="D5027" t="str">
            <v>200510601</v>
          </cell>
        </row>
        <row r="5028">
          <cell r="D5028" t="str">
            <v>200510602</v>
          </cell>
        </row>
        <row r="5029">
          <cell r="D5029" t="str">
            <v>200510681</v>
          </cell>
        </row>
        <row r="5030">
          <cell r="D5030" t="str">
            <v>200510682</v>
          </cell>
        </row>
        <row r="5031">
          <cell r="D5031" t="str">
            <v>200510701</v>
          </cell>
        </row>
        <row r="5032">
          <cell r="D5032" t="str">
            <v>200510703</v>
          </cell>
        </row>
        <row r="5033">
          <cell r="D5033" t="str">
            <v>200510781</v>
          </cell>
        </row>
        <row r="5034">
          <cell r="D5034" t="str">
            <v>200510783</v>
          </cell>
        </row>
        <row r="5035">
          <cell r="D5035" t="str">
            <v>200510801</v>
          </cell>
        </row>
        <row r="5036">
          <cell r="D5036" t="str">
            <v>200510802</v>
          </cell>
        </row>
        <row r="5037">
          <cell r="D5037" t="str">
            <v>200510881</v>
          </cell>
        </row>
        <row r="5038">
          <cell r="D5038" t="str">
            <v>200510882</v>
          </cell>
        </row>
        <row r="5039">
          <cell r="D5039" t="str">
            <v>200510902</v>
          </cell>
        </row>
        <row r="5040">
          <cell r="D5040" t="str">
            <v>200510917</v>
          </cell>
        </row>
        <row r="5041">
          <cell r="D5041" t="str">
            <v>200510926</v>
          </cell>
        </row>
        <row r="5042">
          <cell r="D5042" t="str">
            <v>200510216</v>
          </cell>
        </row>
        <row r="5043">
          <cell r="D5043" t="str">
            <v>200510929</v>
          </cell>
        </row>
        <row r="5044">
          <cell r="D5044" t="str">
            <v>200510930</v>
          </cell>
        </row>
        <row r="5045">
          <cell r="D5045" t="str">
            <v>200510941</v>
          </cell>
        </row>
        <row r="5046">
          <cell r="D5046" t="str">
            <v>200510128</v>
          </cell>
        </row>
        <row r="5047">
          <cell r="D5047" t="str">
            <v>200510957</v>
          </cell>
        </row>
        <row r="5048">
          <cell r="D5048" t="str">
            <v>200510937</v>
          </cell>
        </row>
        <row r="5049">
          <cell r="D5049" t="str">
            <v>200510961</v>
          </cell>
        </row>
        <row r="5050">
          <cell r="D5050" t="str">
            <v>200510966</v>
          </cell>
        </row>
        <row r="5051">
          <cell r="D5051" t="str">
            <v>200510982</v>
          </cell>
        </row>
        <row r="5052">
          <cell r="D5052" t="str">
            <v>2005116</v>
          </cell>
        </row>
        <row r="5053">
          <cell r="D5053" t="str">
            <v>200511102</v>
          </cell>
        </row>
        <row r="5054">
          <cell r="D5054" t="str">
            <v>200511104</v>
          </cell>
        </row>
        <row r="5055">
          <cell r="D5055" t="str">
            <v>200511105</v>
          </cell>
        </row>
        <row r="5056">
          <cell r="D5056" t="str">
            <v>200511129</v>
          </cell>
        </row>
        <row r="5057">
          <cell r="D5057" t="str">
            <v>200511110</v>
          </cell>
        </row>
        <row r="5058">
          <cell r="D5058" t="str">
            <v>200511111</v>
          </cell>
        </row>
        <row r="5059">
          <cell r="D5059" t="str">
            <v>200511116</v>
          </cell>
        </row>
        <row r="5060">
          <cell r="D5060" t="str">
            <v>200511120</v>
          </cell>
        </row>
        <row r="5061">
          <cell r="D5061" t="str">
            <v>200511121</v>
          </cell>
        </row>
        <row r="5062">
          <cell r="D5062" t="str">
            <v>200511182</v>
          </cell>
        </row>
        <row r="5063">
          <cell r="D5063" t="str">
            <v>200511184</v>
          </cell>
        </row>
        <row r="5064">
          <cell r="D5064" t="str">
            <v>200511185</v>
          </cell>
        </row>
        <row r="5065">
          <cell r="D5065" t="str">
            <v>200511201</v>
          </cell>
        </row>
        <row r="5066">
          <cell r="D5066" t="str">
            <v>200511202</v>
          </cell>
        </row>
        <row r="5067">
          <cell r="D5067" t="str">
            <v>200511203</v>
          </cell>
        </row>
        <row r="5068">
          <cell r="D5068" t="str">
            <v>200511210</v>
          </cell>
        </row>
        <row r="5069">
          <cell r="D5069" t="str">
            <v>200511211</v>
          </cell>
        </row>
        <row r="5070">
          <cell r="D5070" t="str">
            <v>200511212</v>
          </cell>
        </row>
        <row r="5071">
          <cell r="D5071" t="str">
            <v>200511221</v>
          </cell>
        </row>
        <row r="5072">
          <cell r="D5072" t="str">
            <v>200511228</v>
          </cell>
        </row>
        <row r="5073">
          <cell r="D5073" t="str">
            <v>200511272</v>
          </cell>
        </row>
        <row r="5074">
          <cell r="D5074" t="str">
            <v>200511281</v>
          </cell>
        </row>
        <row r="5075">
          <cell r="D5075" t="str">
            <v>200511282</v>
          </cell>
        </row>
        <row r="5076">
          <cell r="D5076" t="str">
            <v>200511283</v>
          </cell>
        </row>
        <row r="5077">
          <cell r="D5077" t="str">
            <v>200511301</v>
          </cell>
        </row>
        <row r="5078">
          <cell r="D5078" t="str">
            <v>200511302</v>
          </cell>
        </row>
        <row r="5079">
          <cell r="D5079" t="str">
            <v>200511312</v>
          </cell>
        </row>
        <row r="5080">
          <cell r="D5080" t="str">
            <v>200511318</v>
          </cell>
        </row>
        <row r="5081">
          <cell r="D5081" t="str">
            <v>200511319</v>
          </cell>
        </row>
        <row r="5082">
          <cell r="D5082" t="str">
            <v>200511372</v>
          </cell>
        </row>
        <row r="5083">
          <cell r="D5083" t="str">
            <v>200511381</v>
          </cell>
        </row>
        <row r="5084">
          <cell r="D5084" t="str">
            <v>200511382</v>
          </cell>
        </row>
        <row r="5085">
          <cell r="D5085" t="str">
            <v>200511402</v>
          </cell>
        </row>
        <row r="5086">
          <cell r="D5086" t="str">
            <v>200511999</v>
          </cell>
        </row>
        <row r="5087">
          <cell r="D5087" t="str">
            <v>200511412</v>
          </cell>
        </row>
        <row r="5088">
          <cell r="D5088" t="str">
            <v>200511229</v>
          </cell>
        </row>
        <row r="5089">
          <cell r="D5089" t="str">
            <v>200511416</v>
          </cell>
        </row>
        <row r="5090">
          <cell r="D5090" t="str">
            <v>200511472</v>
          </cell>
        </row>
        <row r="5091">
          <cell r="D5091" t="str">
            <v>200511482</v>
          </cell>
        </row>
        <row r="5092">
          <cell r="D5092" t="str">
            <v>200511501</v>
          </cell>
        </row>
        <row r="5093">
          <cell r="D5093" t="str">
            <v>200511503</v>
          </cell>
        </row>
        <row r="5094">
          <cell r="D5094" t="str">
            <v>200511512</v>
          </cell>
        </row>
        <row r="5095">
          <cell r="D5095" t="str">
            <v>200511516</v>
          </cell>
        </row>
        <row r="5096">
          <cell r="D5096" t="str">
            <v>200511572</v>
          </cell>
        </row>
        <row r="5097">
          <cell r="D5097" t="str">
            <v>200511581</v>
          </cell>
        </row>
        <row r="5098">
          <cell r="D5098" t="str">
            <v>200511583</v>
          </cell>
        </row>
        <row r="5099">
          <cell r="D5099" t="str">
            <v>200511601</v>
          </cell>
        </row>
        <row r="5100">
          <cell r="D5100" t="str">
            <v>200511602</v>
          </cell>
        </row>
        <row r="5101">
          <cell r="D5101" t="str">
            <v>200511681</v>
          </cell>
        </row>
        <row r="5102">
          <cell r="D5102" t="str">
            <v>200511682</v>
          </cell>
        </row>
        <row r="5103">
          <cell r="D5103" t="str">
            <v>200511701</v>
          </cell>
        </row>
        <row r="5104">
          <cell r="D5104" t="str">
            <v>200511703</v>
          </cell>
        </row>
        <row r="5105">
          <cell r="D5105" t="str">
            <v>200511781</v>
          </cell>
        </row>
        <row r="5106">
          <cell r="D5106" t="str">
            <v>200511783</v>
          </cell>
        </row>
        <row r="5107">
          <cell r="D5107" t="str">
            <v>200511801</v>
          </cell>
        </row>
        <row r="5108">
          <cell r="D5108" t="str">
            <v>200511802</v>
          </cell>
        </row>
        <row r="5109">
          <cell r="D5109" t="str">
            <v>200511881</v>
          </cell>
        </row>
        <row r="5110">
          <cell r="D5110" t="str">
            <v>200511882</v>
          </cell>
        </row>
        <row r="5111">
          <cell r="D5111" t="str">
            <v>200511902</v>
          </cell>
        </row>
        <row r="5112">
          <cell r="D5112" t="str">
            <v>200511917</v>
          </cell>
        </row>
        <row r="5113">
          <cell r="D5113" t="str">
            <v>200511918</v>
          </cell>
        </row>
        <row r="5114">
          <cell r="D5114" t="str">
            <v>200511926</v>
          </cell>
        </row>
        <row r="5115">
          <cell r="D5115" t="str">
            <v>200511927</v>
          </cell>
        </row>
        <row r="5116">
          <cell r="D5116" t="str">
            <v>200511216</v>
          </cell>
        </row>
        <row r="5117">
          <cell r="D5117" t="str">
            <v>200511929</v>
          </cell>
        </row>
        <row r="5118">
          <cell r="D5118" t="str">
            <v>200511930</v>
          </cell>
        </row>
        <row r="5119">
          <cell r="D5119" t="str">
            <v>200511946</v>
          </cell>
        </row>
        <row r="5120">
          <cell r="D5120" t="str">
            <v>200511941</v>
          </cell>
        </row>
        <row r="5121">
          <cell r="D5121" t="str">
            <v>200511128</v>
          </cell>
        </row>
        <row r="5122">
          <cell r="D5122" t="str">
            <v>200511957</v>
          </cell>
        </row>
        <row r="5123">
          <cell r="D5123" t="str">
            <v>200511937</v>
          </cell>
        </row>
        <row r="5124">
          <cell r="D5124" t="str">
            <v>200511961</v>
          </cell>
        </row>
        <row r="5125">
          <cell r="D5125" t="str">
            <v>200511966</v>
          </cell>
        </row>
        <row r="5126">
          <cell r="D5126" t="str">
            <v>200511982</v>
          </cell>
        </row>
        <row r="5127">
          <cell r="D5127" t="str">
            <v>2005126</v>
          </cell>
        </row>
        <row r="5128">
          <cell r="D5128" t="str">
            <v>200512102</v>
          </cell>
        </row>
        <row r="5129">
          <cell r="D5129" t="str">
            <v>200512104</v>
          </cell>
        </row>
        <row r="5130">
          <cell r="D5130" t="str">
            <v>200512105</v>
          </cell>
        </row>
        <row r="5131">
          <cell r="D5131" t="str">
            <v>200512129</v>
          </cell>
        </row>
        <row r="5132">
          <cell r="D5132" t="str">
            <v>200512110</v>
          </cell>
        </row>
        <row r="5133">
          <cell r="D5133" t="str">
            <v>200512111</v>
          </cell>
        </row>
        <row r="5134">
          <cell r="D5134" t="str">
            <v>200512116</v>
          </cell>
        </row>
        <row r="5135">
          <cell r="D5135" t="str">
            <v>200512120</v>
          </cell>
        </row>
        <row r="5136">
          <cell r="D5136" t="str">
            <v>200512121</v>
          </cell>
        </row>
        <row r="5137">
          <cell r="D5137" t="str">
            <v>200512182</v>
          </cell>
        </row>
        <row r="5138">
          <cell r="D5138" t="str">
            <v>200512184</v>
          </cell>
        </row>
        <row r="5139">
          <cell r="D5139" t="str">
            <v>200512185</v>
          </cell>
        </row>
        <row r="5140">
          <cell r="D5140" t="str">
            <v>200512201</v>
          </cell>
        </row>
        <row r="5141">
          <cell r="D5141" t="str">
            <v>200512202</v>
          </cell>
        </row>
        <row r="5142">
          <cell r="D5142" t="str">
            <v>200512203</v>
          </cell>
        </row>
        <row r="5143">
          <cell r="D5143" t="str">
            <v>200512210</v>
          </cell>
        </row>
        <row r="5144">
          <cell r="D5144" t="str">
            <v>200512211</v>
          </cell>
        </row>
        <row r="5145">
          <cell r="D5145" t="str">
            <v>200512212</v>
          </cell>
        </row>
        <row r="5146">
          <cell r="D5146" t="str">
            <v>200512221</v>
          </cell>
        </row>
        <row r="5147">
          <cell r="D5147" t="str">
            <v>200512228</v>
          </cell>
        </row>
        <row r="5148">
          <cell r="D5148" t="str">
            <v>200512272</v>
          </cell>
        </row>
        <row r="5149">
          <cell r="D5149" t="str">
            <v>200512281</v>
          </cell>
        </row>
        <row r="5150">
          <cell r="D5150" t="str">
            <v>200512282</v>
          </cell>
        </row>
        <row r="5151">
          <cell r="D5151" t="str">
            <v>200512283</v>
          </cell>
        </row>
        <row r="5152">
          <cell r="D5152" t="str">
            <v>200512301</v>
          </cell>
        </row>
        <row r="5153">
          <cell r="D5153" t="str">
            <v>200512302</v>
          </cell>
        </row>
        <row r="5154">
          <cell r="D5154" t="str">
            <v>200512312</v>
          </cell>
        </row>
        <row r="5155">
          <cell r="D5155" t="str">
            <v>200512318</v>
          </cell>
        </row>
        <row r="5156">
          <cell r="D5156" t="str">
            <v>200512319</v>
          </cell>
        </row>
        <row r="5157">
          <cell r="D5157" t="str">
            <v>200512372</v>
          </cell>
        </row>
        <row r="5158">
          <cell r="D5158" t="str">
            <v>200512381</v>
          </cell>
        </row>
        <row r="5159">
          <cell r="D5159" t="str">
            <v>200512382</v>
          </cell>
        </row>
        <row r="5160">
          <cell r="D5160" t="str">
            <v>200512402</v>
          </cell>
        </row>
        <row r="5161">
          <cell r="D5161" t="str">
            <v>200512999</v>
          </cell>
        </row>
        <row r="5162">
          <cell r="D5162" t="str">
            <v>200512412</v>
          </cell>
        </row>
        <row r="5163">
          <cell r="D5163" t="str">
            <v>200512229</v>
          </cell>
        </row>
        <row r="5164">
          <cell r="D5164" t="str">
            <v>200512416</v>
          </cell>
        </row>
        <row r="5165">
          <cell r="D5165" t="str">
            <v>200512472</v>
          </cell>
        </row>
        <row r="5166">
          <cell r="D5166" t="str">
            <v>200512482</v>
          </cell>
        </row>
        <row r="5167">
          <cell r="D5167" t="str">
            <v>200512501</v>
          </cell>
        </row>
        <row r="5168">
          <cell r="D5168" t="str">
            <v>200512503</v>
          </cell>
        </row>
        <row r="5169">
          <cell r="D5169" t="str">
            <v>200512512</v>
          </cell>
        </row>
        <row r="5170">
          <cell r="D5170" t="str">
            <v>200512516</v>
          </cell>
        </row>
        <row r="5171">
          <cell r="D5171" t="str">
            <v>200512572</v>
          </cell>
        </row>
        <row r="5172">
          <cell r="D5172" t="str">
            <v>200512581</v>
          </cell>
        </row>
        <row r="5173">
          <cell r="D5173" t="str">
            <v>200512583</v>
          </cell>
        </row>
        <row r="5174">
          <cell r="D5174" t="str">
            <v>200512601</v>
          </cell>
        </row>
        <row r="5175">
          <cell r="D5175" t="str">
            <v>200512602</v>
          </cell>
        </row>
        <row r="5176">
          <cell r="D5176" t="str">
            <v>200512681</v>
          </cell>
        </row>
        <row r="5177">
          <cell r="D5177" t="str">
            <v>200512682</v>
          </cell>
        </row>
        <row r="5178">
          <cell r="D5178" t="str">
            <v>200512701</v>
          </cell>
        </row>
        <row r="5179">
          <cell r="D5179" t="str">
            <v>200512703</v>
          </cell>
        </row>
        <row r="5180">
          <cell r="D5180" t="str">
            <v>200512781</v>
          </cell>
        </row>
        <row r="5181">
          <cell r="D5181" t="str">
            <v>200512783</v>
          </cell>
        </row>
        <row r="5182">
          <cell r="D5182" t="str">
            <v>200512801</v>
          </cell>
        </row>
        <row r="5183">
          <cell r="D5183" t="str">
            <v>200512802</v>
          </cell>
        </row>
        <row r="5184">
          <cell r="D5184" t="str">
            <v>200512881</v>
          </cell>
        </row>
        <row r="5185">
          <cell r="D5185" t="str">
            <v>200512882</v>
          </cell>
        </row>
        <row r="5186">
          <cell r="D5186" t="str">
            <v>200512902</v>
          </cell>
        </row>
        <row r="5187">
          <cell r="D5187" t="str">
            <v>200512917</v>
          </cell>
        </row>
        <row r="5188">
          <cell r="D5188" t="str">
            <v>200512918</v>
          </cell>
        </row>
        <row r="5189">
          <cell r="D5189" t="str">
            <v>200512926</v>
          </cell>
        </row>
        <row r="5190">
          <cell r="D5190" t="str">
            <v>200512927</v>
          </cell>
        </row>
        <row r="5191">
          <cell r="D5191" t="str">
            <v>200512216</v>
          </cell>
        </row>
        <row r="5192">
          <cell r="D5192" t="str">
            <v>200512929</v>
          </cell>
        </row>
        <row r="5193">
          <cell r="D5193" t="str">
            <v>200512930</v>
          </cell>
        </row>
        <row r="5194">
          <cell r="D5194" t="str">
            <v>200512946</v>
          </cell>
        </row>
        <row r="5195">
          <cell r="D5195" t="str">
            <v>200512941</v>
          </cell>
        </row>
        <row r="5196">
          <cell r="D5196" t="str">
            <v>200512128</v>
          </cell>
        </row>
        <row r="5197">
          <cell r="D5197" t="str">
            <v>200512957</v>
          </cell>
        </row>
        <row r="5198">
          <cell r="D5198" t="str">
            <v>200512937</v>
          </cell>
        </row>
        <row r="5199">
          <cell r="D5199" t="str">
            <v>200512961</v>
          </cell>
        </row>
        <row r="5200">
          <cell r="D5200" t="str">
            <v>200512966</v>
          </cell>
        </row>
        <row r="5201">
          <cell r="D5201" t="str">
            <v>200512982</v>
          </cell>
        </row>
        <row r="5202">
          <cell r="D5202" t="str">
            <v>2006016</v>
          </cell>
        </row>
        <row r="5203">
          <cell r="D5203" t="str">
            <v>200601102</v>
          </cell>
        </row>
        <row r="5204">
          <cell r="D5204" t="str">
            <v>200601104</v>
          </cell>
        </row>
        <row r="5205">
          <cell r="D5205" t="str">
            <v>200601105</v>
          </cell>
        </row>
        <row r="5206">
          <cell r="D5206" t="str">
            <v>200601129</v>
          </cell>
        </row>
        <row r="5207">
          <cell r="D5207" t="str">
            <v>200601110</v>
          </cell>
        </row>
        <row r="5208">
          <cell r="D5208" t="str">
            <v>200601111</v>
          </cell>
        </row>
        <row r="5209">
          <cell r="D5209" t="str">
            <v>200601116</v>
          </cell>
        </row>
        <row r="5210">
          <cell r="D5210" t="str">
            <v>200601120</v>
          </cell>
        </row>
        <row r="5211">
          <cell r="D5211" t="str">
            <v>200601121</v>
          </cell>
        </row>
        <row r="5212">
          <cell r="D5212" t="str">
            <v>200601182</v>
          </cell>
        </row>
        <row r="5213">
          <cell r="D5213" t="str">
            <v>200601184</v>
          </cell>
        </row>
        <row r="5214">
          <cell r="D5214" t="str">
            <v>200601185</v>
          </cell>
        </row>
        <row r="5215">
          <cell r="D5215" t="str">
            <v>200601201</v>
          </cell>
        </row>
        <row r="5216">
          <cell r="D5216" t="str">
            <v>200601202</v>
          </cell>
        </row>
        <row r="5217">
          <cell r="D5217" t="str">
            <v>200601203</v>
          </cell>
        </row>
        <row r="5218">
          <cell r="D5218" t="str">
            <v>200601210</v>
          </cell>
        </row>
        <row r="5219">
          <cell r="D5219" t="str">
            <v>200601211</v>
          </cell>
        </row>
        <row r="5220">
          <cell r="D5220" t="str">
            <v>200601212</v>
          </cell>
        </row>
        <row r="5221">
          <cell r="D5221" t="str">
            <v>200601221</v>
          </cell>
        </row>
        <row r="5222">
          <cell r="D5222" t="str">
            <v>200601228</v>
          </cell>
        </row>
        <row r="5223">
          <cell r="D5223" t="str">
            <v>200601272</v>
          </cell>
        </row>
        <row r="5224">
          <cell r="D5224" t="str">
            <v>200601281</v>
          </cell>
        </row>
        <row r="5225">
          <cell r="D5225" t="str">
            <v>200601282</v>
          </cell>
        </row>
        <row r="5226">
          <cell r="D5226" t="str">
            <v>200601283</v>
          </cell>
        </row>
        <row r="5227">
          <cell r="D5227" t="str">
            <v>200601301</v>
          </cell>
        </row>
        <row r="5228">
          <cell r="D5228" t="str">
            <v>200601302</v>
          </cell>
        </row>
        <row r="5229">
          <cell r="D5229" t="str">
            <v>200601312</v>
          </cell>
        </row>
        <row r="5230">
          <cell r="D5230" t="str">
            <v>200601318</v>
          </cell>
        </row>
        <row r="5231">
          <cell r="D5231" t="str">
            <v>200601319</v>
          </cell>
        </row>
        <row r="5232">
          <cell r="D5232" t="str">
            <v>200601372</v>
          </cell>
        </row>
        <row r="5233">
          <cell r="D5233" t="str">
            <v>200601381</v>
          </cell>
        </row>
        <row r="5234">
          <cell r="D5234" t="str">
            <v>200601382</v>
          </cell>
        </row>
        <row r="5235">
          <cell r="D5235" t="str">
            <v>200601402</v>
          </cell>
        </row>
        <row r="5236">
          <cell r="D5236" t="str">
            <v>200601999</v>
          </cell>
        </row>
        <row r="5237">
          <cell r="D5237" t="str">
            <v>200601412</v>
          </cell>
        </row>
        <row r="5238">
          <cell r="D5238" t="str">
            <v>200601229</v>
          </cell>
        </row>
        <row r="5239">
          <cell r="D5239" t="str">
            <v>200601416</v>
          </cell>
        </row>
        <row r="5240">
          <cell r="D5240" t="str">
            <v>200601472</v>
          </cell>
        </row>
        <row r="5241">
          <cell r="D5241" t="str">
            <v>200601482</v>
          </cell>
        </row>
        <row r="5242">
          <cell r="D5242" t="str">
            <v>200601501</v>
          </cell>
        </row>
        <row r="5243">
          <cell r="D5243" t="str">
            <v>200601503</v>
          </cell>
        </row>
        <row r="5244">
          <cell r="D5244" t="str">
            <v>200601512</v>
          </cell>
        </row>
        <row r="5245">
          <cell r="D5245" t="str">
            <v>200601516</v>
          </cell>
        </row>
        <row r="5246">
          <cell r="D5246" t="str">
            <v>200601572</v>
          </cell>
        </row>
        <row r="5247">
          <cell r="D5247" t="str">
            <v>200601581</v>
          </cell>
        </row>
        <row r="5248">
          <cell r="D5248" t="str">
            <v>200601583</v>
          </cell>
        </row>
        <row r="5249">
          <cell r="D5249" t="str">
            <v>200601601</v>
          </cell>
        </row>
        <row r="5250">
          <cell r="D5250" t="str">
            <v>200601602</v>
          </cell>
        </row>
        <row r="5251">
          <cell r="D5251" t="str">
            <v>200601681</v>
          </cell>
        </row>
        <row r="5252">
          <cell r="D5252" t="str">
            <v>200601682</v>
          </cell>
        </row>
        <row r="5253">
          <cell r="D5253" t="str">
            <v>200601701</v>
          </cell>
        </row>
        <row r="5254">
          <cell r="D5254" t="str">
            <v>200601703</v>
          </cell>
        </row>
        <row r="5255">
          <cell r="D5255" t="str">
            <v>200601781</v>
          </cell>
        </row>
        <row r="5256">
          <cell r="D5256" t="str">
            <v>200601783</v>
          </cell>
        </row>
        <row r="5257">
          <cell r="D5257" t="str">
            <v>200601801</v>
          </cell>
        </row>
        <row r="5258">
          <cell r="D5258" t="str">
            <v>200601802</v>
          </cell>
        </row>
        <row r="5259">
          <cell r="D5259" t="str">
            <v>200601881</v>
          </cell>
        </row>
        <row r="5260">
          <cell r="D5260" t="str">
            <v>200601882</v>
          </cell>
        </row>
        <row r="5261">
          <cell r="D5261" t="str">
            <v>200601902</v>
          </cell>
        </row>
        <row r="5262">
          <cell r="D5262" t="str">
            <v>200601917</v>
          </cell>
        </row>
        <row r="5263">
          <cell r="D5263" t="str">
            <v>200601918</v>
          </cell>
        </row>
        <row r="5264">
          <cell r="D5264" t="str">
            <v>200601926</v>
          </cell>
        </row>
        <row r="5265">
          <cell r="D5265" t="str">
            <v>200601927</v>
          </cell>
        </row>
        <row r="5266">
          <cell r="D5266" t="str">
            <v>200601216</v>
          </cell>
        </row>
        <row r="5267">
          <cell r="D5267" t="str">
            <v>200601929</v>
          </cell>
        </row>
        <row r="5268">
          <cell r="D5268" t="str">
            <v>200601930</v>
          </cell>
        </row>
        <row r="5269">
          <cell r="D5269" t="str">
            <v>200601946</v>
          </cell>
        </row>
        <row r="5270">
          <cell r="D5270" t="str">
            <v>200601941</v>
          </cell>
        </row>
        <row r="5271">
          <cell r="D5271" t="str">
            <v>200601128</v>
          </cell>
        </row>
        <row r="5272">
          <cell r="D5272" t="str">
            <v>200601957</v>
          </cell>
        </row>
        <row r="5273">
          <cell r="D5273" t="str">
            <v>200601937</v>
          </cell>
        </row>
        <row r="5274">
          <cell r="D5274" t="str">
            <v>200601961</v>
          </cell>
        </row>
        <row r="5275">
          <cell r="D5275" t="str">
            <v>200601966</v>
          </cell>
        </row>
        <row r="5276">
          <cell r="D5276" t="str">
            <v>200601982</v>
          </cell>
        </row>
        <row r="5277">
          <cell r="D5277" t="str">
            <v>2006026</v>
          </cell>
        </row>
        <row r="5278">
          <cell r="D5278" t="str">
            <v>200602102</v>
          </cell>
        </row>
        <row r="5279">
          <cell r="D5279" t="str">
            <v>200602104</v>
          </cell>
        </row>
        <row r="5280">
          <cell r="D5280" t="str">
            <v>200602105</v>
          </cell>
        </row>
        <row r="5281">
          <cell r="D5281" t="str">
            <v>200602129</v>
          </cell>
        </row>
        <row r="5282">
          <cell r="D5282" t="str">
            <v>200602110</v>
          </cell>
        </row>
        <row r="5283">
          <cell r="D5283" t="str">
            <v>200602111</v>
          </cell>
        </row>
        <row r="5284">
          <cell r="D5284" t="str">
            <v>200602116</v>
          </cell>
        </row>
        <row r="5285">
          <cell r="D5285" t="str">
            <v>200602120</v>
          </cell>
        </row>
        <row r="5286">
          <cell r="D5286" t="str">
            <v>200602121</v>
          </cell>
        </row>
        <row r="5287">
          <cell r="D5287" t="str">
            <v>200602182</v>
          </cell>
        </row>
        <row r="5288">
          <cell r="D5288" t="str">
            <v>200602184</v>
          </cell>
        </row>
        <row r="5289">
          <cell r="D5289" t="str">
            <v>200602185</v>
          </cell>
        </row>
        <row r="5290">
          <cell r="D5290" t="str">
            <v>200602201</v>
          </cell>
        </row>
        <row r="5291">
          <cell r="D5291" t="str">
            <v>200602202</v>
          </cell>
        </row>
        <row r="5292">
          <cell r="D5292" t="str">
            <v>200602203</v>
          </cell>
        </row>
        <row r="5293">
          <cell r="D5293" t="str">
            <v>200602210</v>
          </cell>
        </row>
        <row r="5294">
          <cell r="D5294" t="str">
            <v>200602211</v>
          </cell>
        </row>
        <row r="5295">
          <cell r="D5295" t="str">
            <v>200602212</v>
          </cell>
        </row>
        <row r="5296">
          <cell r="D5296" t="str">
            <v>200602221</v>
          </cell>
        </row>
        <row r="5297">
          <cell r="D5297" t="str">
            <v>200602228</v>
          </cell>
        </row>
        <row r="5298">
          <cell r="D5298" t="str">
            <v>200602272</v>
          </cell>
        </row>
        <row r="5299">
          <cell r="D5299" t="str">
            <v>200602281</v>
          </cell>
        </row>
        <row r="5300">
          <cell r="D5300" t="str">
            <v>200602282</v>
          </cell>
        </row>
        <row r="5301">
          <cell r="D5301" t="str">
            <v>200602283</v>
          </cell>
        </row>
        <row r="5302">
          <cell r="D5302" t="str">
            <v>200602301</v>
          </cell>
        </row>
        <row r="5303">
          <cell r="D5303" t="str">
            <v>200602302</v>
          </cell>
        </row>
        <row r="5304">
          <cell r="D5304" t="str">
            <v>200602312</v>
          </cell>
        </row>
        <row r="5305">
          <cell r="D5305" t="str">
            <v>200602318</v>
          </cell>
        </row>
        <row r="5306">
          <cell r="D5306" t="str">
            <v>200602319</v>
          </cell>
        </row>
        <row r="5307">
          <cell r="D5307" t="str">
            <v>200602372</v>
          </cell>
        </row>
        <row r="5308">
          <cell r="D5308" t="str">
            <v>200602381</v>
          </cell>
        </row>
        <row r="5309">
          <cell r="D5309" t="str">
            <v>200602382</v>
          </cell>
        </row>
        <row r="5310">
          <cell r="D5310" t="str">
            <v>200602402</v>
          </cell>
        </row>
        <row r="5311">
          <cell r="D5311" t="str">
            <v>200602999</v>
          </cell>
        </row>
        <row r="5312">
          <cell r="D5312" t="str">
            <v>200602412</v>
          </cell>
        </row>
        <row r="5313">
          <cell r="D5313" t="str">
            <v>200602229</v>
          </cell>
        </row>
        <row r="5314">
          <cell r="D5314" t="str">
            <v>200602416</v>
          </cell>
        </row>
        <row r="5315">
          <cell r="D5315" t="str">
            <v>200602472</v>
          </cell>
        </row>
        <row r="5316">
          <cell r="D5316" t="str">
            <v>200602482</v>
          </cell>
        </row>
        <row r="5317">
          <cell r="D5317" t="str">
            <v>200602501</v>
          </cell>
        </row>
        <row r="5318">
          <cell r="D5318" t="str">
            <v>200602503</v>
          </cell>
        </row>
        <row r="5319">
          <cell r="D5319" t="str">
            <v>200602512</v>
          </cell>
        </row>
        <row r="5320">
          <cell r="D5320" t="str">
            <v>200602516</v>
          </cell>
        </row>
        <row r="5321">
          <cell r="D5321" t="str">
            <v>200602572</v>
          </cell>
        </row>
        <row r="5322">
          <cell r="D5322" t="str">
            <v>200602581</v>
          </cell>
        </row>
        <row r="5323">
          <cell r="D5323" t="str">
            <v>200602583</v>
          </cell>
        </row>
        <row r="5324">
          <cell r="D5324" t="str">
            <v>200602601</v>
          </cell>
        </row>
        <row r="5325">
          <cell r="D5325" t="str">
            <v>200602602</v>
          </cell>
        </row>
        <row r="5326">
          <cell r="D5326" t="str">
            <v>200602681</v>
          </cell>
        </row>
        <row r="5327">
          <cell r="D5327" t="str">
            <v>200602682</v>
          </cell>
        </row>
        <row r="5328">
          <cell r="D5328" t="str">
            <v>200602701</v>
          </cell>
        </row>
        <row r="5329">
          <cell r="D5329" t="str">
            <v>200602703</v>
          </cell>
        </row>
        <row r="5330">
          <cell r="D5330" t="str">
            <v>200602781</v>
          </cell>
        </row>
        <row r="5331">
          <cell r="D5331" t="str">
            <v>200602783</v>
          </cell>
        </row>
        <row r="5332">
          <cell r="D5332" t="str">
            <v>200602801</v>
          </cell>
        </row>
        <row r="5333">
          <cell r="D5333" t="str">
            <v>200602802</v>
          </cell>
        </row>
        <row r="5334">
          <cell r="D5334" t="str">
            <v>200602881</v>
          </cell>
        </row>
        <row r="5335">
          <cell r="D5335" t="str">
            <v>200602882</v>
          </cell>
        </row>
        <row r="5336">
          <cell r="D5336" t="str">
            <v>200602902</v>
          </cell>
        </row>
        <row r="5337">
          <cell r="D5337" t="str">
            <v>200602917</v>
          </cell>
        </row>
        <row r="5338">
          <cell r="D5338" t="str">
            <v>200602918</v>
          </cell>
        </row>
        <row r="5339">
          <cell r="D5339" t="str">
            <v>200602926</v>
          </cell>
        </row>
        <row r="5340">
          <cell r="D5340" t="str">
            <v>200602927</v>
          </cell>
        </row>
        <row r="5341">
          <cell r="D5341" t="str">
            <v>200602216</v>
          </cell>
        </row>
        <row r="5342">
          <cell r="D5342" t="str">
            <v>200602929</v>
          </cell>
        </row>
        <row r="5343">
          <cell r="D5343" t="str">
            <v>200602930</v>
          </cell>
        </row>
        <row r="5344">
          <cell r="D5344" t="str">
            <v>200602946</v>
          </cell>
        </row>
        <row r="5345">
          <cell r="D5345" t="str">
            <v>200602941</v>
          </cell>
        </row>
        <row r="5346">
          <cell r="D5346" t="str">
            <v>200602128</v>
          </cell>
        </row>
        <row r="5347">
          <cell r="D5347" t="str">
            <v>200602957</v>
          </cell>
        </row>
        <row r="5348">
          <cell r="D5348" t="str">
            <v>200602937</v>
          </cell>
        </row>
        <row r="5349">
          <cell r="D5349" t="str">
            <v>200602961</v>
          </cell>
        </row>
        <row r="5350">
          <cell r="D5350" t="str">
            <v>200602966</v>
          </cell>
        </row>
        <row r="5351">
          <cell r="D5351" t="str">
            <v>200602982</v>
          </cell>
        </row>
        <row r="5352">
          <cell r="D5352" t="str">
            <v>2006036</v>
          </cell>
        </row>
        <row r="5353">
          <cell r="D5353" t="str">
            <v>200603102</v>
          </cell>
        </row>
        <row r="5354">
          <cell r="D5354" t="str">
            <v>200603104</v>
          </cell>
        </row>
        <row r="5355">
          <cell r="D5355" t="str">
            <v>200603105</v>
          </cell>
        </row>
        <row r="5356">
          <cell r="D5356" t="str">
            <v>200603129</v>
          </cell>
        </row>
        <row r="5357">
          <cell r="D5357" t="str">
            <v>200603110</v>
          </cell>
        </row>
        <row r="5358">
          <cell r="D5358" t="str">
            <v>200603111</v>
          </cell>
        </row>
        <row r="5359">
          <cell r="D5359" t="str">
            <v>200603116</v>
          </cell>
        </row>
        <row r="5360">
          <cell r="D5360" t="str">
            <v>200603120</v>
          </cell>
        </row>
        <row r="5361">
          <cell r="D5361" t="str">
            <v>200603121</v>
          </cell>
        </row>
        <row r="5362">
          <cell r="D5362" t="str">
            <v>200603182</v>
          </cell>
        </row>
        <row r="5363">
          <cell r="D5363" t="str">
            <v>200603184</v>
          </cell>
        </row>
        <row r="5364">
          <cell r="D5364" t="str">
            <v>200603185</v>
          </cell>
        </row>
        <row r="5365">
          <cell r="D5365" t="str">
            <v>200603201</v>
          </cell>
        </row>
        <row r="5366">
          <cell r="D5366" t="str">
            <v>200603202</v>
          </cell>
        </row>
        <row r="5367">
          <cell r="D5367" t="str">
            <v>200603203</v>
          </cell>
        </row>
        <row r="5368">
          <cell r="D5368" t="str">
            <v>200603210</v>
          </cell>
        </row>
        <row r="5369">
          <cell r="D5369" t="str">
            <v>200603211</v>
          </cell>
        </row>
        <row r="5370">
          <cell r="D5370" t="str">
            <v>200603212</v>
          </cell>
        </row>
        <row r="5371">
          <cell r="D5371" t="str">
            <v>200603221</v>
          </cell>
        </row>
        <row r="5372">
          <cell r="D5372" t="str">
            <v>200603228</v>
          </cell>
        </row>
        <row r="5373">
          <cell r="D5373" t="str">
            <v>200603272</v>
          </cell>
        </row>
        <row r="5374">
          <cell r="D5374" t="str">
            <v>200603281</v>
          </cell>
        </row>
        <row r="5375">
          <cell r="D5375" t="str">
            <v>200603282</v>
          </cell>
        </row>
        <row r="5376">
          <cell r="D5376" t="str">
            <v>200603283</v>
          </cell>
        </row>
        <row r="5377">
          <cell r="D5377" t="str">
            <v>200603301</v>
          </cell>
        </row>
        <row r="5378">
          <cell r="D5378" t="str">
            <v>200603302</v>
          </cell>
        </row>
        <row r="5379">
          <cell r="D5379" t="str">
            <v>200603312</v>
          </cell>
        </row>
        <row r="5380">
          <cell r="D5380" t="str">
            <v>200603318</v>
          </cell>
        </row>
        <row r="5381">
          <cell r="D5381" t="str">
            <v>200603319</v>
          </cell>
        </row>
        <row r="5382">
          <cell r="D5382" t="str">
            <v>200603372</v>
          </cell>
        </row>
        <row r="5383">
          <cell r="D5383" t="str">
            <v>200603381</v>
          </cell>
        </row>
        <row r="5384">
          <cell r="D5384" t="str">
            <v>200603382</v>
          </cell>
        </row>
        <row r="5385">
          <cell r="D5385" t="str">
            <v>200603402</v>
          </cell>
        </row>
        <row r="5386">
          <cell r="D5386" t="str">
            <v>200603999</v>
          </cell>
        </row>
        <row r="5387">
          <cell r="D5387" t="str">
            <v>200603412</v>
          </cell>
        </row>
        <row r="5388">
          <cell r="D5388" t="str">
            <v>200603229</v>
          </cell>
        </row>
        <row r="5389">
          <cell r="D5389" t="str">
            <v>200603416</v>
          </cell>
        </row>
        <row r="5390">
          <cell r="D5390" t="str">
            <v>200603472</v>
          </cell>
        </row>
        <row r="5391">
          <cell r="D5391" t="str">
            <v>200603482</v>
          </cell>
        </row>
        <row r="5392">
          <cell r="D5392" t="str">
            <v>200603501</v>
          </cell>
        </row>
        <row r="5393">
          <cell r="D5393" t="str">
            <v>200603503</v>
          </cell>
        </row>
        <row r="5394">
          <cell r="D5394" t="str">
            <v>200603512</v>
          </cell>
        </row>
        <row r="5395">
          <cell r="D5395" t="str">
            <v>200603516</v>
          </cell>
        </row>
        <row r="5396">
          <cell r="D5396" t="str">
            <v>200603572</v>
          </cell>
        </row>
        <row r="5397">
          <cell r="D5397" t="str">
            <v>200603581</v>
          </cell>
        </row>
        <row r="5398">
          <cell r="D5398" t="str">
            <v>200603583</v>
          </cell>
        </row>
        <row r="5399">
          <cell r="D5399" t="str">
            <v>200603601</v>
          </cell>
        </row>
        <row r="5400">
          <cell r="D5400" t="str">
            <v>200603602</v>
          </cell>
        </row>
        <row r="5401">
          <cell r="D5401" t="str">
            <v>200603681</v>
          </cell>
        </row>
        <row r="5402">
          <cell r="D5402" t="str">
            <v>200603682</v>
          </cell>
        </row>
        <row r="5403">
          <cell r="D5403" t="str">
            <v>200603701</v>
          </cell>
        </row>
        <row r="5404">
          <cell r="D5404" t="str">
            <v>200603703</v>
          </cell>
        </row>
        <row r="5405">
          <cell r="D5405" t="str">
            <v>200603781</v>
          </cell>
        </row>
        <row r="5406">
          <cell r="D5406" t="str">
            <v>200603783</v>
          </cell>
        </row>
        <row r="5407">
          <cell r="D5407" t="str">
            <v>200603801</v>
          </cell>
        </row>
        <row r="5408">
          <cell r="D5408" t="str">
            <v>200603802</v>
          </cell>
        </row>
        <row r="5409">
          <cell r="D5409" t="str">
            <v>200603881</v>
          </cell>
        </row>
        <row r="5410">
          <cell r="D5410" t="str">
            <v>200603882</v>
          </cell>
        </row>
        <row r="5411">
          <cell r="D5411" t="str">
            <v>200603902</v>
          </cell>
        </row>
        <row r="5412">
          <cell r="D5412" t="str">
            <v>200603917</v>
          </cell>
        </row>
        <row r="5413">
          <cell r="D5413" t="str">
            <v>200603918</v>
          </cell>
        </row>
        <row r="5414">
          <cell r="D5414" t="str">
            <v>200603926</v>
          </cell>
        </row>
        <row r="5415">
          <cell r="D5415" t="str">
            <v>200603927</v>
          </cell>
        </row>
        <row r="5416">
          <cell r="D5416" t="str">
            <v>200603216</v>
          </cell>
        </row>
        <row r="5417">
          <cell r="D5417" t="str">
            <v>200603929</v>
          </cell>
        </row>
        <row r="5418">
          <cell r="D5418" t="str">
            <v>200603930</v>
          </cell>
        </row>
        <row r="5419">
          <cell r="D5419" t="str">
            <v>200603946</v>
          </cell>
        </row>
        <row r="5420">
          <cell r="D5420" t="str">
            <v>200603941</v>
          </cell>
        </row>
        <row r="5421">
          <cell r="D5421" t="str">
            <v>200603128</v>
          </cell>
        </row>
        <row r="5422">
          <cell r="D5422" t="str">
            <v>200603957</v>
          </cell>
        </row>
        <row r="5423">
          <cell r="D5423" t="str">
            <v>200603937</v>
          </cell>
        </row>
        <row r="5424">
          <cell r="D5424" t="str">
            <v>200603961</v>
          </cell>
        </row>
        <row r="5425">
          <cell r="D5425" t="str">
            <v>200603966</v>
          </cell>
        </row>
        <row r="5426">
          <cell r="D5426" t="str">
            <v>200603982</v>
          </cell>
        </row>
        <row r="5427">
          <cell r="D5427" t="str">
            <v>2006046</v>
          </cell>
        </row>
        <row r="5428">
          <cell r="D5428" t="str">
            <v>200604102</v>
          </cell>
        </row>
        <row r="5429">
          <cell r="D5429" t="str">
            <v>200604104</v>
          </cell>
        </row>
        <row r="5430">
          <cell r="D5430" t="str">
            <v>200604105</v>
          </cell>
        </row>
        <row r="5431">
          <cell r="D5431" t="str">
            <v>200604129</v>
          </cell>
        </row>
        <row r="5432">
          <cell r="D5432" t="str">
            <v>200604110</v>
          </cell>
        </row>
        <row r="5433">
          <cell r="D5433" t="str">
            <v>200604111</v>
          </cell>
        </row>
        <row r="5434">
          <cell r="D5434" t="str">
            <v>200604116</v>
          </cell>
        </row>
        <row r="5435">
          <cell r="D5435" t="str">
            <v>200604120</v>
          </cell>
        </row>
        <row r="5436">
          <cell r="D5436" t="str">
            <v>200604121</v>
          </cell>
        </row>
        <row r="5437">
          <cell r="D5437" t="str">
            <v>200604182</v>
          </cell>
        </row>
        <row r="5438">
          <cell r="D5438" t="str">
            <v>200604184</v>
          </cell>
        </row>
        <row r="5439">
          <cell r="D5439" t="str">
            <v>200604185</v>
          </cell>
        </row>
        <row r="5440">
          <cell r="D5440" t="str">
            <v>200604201</v>
          </cell>
        </row>
        <row r="5441">
          <cell r="D5441" t="str">
            <v>200604202</v>
          </cell>
        </row>
        <row r="5442">
          <cell r="D5442" t="str">
            <v>200604203</v>
          </cell>
        </row>
        <row r="5443">
          <cell r="D5443" t="str">
            <v>200604210</v>
          </cell>
        </row>
        <row r="5444">
          <cell r="D5444" t="str">
            <v>200604211</v>
          </cell>
        </row>
        <row r="5445">
          <cell r="D5445" t="str">
            <v>200604212</v>
          </cell>
        </row>
        <row r="5446">
          <cell r="D5446" t="str">
            <v>200604221</v>
          </cell>
        </row>
        <row r="5447">
          <cell r="D5447" t="str">
            <v>200604228</v>
          </cell>
        </row>
        <row r="5448">
          <cell r="D5448" t="str">
            <v>200604272</v>
          </cell>
        </row>
        <row r="5449">
          <cell r="D5449" t="str">
            <v>200604281</v>
          </cell>
        </row>
        <row r="5450">
          <cell r="D5450" t="str">
            <v>200604282</v>
          </cell>
        </row>
        <row r="5451">
          <cell r="D5451" t="str">
            <v>200604283</v>
          </cell>
        </row>
        <row r="5452">
          <cell r="D5452" t="str">
            <v>200604301</v>
          </cell>
        </row>
        <row r="5453">
          <cell r="D5453" t="str">
            <v>200604302</v>
          </cell>
        </row>
        <row r="5454">
          <cell r="D5454" t="str">
            <v>200604312</v>
          </cell>
        </row>
        <row r="5455">
          <cell r="D5455" t="str">
            <v>200604318</v>
          </cell>
        </row>
        <row r="5456">
          <cell r="D5456" t="str">
            <v>200604319</v>
          </cell>
        </row>
        <row r="5457">
          <cell r="D5457" t="str">
            <v>200604372</v>
          </cell>
        </row>
        <row r="5458">
          <cell r="D5458" t="str">
            <v>200604381</v>
          </cell>
        </row>
        <row r="5459">
          <cell r="D5459" t="str">
            <v>200604382</v>
          </cell>
        </row>
        <row r="5460">
          <cell r="D5460" t="str">
            <v>200604402</v>
          </cell>
        </row>
        <row r="5461">
          <cell r="D5461" t="str">
            <v>200604999</v>
          </cell>
        </row>
        <row r="5462">
          <cell r="D5462" t="str">
            <v>200604412</v>
          </cell>
        </row>
        <row r="5463">
          <cell r="D5463" t="str">
            <v>200604229</v>
          </cell>
        </row>
        <row r="5464">
          <cell r="D5464" t="str">
            <v>200604416</v>
          </cell>
        </row>
        <row r="5465">
          <cell r="D5465" t="str">
            <v>200604472</v>
          </cell>
        </row>
        <row r="5466">
          <cell r="D5466" t="str">
            <v>200604482</v>
          </cell>
        </row>
        <row r="5467">
          <cell r="D5467" t="str">
            <v>200604501</v>
          </cell>
        </row>
        <row r="5468">
          <cell r="D5468" t="str">
            <v>200604503</v>
          </cell>
        </row>
        <row r="5469">
          <cell r="D5469" t="str">
            <v>200604512</v>
          </cell>
        </row>
        <row r="5470">
          <cell r="D5470" t="str">
            <v>200604516</v>
          </cell>
        </row>
        <row r="5471">
          <cell r="D5471" t="str">
            <v>200604572</v>
          </cell>
        </row>
        <row r="5472">
          <cell r="D5472" t="str">
            <v>200604581</v>
          </cell>
        </row>
        <row r="5473">
          <cell r="D5473" t="str">
            <v>200604583</v>
          </cell>
        </row>
        <row r="5474">
          <cell r="D5474" t="str">
            <v>200604601</v>
          </cell>
        </row>
        <row r="5475">
          <cell r="D5475" t="str">
            <v>200604602</v>
          </cell>
        </row>
        <row r="5476">
          <cell r="D5476" t="str">
            <v>200604681</v>
          </cell>
        </row>
        <row r="5477">
          <cell r="D5477" t="str">
            <v>200604682</v>
          </cell>
        </row>
        <row r="5478">
          <cell r="D5478" t="str">
            <v>200604701</v>
          </cell>
        </row>
        <row r="5479">
          <cell r="D5479" t="str">
            <v>200604703</v>
          </cell>
        </row>
        <row r="5480">
          <cell r="D5480" t="str">
            <v>200604781</v>
          </cell>
        </row>
        <row r="5481">
          <cell r="D5481" t="str">
            <v>200604783</v>
          </cell>
        </row>
        <row r="5482">
          <cell r="D5482" t="str">
            <v>200604801</v>
          </cell>
        </row>
        <row r="5483">
          <cell r="D5483" t="str">
            <v>200604802</v>
          </cell>
        </row>
        <row r="5484">
          <cell r="D5484" t="str">
            <v>200604881</v>
          </cell>
        </row>
        <row r="5485">
          <cell r="D5485" t="str">
            <v>200604882</v>
          </cell>
        </row>
        <row r="5486">
          <cell r="D5486" t="str">
            <v>200604902</v>
          </cell>
        </row>
        <row r="5487">
          <cell r="D5487" t="str">
            <v>200604917</v>
          </cell>
        </row>
        <row r="5488">
          <cell r="D5488" t="str">
            <v>200604918</v>
          </cell>
        </row>
        <row r="5489">
          <cell r="D5489" t="str">
            <v>200604926</v>
          </cell>
        </row>
        <row r="5490">
          <cell r="D5490" t="str">
            <v>200604927</v>
          </cell>
        </row>
        <row r="5491">
          <cell r="D5491" t="str">
            <v>200604216</v>
          </cell>
        </row>
        <row r="5492">
          <cell r="D5492" t="str">
            <v>200604929</v>
          </cell>
        </row>
        <row r="5493">
          <cell r="D5493" t="str">
            <v>200604930</v>
          </cell>
        </row>
        <row r="5494">
          <cell r="D5494" t="str">
            <v>200604946</v>
          </cell>
        </row>
        <row r="5495">
          <cell r="D5495" t="str">
            <v>200604941</v>
          </cell>
        </row>
        <row r="5496">
          <cell r="D5496" t="str">
            <v>200604128</v>
          </cell>
        </row>
        <row r="5497">
          <cell r="D5497" t="str">
            <v>200604878</v>
          </cell>
        </row>
        <row r="5498">
          <cell r="D5498" t="str">
            <v>200604957</v>
          </cell>
        </row>
        <row r="5499">
          <cell r="D5499" t="str">
            <v>200604937</v>
          </cell>
        </row>
        <row r="5500">
          <cell r="D5500" t="str">
            <v>200604961</v>
          </cell>
        </row>
        <row r="5501">
          <cell r="D5501" t="str">
            <v>200604966</v>
          </cell>
        </row>
        <row r="5502">
          <cell r="D5502" t="str">
            <v>200604982</v>
          </cell>
        </row>
        <row r="5503">
          <cell r="D5503" t="str">
            <v>2006056</v>
          </cell>
        </row>
        <row r="5504">
          <cell r="D5504" t="str">
            <v>200605102</v>
          </cell>
        </row>
        <row r="5505">
          <cell r="D5505" t="str">
            <v>200605104</v>
          </cell>
        </row>
        <row r="5506">
          <cell r="D5506" t="str">
            <v>200605105</v>
          </cell>
        </row>
        <row r="5507">
          <cell r="D5507" t="str">
            <v>200605129</v>
          </cell>
        </row>
        <row r="5508">
          <cell r="D5508" t="str">
            <v>200605110</v>
          </cell>
        </row>
        <row r="5509">
          <cell r="D5509" t="str">
            <v>200605111</v>
          </cell>
        </row>
        <row r="5510">
          <cell r="D5510" t="str">
            <v>200605116</v>
          </cell>
        </row>
        <row r="5511">
          <cell r="D5511" t="str">
            <v>200605120</v>
          </cell>
        </row>
        <row r="5512">
          <cell r="D5512" t="str">
            <v>200605121</v>
          </cell>
        </row>
        <row r="5513">
          <cell r="D5513" t="str">
            <v>200605182</v>
          </cell>
        </row>
        <row r="5514">
          <cell r="D5514" t="str">
            <v>200605184</v>
          </cell>
        </row>
        <row r="5515">
          <cell r="D5515" t="str">
            <v>200605185</v>
          </cell>
        </row>
        <row r="5516">
          <cell r="D5516" t="str">
            <v>200605201</v>
          </cell>
        </row>
        <row r="5517">
          <cell r="D5517" t="str">
            <v>200605202</v>
          </cell>
        </row>
        <row r="5518">
          <cell r="D5518" t="str">
            <v>200605203</v>
          </cell>
        </row>
        <row r="5519">
          <cell r="D5519" t="str">
            <v>200605210</v>
          </cell>
        </row>
        <row r="5520">
          <cell r="D5520" t="str">
            <v>200605211</v>
          </cell>
        </row>
        <row r="5521">
          <cell r="D5521" t="str">
            <v>200605212</v>
          </cell>
        </row>
        <row r="5522">
          <cell r="D5522" t="str">
            <v>200605221</v>
          </cell>
        </row>
        <row r="5523">
          <cell r="D5523" t="str">
            <v>200605228</v>
          </cell>
        </row>
        <row r="5524">
          <cell r="D5524" t="str">
            <v>200605272</v>
          </cell>
        </row>
        <row r="5525">
          <cell r="D5525" t="str">
            <v>200605281</v>
          </cell>
        </row>
        <row r="5526">
          <cell r="D5526" t="str">
            <v>200605282</v>
          </cell>
        </row>
        <row r="5527">
          <cell r="D5527" t="str">
            <v>200605283</v>
          </cell>
        </row>
        <row r="5528">
          <cell r="D5528" t="str">
            <v>200605301</v>
          </cell>
        </row>
        <row r="5529">
          <cell r="D5529" t="str">
            <v>200605302</v>
          </cell>
        </row>
        <row r="5530">
          <cell r="D5530" t="str">
            <v>200605312</v>
          </cell>
        </row>
        <row r="5531">
          <cell r="D5531" t="str">
            <v>200605318</v>
          </cell>
        </row>
        <row r="5532">
          <cell r="D5532" t="str">
            <v>200605319</v>
          </cell>
        </row>
        <row r="5533">
          <cell r="D5533" t="str">
            <v>200605372</v>
          </cell>
        </row>
        <row r="5534">
          <cell r="D5534" t="str">
            <v>200605381</v>
          </cell>
        </row>
        <row r="5535">
          <cell r="D5535" t="str">
            <v>200605382</v>
          </cell>
        </row>
        <row r="5536">
          <cell r="D5536" t="str">
            <v>200605402</v>
          </cell>
        </row>
        <row r="5537">
          <cell r="D5537" t="str">
            <v>200605999</v>
          </cell>
        </row>
        <row r="5538">
          <cell r="D5538" t="str">
            <v>200605412</v>
          </cell>
        </row>
        <row r="5539">
          <cell r="D5539" t="str">
            <v>200605229</v>
          </cell>
        </row>
        <row r="5540">
          <cell r="D5540" t="str">
            <v>200605416</v>
          </cell>
        </row>
        <row r="5541">
          <cell r="D5541" t="str">
            <v>200605472</v>
          </cell>
        </row>
        <row r="5542">
          <cell r="D5542" t="str">
            <v>200605482</v>
          </cell>
        </row>
        <row r="5543">
          <cell r="D5543" t="str">
            <v>200605501</v>
          </cell>
        </row>
        <row r="5544">
          <cell r="D5544" t="str">
            <v>200605503</v>
          </cell>
        </row>
        <row r="5545">
          <cell r="D5545" t="str">
            <v>200605512</v>
          </cell>
        </row>
        <row r="5546">
          <cell r="D5546" t="str">
            <v>200605516</v>
          </cell>
        </row>
        <row r="5547">
          <cell r="D5547" t="str">
            <v>200605572</v>
          </cell>
        </row>
        <row r="5548">
          <cell r="D5548" t="str">
            <v>200605581</v>
          </cell>
        </row>
        <row r="5549">
          <cell r="D5549" t="str">
            <v>200605583</v>
          </cell>
        </row>
        <row r="5550">
          <cell r="D5550" t="str">
            <v>200605601</v>
          </cell>
        </row>
        <row r="5551">
          <cell r="D5551" t="str">
            <v>200605602</v>
          </cell>
        </row>
        <row r="5552">
          <cell r="D5552" t="str">
            <v>200605681</v>
          </cell>
        </row>
        <row r="5553">
          <cell r="D5553" t="str">
            <v>200605682</v>
          </cell>
        </row>
        <row r="5554">
          <cell r="D5554" t="str">
            <v>200605701</v>
          </cell>
        </row>
        <row r="5555">
          <cell r="D5555" t="str">
            <v>200605703</v>
          </cell>
        </row>
        <row r="5556">
          <cell r="D5556" t="str">
            <v>200605781</v>
          </cell>
        </row>
        <row r="5557">
          <cell r="D5557" t="str">
            <v>200605783</v>
          </cell>
        </row>
        <row r="5558">
          <cell r="D5558" t="str">
            <v>200605801</v>
          </cell>
        </row>
        <row r="5559">
          <cell r="D5559" t="str">
            <v>200605802</v>
          </cell>
        </row>
        <row r="5560">
          <cell r="D5560" t="str">
            <v>200605881</v>
          </cell>
        </row>
        <row r="5561">
          <cell r="D5561" t="str">
            <v>200605882</v>
          </cell>
        </row>
        <row r="5562">
          <cell r="D5562" t="str">
            <v>200605902</v>
          </cell>
        </row>
        <row r="5563">
          <cell r="D5563" t="str">
            <v>200605917</v>
          </cell>
        </row>
        <row r="5564">
          <cell r="D5564" t="str">
            <v>200605918</v>
          </cell>
        </row>
        <row r="5565">
          <cell r="D5565" t="str">
            <v>200605926</v>
          </cell>
        </row>
        <row r="5566">
          <cell r="D5566" t="str">
            <v>200605927</v>
          </cell>
        </row>
        <row r="5567">
          <cell r="D5567" t="str">
            <v>200605216</v>
          </cell>
        </row>
        <row r="5568">
          <cell r="D5568" t="str">
            <v>200605929</v>
          </cell>
        </row>
        <row r="5569">
          <cell r="D5569" t="str">
            <v>200605930</v>
          </cell>
        </row>
        <row r="5570">
          <cell r="D5570" t="str">
            <v>200605946</v>
          </cell>
        </row>
        <row r="5571">
          <cell r="D5571" t="str">
            <v>200605941</v>
          </cell>
        </row>
        <row r="5572">
          <cell r="D5572" t="str">
            <v>200605128</v>
          </cell>
        </row>
        <row r="5573">
          <cell r="D5573" t="str">
            <v>200605878</v>
          </cell>
        </row>
        <row r="5574">
          <cell r="D5574" t="str">
            <v>200605957</v>
          </cell>
        </row>
        <row r="5575">
          <cell r="D5575" t="str">
            <v>200605937</v>
          </cell>
        </row>
        <row r="5576">
          <cell r="D5576" t="str">
            <v>200605961</v>
          </cell>
        </row>
        <row r="5577">
          <cell r="D5577" t="str">
            <v>200605966</v>
          </cell>
        </row>
        <row r="5578">
          <cell r="D5578" t="str">
            <v>200605982</v>
          </cell>
        </row>
        <row r="5579">
          <cell r="D5579" t="str">
            <v>2006066</v>
          </cell>
        </row>
        <row r="5580">
          <cell r="D5580" t="str">
            <v>200606102</v>
          </cell>
        </row>
        <row r="5581">
          <cell r="D5581" t="str">
            <v>200606104</v>
          </cell>
        </row>
        <row r="5582">
          <cell r="D5582" t="str">
            <v>200606105</v>
          </cell>
        </row>
        <row r="5583">
          <cell r="D5583" t="str">
            <v>200606129</v>
          </cell>
        </row>
        <row r="5584">
          <cell r="D5584" t="str">
            <v>200606110</v>
          </cell>
        </row>
        <row r="5585">
          <cell r="D5585" t="str">
            <v>200606111</v>
          </cell>
        </row>
        <row r="5586">
          <cell r="D5586" t="str">
            <v>200606116</v>
          </cell>
        </row>
        <row r="5587">
          <cell r="D5587" t="str">
            <v>200606120</v>
          </cell>
        </row>
        <row r="5588">
          <cell r="D5588" t="str">
            <v>200606121</v>
          </cell>
        </row>
        <row r="5589">
          <cell r="D5589" t="str">
            <v>200606182</v>
          </cell>
        </row>
        <row r="5590">
          <cell r="D5590" t="str">
            <v>200606184</v>
          </cell>
        </row>
        <row r="5591">
          <cell r="D5591" t="str">
            <v>200606185</v>
          </cell>
        </row>
        <row r="5592">
          <cell r="D5592" t="str">
            <v>200606201</v>
          </cell>
        </row>
        <row r="5593">
          <cell r="D5593" t="str">
            <v>200606202</v>
          </cell>
        </row>
        <row r="5594">
          <cell r="D5594" t="str">
            <v>200606203</v>
          </cell>
        </row>
        <row r="5595">
          <cell r="D5595" t="str">
            <v>200606210</v>
          </cell>
        </row>
        <row r="5596">
          <cell r="D5596" t="str">
            <v>200606211</v>
          </cell>
        </row>
        <row r="5597">
          <cell r="D5597" t="str">
            <v>200606212</v>
          </cell>
        </row>
        <row r="5598">
          <cell r="D5598" t="str">
            <v>200606221</v>
          </cell>
        </row>
        <row r="5599">
          <cell r="D5599" t="str">
            <v>200606228</v>
          </cell>
        </row>
        <row r="5600">
          <cell r="D5600" t="str">
            <v>200606272</v>
          </cell>
        </row>
        <row r="5601">
          <cell r="D5601" t="str">
            <v>200606281</v>
          </cell>
        </row>
        <row r="5602">
          <cell r="D5602" t="str">
            <v>200606282</v>
          </cell>
        </row>
        <row r="5603">
          <cell r="D5603" t="str">
            <v>200606283</v>
          </cell>
        </row>
        <row r="5604">
          <cell r="D5604" t="str">
            <v>200606301</v>
          </cell>
        </row>
        <row r="5605">
          <cell r="D5605" t="str">
            <v>200606302</v>
          </cell>
        </row>
        <row r="5606">
          <cell r="D5606" t="str">
            <v>200606312</v>
          </cell>
        </row>
        <row r="5607">
          <cell r="D5607" t="str">
            <v>200606318</v>
          </cell>
        </row>
        <row r="5608">
          <cell r="D5608" t="str">
            <v>200606319</v>
          </cell>
        </row>
        <row r="5609">
          <cell r="D5609" t="str">
            <v>200606372</v>
          </cell>
        </row>
        <row r="5610">
          <cell r="D5610" t="str">
            <v>200606381</v>
          </cell>
        </row>
        <row r="5611">
          <cell r="D5611" t="str">
            <v>200606382</v>
          </cell>
        </row>
        <row r="5612">
          <cell r="D5612" t="str">
            <v>200606402</v>
          </cell>
        </row>
        <row r="5613">
          <cell r="D5613" t="str">
            <v>200606999</v>
          </cell>
        </row>
        <row r="5614">
          <cell r="D5614" t="str">
            <v>200606412</v>
          </cell>
        </row>
        <row r="5615">
          <cell r="D5615" t="str">
            <v>200606229</v>
          </cell>
        </row>
        <row r="5616">
          <cell r="D5616" t="str">
            <v>200606416</v>
          </cell>
        </row>
        <row r="5617">
          <cell r="D5617" t="str">
            <v>200606472</v>
          </cell>
        </row>
        <row r="5618">
          <cell r="D5618" t="str">
            <v>200606482</v>
          </cell>
        </row>
        <row r="5619">
          <cell r="D5619" t="str">
            <v>200606501</v>
          </cell>
        </row>
        <row r="5620">
          <cell r="D5620" t="str">
            <v>200606503</v>
          </cell>
        </row>
        <row r="5621">
          <cell r="D5621" t="str">
            <v>200606512</v>
          </cell>
        </row>
        <row r="5622">
          <cell r="D5622" t="str">
            <v>200606516</v>
          </cell>
        </row>
        <row r="5623">
          <cell r="D5623" t="str">
            <v>200606572</v>
          </cell>
        </row>
        <row r="5624">
          <cell r="D5624" t="str">
            <v>200606581</v>
          </cell>
        </row>
        <row r="5625">
          <cell r="D5625" t="str">
            <v>200606583</v>
          </cell>
        </row>
        <row r="5626">
          <cell r="D5626" t="str">
            <v>200606601</v>
          </cell>
        </row>
        <row r="5627">
          <cell r="D5627" t="str">
            <v>200606602</v>
          </cell>
        </row>
        <row r="5628">
          <cell r="D5628" t="str">
            <v>200606681</v>
          </cell>
        </row>
        <row r="5629">
          <cell r="D5629" t="str">
            <v>200606682</v>
          </cell>
        </row>
        <row r="5630">
          <cell r="D5630" t="str">
            <v>200606701</v>
          </cell>
        </row>
        <row r="5631">
          <cell r="D5631" t="str">
            <v>200606703</v>
          </cell>
        </row>
        <row r="5632">
          <cell r="D5632" t="str">
            <v>200606781</v>
          </cell>
        </row>
        <row r="5633">
          <cell r="D5633" t="str">
            <v>200606783</v>
          </cell>
        </row>
        <row r="5634">
          <cell r="D5634" t="str">
            <v>200606801</v>
          </cell>
        </row>
        <row r="5635">
          <cell r="D5635" t="str">
            <v>200606802</v>
          </cell>
        </row>
        <row r="5636">
          <cell r="D5636" t="str">
            <v>200606881</v>
          </cell>
        </row>
        <row r="5637">
          <cell r="D5637" t="str">
            <v>200606882</v>
          </cell>
        </row>
        <row r="5638">
          <cell r="D5638" t="str">
            <v>200606902</v>
          </cell>
        </row>
        <row r="5639">
          <cell r="D5639" t="str">
            <v>200606917</v>
          </cell>
        </row>
        <row r="5640">
          <cell r="D5640" t="str">
            <v>200606918</v>
          </cell>
        </row>
        <row r="5641">
          <cell r="D5641" t="str">
            <v>200606926</v>
          </cell>
        </row>
        <row r="5642">
          <cell r="D5642" t="str">
            <v>200606927</v>
          </cell>
        </row>
        <row r="5643">
          <cell r="D5643" t="str">
            <v>200606216</v>
          </cell>
        </row>
        <row r="5644">
          <cell r="D5644" t="str">
            <v>200606929</v>
          </cell>
        </row>
        <row r="5645">
          <cell r="D5645" t="str">
            <v>200606930</v>
          </cell>
        </row>
        <row r="5646">
          <cell r="D5646" t="str">
            <v>200606946</v>
          </cell>
        </row>
        <row r="5647">
          <cell r="D5647" t="str">
            <v>200606941</v>
          </cell>
        </row>
        <row r="5648">
          <cell r="D5648" t="str">
            <v>200606128</v>
          </cell>
        </row>
        <row r="5649">
          <cell r="D5649" t="str">
            <v>200606878</v>
          </cell>
        </row>
        <row r="5650">
          <cell r="D5650" t="str">
            <v>200606957</v>
          </cell>
        </row>
        <row r="5651">
          <cell r="D5651" t="str">
            <v>200606937</v>
          </cell>
        </row>
        <row r="5652">
          <cell r="D5652" t="str">
            <v>200606961</v>
          </cell>
        </row>
        <row r="5653">
          <cell r="D5653" t="str">
            <v>200606966</v>
          </cell>
        </row>
        <row r="5654">
          <cell r="D5654" t="str">
            <v>200606982</v>
          </cell>
        </row>
        <row r="5655">
          <cell r="D5655" t="str">
            <v>2006076</v>
          </cell>
        </row>
        <row r="5656">
          <cell r="D5656" t="str">
            <v>200607102</v>
          </cell>
        </row>
        <row r="5657">
          <cell r="D5657" t="str">
            <v>200607104</v>
          </cell>
        </row>
        <row r="5658">
          <cell r="D5658" t="str">
            <v>200607105</v>
          </cell>
        </row>
        <row r="5659">
          <cell r="D5659" t="str">
            <v>200607129</v>
          </cell>
        </row>
        <row r="5660">
          <cell r="D5660" t="str">
            <v>200607110</v>
          </cell>
        </row>
        <row r="5661">
          <cell r="D5661" t="str">
            <v>200607111</v>
          </cell>
        </row>
        <row r="5662">
          <cell r="D5662" t="str">
            <v>200607116</v>
          </cell>
        </row>
        <row r="5663">
          <cell r="D5663" t="str">
            <v>200607120</v>
          </cell>
        </row>
        <row r="5664">
          <cell r="D5664" t="str">
            <v>200607121</v>
          </cell>
        </row>
        <row r="5665">
          <cell r="D5665" t="str">
            <v>200607182</v>
          </cell>
        </row>
        <row r="5666">
          <cell r="D5666" t="str">
            <v>200607184</v>
          </cell>
        </row>
        <row r="5667">
          <cell r="D5667" t="str">
            <v>200607185</v>
          </cell>
        </row>
        <row r="5668">
          <cell r="D5668" t="str">
            <v>200607201</v>
          </cell>
        </row>
        <row r="5669">
          <cell r="D5669" t="str">
            <v>200607202</v>
          </cell>
        </row>
        <row r="5670">
          <cell r="D5670" t="str">
            <v>200607203</v>
          </cell>
        </row>
        <row r="5671">
          <cell r="D5671" t="str">
            <v>200607210</v>
          </cell>
        </row>
        <row r="5672">
          <cell r="D5672" t="str">
            <v>200607211</v>
          </cell>
        </row>
        <row r="5673">
          <cell r="D5673" t="str">
            <v>200607212</v>
          </cell>
        </row>
        <row r="5674">
          <cell r="D5674" t="str">
            <v>200607221</v>
          </cell>
        </row>
        <row r="5675">
          <cell r="D5675" t="str">
            <v>200607228</v>
          </cell>
        </row>
        <row r="5676">
          <cell r="D5676" t="str">
            <v>200607272</v>
          </cell>
        </row>
        <row r="5677">
          <cell r="D5677" t="str">
            <v>200607281</v>
          </cell>
        </row>
        <row r="5678">
          <cell r="D5678" t="str">
            <v>200607282</v>
          </cell>
        </row>
        <row r="5679">
          <cell r="D5679" t="str">
            <v>200607283</v>
          </cell>
        </row>
        <row r="5680">
          <cell r="D5680" t="str">
            <v>200607301</v>
          </cell>
        </row>
        <row r="5681">
          <cell r="D5681" t="str">
            <v>200607302</v>
          </cell>
        </row>
        <row r="5682">
          <cell r="D5682" t="str">
            <v>200607312</v>
          </cell>
        </row>
        <row r="5683">
          <cell r="D5683" t="str">
            <v>200607318</v>
          </cell>
        </row>
        <row r="5684">
          <cell r="D5684" t="str">
            <v>200607319</v>
          </cell>
        </row>
        <row r="5685">
          <cell r="D5685" t="str">
            <v>200607372</v>
          </cell>
        </row>
        <row r="5686">
          <cell r="D5686" t="str">
            <v>200607381</v>
          </cell>
        </row>
        <row r="5687">
          <cell r="D5687" t="str">
            <v>200607382</v>
          </cell>
        </row>
        <row r="5688">
          <cell r="D5688" t="str">
            <v>200607402</v>
          </cell>
        </row>
        <row r="5689">
          <cell r="D5689" t="str">
            <v>200607999</v>
          </cell>
        </row>
        <row r="5690">
          <cell r="D5690" t="str">
            <v>200607412</v>
          </cell>
        </row>
        <row r="5691">
          <cell r="D5691" t="str">
            <v>200607229</v>
          </cell>
        </row>
        <row r="5692">
          <cell r="D5692" t="str">
            <v>200607416</v>
          </cell>
        </row>
        <row r="5693">
          <cell r="D5693" t="str">
            <v>200607472</v>
          </cell>
        </row>
        <row r="5694">
          <cell r="D5694" t="str">
            <v>200607482</v>
          </cell>
        </row>
        <row r="5695">
          <cell r="D5695" t="str">
            <v>200607501</v>
          </cell>
        </row>
        <row r="5696">
          <cell r="D5696" t="str">
            <v>200607503</v>
          </cell>
        </row>
        <row r="5697">
          <cell r="D5697" t="str">
            <v>200607512</v>
          </cell>
        </row>
        <row r="5698">
          <cell r="D5698" t="str">
            <v>200607516</v>
          </cell>
        </row>
        <row r="5699">
          <cell r="D5699" t="str">
            <v>200607572</v>
          </cell>
        </row>
        <row r="5700">
          <cell r="D5700" t="str">
            <v>200607581</v>
          </cell>
        </row>
        <row r="5701">
          <cell r="D5701" t="str">
            <v>200607583</v>
          </cell>
        </row>
        <row r="5702">
          <cell r="D5702" t="str">
            <v>200607601</v>
          </cell>
        </row>
        <row r="5703">
          <cell r="D5703" t="str">
            <v>200607602</v>
          </cell>
        </row>
        <row r="5704">
          <cell r="D5704" t="str">
            <v>200607681</v>
          </cell>
        </row>
        <row r="5705">
          <cell r="D5705" t="str">
            <v>200607682</v>
          </cell>
        </row>
        <row r="5706">
          <cell r="D5706" t="str">
            <v>200607701</v>
          </cell>
        </row>
        <row r="5707">
          <cell r="D5707" t="str">
            <v>200607703</v>
          </cell>
        </row>
        <row r="5708">
          <cell r="D5708" t="str">
            <v>200607781</v>
          </cell>
        </row>
        <row r="5709">
          <cell r="D5709" t="str">
            <v>200607783</v>
          </cell>
        </row>
        <row r="5710">
          <cell r="D5710" t="str">
            <v>200607801</v>
          </cell>
        </row>
        <row r="5711">
          <cell r="D5711" t="str">
            <v>200607802</v>
          </cell>
        </row>
        <row r="5712">
          <cell r="D5712" t="str">
            <v>200607881</v>
          </cell>
        </row>
        <row r="5713">
          <cell r="D5713" t="str">
            <v>200607882</v>
          </cell>
        </row>
        <row r="5714">
          <cell r="D5714" t="str">
            <v>200607902</v>
          </cell>
        </row>
        <row r="5715">
          <cell r="D5715" t="str">
            <v>200607917</v>
          </cell>
        </row>
        <row r="5716">
          <cell r="D5716" t="str">
            <v>200607918</v>
          </cell>
        </row>
        <row r="5717">
          <cell r="D5717" t="str">
            <v>200607926</v>
          </cell>
        </row>
        <row r="5718">
          <cell r="D5718" t="str">
            <v>200607927</v>
          </cell>
        </row>
        <row r="5719">
          <cell r="D5719" t="str">
            <v>200607216</v>
          </cell>
        </row>
        <row r="5720">
          <cell r="D5720" t="str">
            <v>200607929</v>
          </cell>
        </row>
        <row r="5721">
          <cell r="D5721" t="str">
            <v>200607930</v>
          </cell>
        </row>
        <row r="5722">
          <cell r="D5722" t="str">
            <v>200607946</v>
          </cell>
        </row>
        <row r="5723">
          <cell r="D5723" t="str">
            <v>200607941</v>
          </cell>
        </row>
        <row r="5724">
          <cell r="D5724" t="str">
            <v>200607128</v>
          </cell>
        </row>
        <row r="5725">
          <cell r="D5725" t="str">
            <v>200607878</v>
          </cell>
        </row>
        <row r="5726">
          <cell r="D5726" t="str">
            <v>200607957</v>
          </cell>
        </row>
        <row r="5727">
          <cell r="D5727" t="str">
            <v>200607937</v>
          </cell>
        </row>
        <row r="5728">
          <cell r="D5728" t="str">
            <v>200607961</v>
          </cell>
        </row>
        <row r="5729">
          <cell r="D5729" t="str">
            <v>200607966</v>
          </cell>
        </row>
        <row r="5730">
          <cell r="D5730" t="str">
            <v>200607982</v>
          </cell>
        </row>
        <row r="5731">
          <cell r="D5731" t="str">
            <v>2006086</v>
          </cell>
        </row>
        <row r="5732">
          <cell r="D5732" t="str">
            <v>200608102</v>
          </cell>
        </row>
        <row r="5733">
          <cell r="D5733" t="str">
            <v>200608104</v>
          </cell>
        </row>
        <row r="5734">
          <cell r="D5734" t="str">
            <v>200608105</v>
          </cell>
        </row>
        <row r="5735">
          <cell r="D5735" t="str">
            <v>200608129</v>
          </cell>
        </row>
        <row r="5736">
          <cell r="D5736" t="str">
            <v>200608110</v>
          </cell>
        </row>
        <row r="5737">
          <cell r="D5737" t="str">
            <v>200608111</v>
          </cell>
        </row>
        <row r="5738">
          <cell r="D5738" t="str">
            <v>200608116</v>
          </cell>
        </row>
        <row r="5739">
          <cell r="D5739" t="str">
            <v>200608120</v>
          </cell>
        </row>
        <row r="5740">
          <cell r="D5740" t="str">
            <v>200608121</v>
          </cell>
        </row>
        <row r="5741">
          <cell r="D5741" t="str">
            <v>200608182</v>
          </cell>
        </row>
        <row r="5742">
          <cell r="D5742" t="str">
            <v>200608184</v>
          </cell>
        </row>
        <row r="5743">
          <cell r="D5743" t="str">
            <v>200608185</v>
          </cell>
        </row>
        <row r="5744">
          <cell r="D5744" t="str">
            <v>200608201</v>
          </cell>
        </row>
        <row r="5745">
          <cell r="D5745" t="str">
            <v>200608202</v>
          </cell>
        </row>
        <row r="5746">
          <cell r="D5746" t="str">
            <v>200608203</v>
          </cell>
        </row>
        <row r="5747">
          <cell r="D5747" t="str">
            <v>200608210</v>
          </cell>
        </row>
        <row r="5748">
          <cell r="D5748" t="str">
            <v>200608211</v>
          </cell>
        </row>
        <row r="5749">
          <cell r="D5749" t="str">
            <v>200608212</v>
          </cell>
        </row>
        <row r="5750">
          <cell r="D5750" t="str">
            <v>200608221</v>
          </cell>
        </row>
        <row r="5751">
          <cell r="D5751" t="str">
            <v>200608228</v>
          </cell>
        </row>
        <row r="5752">
          <cell r="D5752" t="str">
            <v>200608272</v>
          </cell>
        </row>
        <row r="5753">
          <cell r="D5753" t="str">
            <v>200608281</v>
          </cell>
        </row>
        <row r="5754">
          <cell r="D5754" t="str">
            <v>200608282</v>
          </cell>
        </row>
        <row r="5755">
          <cell r="D5755" t="str">
            <v>200608283</v>
          </cell>
        </row>
        <row r="5756">
          <cell r="D5756" t="str">
            <v>200608301</v>
          </cell>
        </row>
        <row r="5757">
          <cell r="D5757" t="str">
            <v>200608302</v>
          </cell>
        </row>
        <row r="5758">
          <cell r="D5758" t="str">
            <v>200608312</v>
          </cell>
        </row>
        <row r="5759">
          <cell r="D5759" t="str">
            <v>200608318</v>
          </cell>
        </row>
        <row r="5760">
          <cell r="D5760" t="str">
            <v>200608319</v>
          </cell>
        </row>
        <row r="5761">
          <cell r="D5761" t="str">
            <v>200608372</v>
          </cell>
        </row>
        <row r="5762">
          <cell r="D5762" t="str">
            <v>200608381</v>
          </cell>
        </row>
        <row r="5763">
          <cell r="D5763" t="str">
            <v>200608382</v>
          </cell>
        </row>
        <row r="5764">
          <cell r="D5764" t="str">
            <v>200608402</v>
          </cell>
        </row>
        <row r="5765">
          <cell r="D5765" t="str">
            <v>200608999</v>
          </cell>
        </row>
        <row r="5766">
          <cell r="D5766" t="str">
            <v>200608412</v>
          </cell>
        </row>
        <row r="5767">
          <cell r="D5767" t="str">
            <v>200608229</v>
          </cell>
        </row>
        <row r="5768">
          <cell r="D5768" t="str">
            <v>200608416</v>
          </cell>
        </row>
        <row r="5769">
          <cell r="D5769" t="str">
            <v>200608472</v>
          </cell>
        </row>
        <row r="5770">
          <cell r="D5770" t="str">
            <v>200608482</v>
          </cell>
        </row>
        <row r="5771">
          <cell r="D5771" t="str">
            <v>200608501</v>
          </cell>
        </row>
        <row r="5772">
          <cell r="D5772" t="str">
            <v>200608503</v>
          </cell>
        </row>
        <row r="5773">
          <cell r="D5773" t="str">
            <v>200608512</v>
          </cell>
        </row>
        <row r="5774">
          <cell r="D5774" t="str">
            <v>200608516</v>
          </cell>
        </row>
        <row r="5775">
          <cell r="D5775" t="str">
            <v>200608572</v>
          </cell>
        </row>
        <row r="5776">
          <cell r="D5776" t="str">
            <v>200608581</v>
          </cell>
        </row>
        <row r="5777">
          <cell r="D5777" t="str">
            <v>200608583</v>
          </cell>
        </row>
        <row r="5778">
          <cell r="D5778" t="str">
            <v>200608601</v>
          </cell>
        </row>
        <row r="5779">
          <cell r="D5779" t="str">
            <v>200608602</v>
          </cell>
        </row>
        <row r="5780">
          <cell r="D5780" t="str">
            <v>200608681</v>
          </cell>
        </row>
        <row r="5781">
          <cell r="D5781" t="str">
            <v>200608682</v>
          </cell>
        </row>
        <row r="5782">
          <cell r="D5782" t="str">
            <v>200608701</v>
          </cell>
        </row>
        <row r="5783">
          <cell r="D5783" t="str">
            <v>200608703</v>
          </cell>
        </row>
        <row r="5784">
          <cell r="D5784" t="str">
            <v>200608781</v>
          </cell>
        </row>
        <row r="5785">
          <cell r="D5785" t="str">
            <v>200608783</v>
          </cell>
        </row>
        <row r="5786">
          <cell r="D5786" t="str">
            <v>200608801</v>
          </cell>
        </row>
        <row r="5787">
          <cell r="D5787" t="str">
            <v>200608802</v>
          </cell>
        </row>
        <row r="5788">
          <cell r="D5788" t="str">
            <v>200608881</v>
          </cell>
        </row>
        <row r="5789">
          <cell r="D5789" t="str">
            <v>200608882</v>
          </cell>
        </row>
        <row r="5790">
          <cell r="D5790" t="str">
            <v>200608902</v>
          </cell>
        </row>
        <row r="5791">
          <cell r="D5791" t="str">
            <v>200608917</v>
          </cell>
        </row>
        <row r="5792">
          <cell r="D5792" t="str">
            <v>200608918</v>
          </cell>
        </row>
        <row r="5793">
          <cell r="D5793" t="str">
            <v>200608926</v>
          </cell>
        </row>
        <row r="5794">
          <cell r="D5794" t="str">
            <v>200608927</v>
          </cell>
        </row>
        <row r="5795">
          <cell r="D5795" t="str">
            <v>200608216</v>
          </cell>
        </row>
        <row r="5796">
          <cell r="D5796" t="str">
            <v>200608929</v>
          </cell>
        </row>
        <row r="5797">
          <cell r="D5797" t="str">
            <v>200608930</v>
          </cell>
        </row>
        <row r="5798">
          <cell r="D5798" t="str">
            <v>200608946</v>
          </cell>
        </row>
        <row r="5799">
          <cell r="D5799" t="str">
            <v>200608941</v>
          </cell>
        </row>
        <row r="5800">
          <cell r="D5800" t="str">
            <v>200608128</v>
          </cell>
        </row>
        <row r="5801">
          <cell r="D5801" t="str">
            <v>200608878</v>
          </cell>
        </row>
        <row r="5802">
          <cell r="D5802" t="str">
            <v>200608957</v>
          </cell>
        </row>
        <row r="5803">
          <cell r="D5803" t="str">
            <v>200608937</v>
          </cell>
        </row>
        <row r="5804">
          <cell r="D5804" t="str">
            <v>200608961</v>
          </cell>
        </row>
        <row r="5805">
          <cell r="D5805" t="str">
            <v>200608966</v>
          </cell>
        </row>
        <row r="5806">
          <cell r="D5806" t="str">
            <v>200608982</v>
          </cell>
        </row>
        <row r="5807">
          <cell r="D5807" t="str">
            <v>2006096</v>
          </cell>
        </row>
        <row r="5808">
          <cell r="D5808" t="str">
            <v>200609102</v>
          </cell>
        </row>
        <row r="5809">
          <cell r="D5809" t="str">
            <v>200609104</v>
          </cell>
        </row>
        <row r="5810">
          <cell r="D5810" t="str">
            <v>200609105</v>
          </cell>
        </row>
        <row r="5811">
          <cell r="D5811" t="str">
            <v>200609129</v>
          </cell>
        </row>
        <row r="5812">
          <cell r="D5812" t="str">
            <v>200609110</v>
          </cell>
        </row>
        <row r="5813">
          <cell r="D5813" t="str">
            <v>200609111</v>
          </cell>
        </row>
        <row r="5814">
          <cell r="D5814" t="str">
            <v>200609116</v>
          </cell>
        </row>
        <row r="5815">
          <cell r="D5815" t="str">
            <v>200609120</v>
          </cell>
        </row>
        <row r="5816">
          <cell r="D5816" t="str">
            <v>200609121</v>
          </cell>
        </row>
        <row r="5817">
          <cell r="D5817" t="str">
            <v>200609182</v>
          </cell>
        </row>
        <row r="5818">
          <cell r="D5818" t="str">
            <v>200609184</v>
          </cell>
        </row>
        <row r="5819">
          <cell r="D5819" t="str">
            <v>200609185</v>
          </cell>
        </row>
        <row r="5820">
          <cell r="D5820" t="str">
            <v>200609201</v>
          </cell>
        </row>
        <row r="5821">
          <cell r="D5821" t="str">
            <v>200609202</v>
          </cell>
        </row>
        <row r="5822">
          <cell r="D5822" t="str">
            <v>200609203</v>
          </cell>
        </row>
        <row r="5823">
          <cell r="D5823" t="str">
            <v>200609210</v>
          </cell>
        </row>
        <row r="5824">
          <cell r="D5824" t="str">
            <v>200609211</v>
          </cell>
        </row>
        <row r="5825">
          <cell r="D5825" t="str">
            <v>200609212</v>
          </cell>
        </row>
        <row r="5826">
          <cell r="D5826" t="str">
            <v>200609221</v>
          </cell>
        </row>
        <row r="5827">
          <cell r="D5827" t="str">
            <v>200609228</v>
          </cell>
        </row>
        <row r="5828">
          <cell r="D5828" t="str">
            <v>200609272</v>
          </cell>
        </row>
        <row r="5829">
          <cell r="D5829" t="str">
            <v>200609281</v>
          </cell>
        </row>
        <row r="5830">
          <cell r="D5830" t="str">
            <v>200609282</v>
          </cell>
        </row>
        <row r="5831">
          <cell r="D5831" t="str">
            <v>200609283</v>
          </cell>
        </row>
        <row r="5832">
          <cell r="D5832" t="str">
            <v>200609301</v>
          </cell>
        </row>
        <row r="5833">
          <cell r="D5833" t="str">
            <v>200609302</v>
          </cell>
        </row>
        <row r="5834">
          <cell r="D5834" t="str">
            <v>200609312</v>
          </cell>
        </row>
        <row r="5835">
          <cell r="D5835" t="str">
            <v>200609318</v>
          </cell>
        </row>
        <row r="5836">
          <cell r="D5836" t="str">
            <v>200609319</v>
          </cell>
        </row>
        <row r="5837">
          <cell r="D5837" t="str">
            <v>200609372</v>
          </cell>
        </row>
        <row r="5838">
          <cell r="D5838" t="str">
            <v>200609381</v>
          </cell>
        </row>
        <row r="5839">
          <cell r="D5839" t="str">
            <v>200609382</v>
          </cell>
        </row>
        <row r="5840">
          <cell r="D5840" t="str">
            <v>200609402</v>
          </cell>
        </row>
        <row r="5841">
          <cell r="D5841" t="str">
            <v>200609999</v>
          </cell>
        </row>
        <row r="5842">
          <cell r="D5842" t="str">
            <v>200609412</v>
          </cell>
        </row>
        <row r="5843">
          <cell r="D5843" t="str">
            <v>200609229</v>
          </cell>
        </row>
        <row r="5844">
          <cell r="D5844" t="str">
            <v>200609416</v>
          </cell>
        </row>
        <row r="5845">
          <cell r="D5845" t="str">
            <v>200609472</v>
          </cell>
        </row>
        <row r="5846">
          <cell r="D5846" t="str">
            <v>200609482</v>
          </cell>
        </row>
        <row r="5847">
          <cell r="D5847" t="str">
            <v>200609501</v>
          </cell>
        </row>
        <row r="5848">
          <cell r="D5848" t="str">
            <v>200609503</v>
          </cell>
        </row>
        <row r="5849">
          <cell r="D5849" t="str">
            <v>200609512</v>
          </cell>
        </row>
        <row r="5850">
          <cell r="D5850" t="str">
            <v>200609516</v>
          </cell>
        </row>
        <row r="5851">
          <cell r="D5851" t="str">
            <v>200609572</v>
          </cell>
        </row>
        <row r="5852">
          <cell r="D5852" t="str">
            <v>200609581</v>
          </cell>
        </row>
        <row r="5853">
          <cell r="D5853" t="str">
            <v>200609583</v>
          </cell>
        </row>
        <row r="5854">
          <cell r="D5854" t="str">
            <v>200609601</v>
          </cell>
        </row>
        <row r="5855">
          <cell r="D5855" t="str">
            <v>200609602</v>
          </cell>
        </row>
        <row r="5856">
          <cell r="D5856" t="str">
            <v>200609681</v>
          </cell>
        </row>
        <row r="5857">
          <cell r="D5857" t="str">
            <v>200609682</v>
          </cell>
        </row>
        <row r="5858">
          <cell r="D5858" t="str">
            <v>200609701</v>
          </cell>
        </row>
        <row r="5859">
          <cell r="D5859" t="str">
            <v>200609703</v>
          </cell>
        </row>
        <row r="5860">
          <cell r="D5860" t="str">
            <v>200609781</v>
          </cell>
        </row>
        <row r="5861">
          <cell r="D5861" t="str">
            <v>200609783</v>
          </cell>
        </row>
        <row r="5862">
          <cell r="D5862" t="str">
            <v>200609801</v>
          </cell>
        </row>
        <row r="5863">
          <cell r="D5863" t="str">
            <v>200609802</v>
          </cell>
        </row>
        <row r="5864">
          <cell r="D5864" t="str">
            <v>200609881</v>
          </cell>
        </row>
        <row r="5865">
          <cell r="D5865" t="str">
            <v>200609882</v>
          </cell>
        </row>
        <row r="5866">
          <cell r="D5866" t="str">
            <v>200609902</v>
          </cell>
        </row>
        <row r="5867">
          <cell r="D5867" t="str">
            <v>200609917</v>
          </cell>
        </row>
        <row r="5868">
          <cell r="D5868" t="str">
            <v>200609918</v>
          </cell>
        </row>
        <row r="5869">
          <cell r="D5869" t="str">
            <v>200609926</v>
          </cell>
        </row>
        <row r="5870">
          <cell r="D5870" t="str">
            <v>200609927</v>
          </cell>
        </row>
        <row r="5871">
          <cell r="D5871" t="str">
            <v>200609216</v>
          </cell>
        </row>
        <row r="5872">
          <cell r="D5872" t="str">
            <v>200609929</v>
          </cell>
        </row>
        <row r="5873">
          <cell r="D5873" t="str">
            <v>200609930</v>
          </cell>
        </row>
        <row r="5874">
          <cell r="D5874" t="str">
            <v>200609946</v>
          </cell>
        </row>
        <row r="5875">
          <cell r="D5875" t="str">
            <v>200609941</v>
          </cell>
        </row>
        <row r="5876">
          <cell r="D5876" t="str">
            <v>200609128</v>
          </cell>
        </row>
        <row r="5877">
          <cell r="D5877" t="str">
            <v>200609878</v>
          </cell>
        </row>
        <row r="5878">
          <cell r="D5878" t="str">
            <v>200609957</v>
          </cell>
        </row>
        <row r="5879">
          <cell r="D5879" t="str">
            <v>200609937</v>
          </cell>
        </row>
        <row r="5880">
          <cell r="D5880" t="str">
            <v>200609961</v>
          </cell>
        </row>
        <row r="5881">
          <cell r="D5881" t="str">
            <v>200609966</v>
          </cell>
        </row>
        <row r="5882">
          <cell r="D5882" t="str">
            <v>200609982</v>
          </cell>
        </row>
        <row r="5883">
          <cell r="D5883" t="str">
            <v>200610102</v>
          </cell>
        </row>
        <row r="5884">
          <cell r="D5884" t="str">
            <v>200610104</v>
          </cell>
        </row>
        <row r="5885">
          <cell r="D5885" t="str">
            <v>200610105</v>
          </cell>
        </row>
        <row r="5886">
          <cell r="D5886" t="str">
            <v>200610129</v>
          </cell>
        </row>
        <row r="5887">
          <cell r="D5887" t="str">
            <v>200610110</v>
          </cell>
        </row>
        <row r="5888">
          <cell r="D5888" t="str">
            <v>200610111</v>
          </cell>
        </row>
        <row r="5889">
          <cell r="D5889" t="str">
            <v>200610116</v>
          </cell>
        </row>
        <row r="5890">
          <cell r="D5890" t="str">
            <v>200610120</v>
          </cell>
        </row>
        <row r="5891">
          <cell r="D5891" t="str">
            <v>200610121</v>
          </cell>
        </row>
        <row r="5892">
          <cell r="D5892" t="str">
            <v>200610182</v>
          </cell>
        </row>
        <row r="5893">
          <cell r="D5893" t="str">
            <v>200610184</v>
          </cell>
        </row>
        <row r="5894">
          <cell r="D5894" t="str">
            <v>200610185</v>
          </cell>
        </row>
        <row r="5895">
          <cell r="D5895" t="str">
            <v>200610201</v>
          </cell>
        </row>
        <row r="5896">
          <cell r="D5896" t="str">
            <v>200610202</v>
          </cell>
        </row>
        <row r="5897">
          <cell r="D5897" t="str">
            <v>200610203</v>
          </cell>
        </row>
        <row r="5898">
          <cell r="D5898" t="str">
            <v>200610210</v>
          </cell>
        </row>
        <row r="5899">
          <cell r="D5899" t="str">
            <v>200610211</v>
          </cell>
        </row>
        <row r="5900">
          <cell r="D5900" t="str">
            <v>200610212</v>
          </cell>
        </row>
        <row r="5901">
          <cell r="D5901" t="str">
            <v>200610221</v>
          </cell>
        </row>
        <row r="5902">
          <cell r="D5902" t="str">
            <v>200610228</v>
          </cell>
        </row>
        <row r="5903">
          <cell r="D5903" t="str">
            <v>200610272</v>
          </cell>
        </row>
        <row r="5904">
          <cell r="D5904" t="str">
            <v>200610281</v>
          </cell>
        </row>
        <row r="5905">
          <cell r="D5905" t="str">
            <v>200610282</v>
          </cell>
        </row>
        <row r="5906">
          <cell r="D5906" t="str">
            <v>200610283</v>
          </cell>
        </row>
        <row r="5907">
          <cell r="D5907" t="str">
            <v>200610301</v>
          </cell>
        </row>
        <row r="5908">
          <cell r="D5908" t="str">
            <v>200610302</v>
          </cell>
        </row>
        <row r="5909">
          <cell r="D5909" t="str">
            <v>200610312</v>
          </cell>
        </row>
        <row r="5910">
          <cell r="D5910" t="str">
            <v>200610318</v>
          </cell>
        </row>
        <row r="5911">
          <cell r="D5911" t="str">
            <v>200610319</v>
          </cell>
        </row>
        <row r="5912">
          <cell r="D5912" t="str">
            <v>200610372</v>
          </cell>
        </row>
        <row r="5913">
          <cell r="D5913" t="str">
            <v>200610381</v>
          </cell>
        </row>
        <row r="5914">
          <cell r="D5914" t="str">
            <v>200610382</v>
          </cell>
        </row>
        <row r="5915">
          <cell r="D5915" t="str">
            <v>200610402</v>
          </cell>
        </row>
        <row r="5916">
          <cell r="D5916" t="str">
            <v>200610999</v>
          </cell>
        </row>
        <row r="5917">
          <cell r="D5917" t="str">
            <v>200610412</v>
          </cell>
        </row>
        <row r="5918">
          <cell r="D5918" t="str">
            <v>200610229</v>
          </cell>
        </row>
        <row r="5919">
          <cell r="D5919" t="str">
            <v>200610416</v>
          </cell>
        </row>
        <row r="5920">
          <cell r="D5920" t="str">
            <v>200610472</v>
          </cell>
        </row>
        <row r="5921">
          <cell r="D5921" t="str">
            <v>200610482</v>
          </cell>
        </row>
        <row r="5922">
          <cell r="D5922" t="str">
            <v>200610501</v>
          </cell>
        </row>
        <row r="5923">
          <cell r="D5923" t="str">
            <v>200610503</v>
          </cell>
        </row>
        <row r="5924">
          <cell r="D5924" t="str">
            <v>200610512</v>
          </cell>
        </row>
        <row r="5925">
          <cell r="D5925" t="str">
            <v>200610516</v>
          </cell>
        </row>
        <row r="5926">
          <cell r="D5926" t="str">
            <v>200610572</v>
          </cell>
        </row>
        <row r="5927">
          <cell r="D5927" t="str">
            <v>200610581</v>
          </cell>
        </row>
        <row r="5928">
          <cell r="D5928" t="str">
            <v>200610583</v>
          </cell>
        </row>
        <row r="5929">
          <cell r="D5929" t="str">
            <v>200610601</v>
          </cell>
        </row>
        <row r="5930">
          <cell r="D5930" t="str">
            <v>200610602</v>
          </cell>
        </row>
        <row r="5931">
          <cell r="D5931" t="str">
            <v>200610681</v>
          </cell>
        </row>
        <row r="5932">
          <cell r="D5932" t="str">
            <v>200610682</v>
          </cell>
        </row>
        <row r="5933">
          <cell r="D5933" t="str">
            <v>200610701</v>
          </cell>
        </row>
        <row r="5934">
          <cell r="D5934" t="str">
            <v>200610703</v>
          </cell>
        </row>
        <row r="5935">
          <cell r="D5935" t="str">
            <v>200610781</v>
          </cell>
        </row>
        <row r="5936">
          <cell r="D5936" t="str">
            <v>200610783</v>
          </cell>
        </row>
        <row r="5937">
          <cell r="D5937" t="str">
            <v>200610801</v>
          </cell>
        </row>
        <row r="5938">
          <cell r="D5938" t="str">
            <v>200610802</v>
          </cell>
        </row>
        <row r="5939">
          <cell r="D5939" t="str">
            <v>200610881</v>
          </cell>
        </row>
        <row r="5940">
          <cell r="D5940" t="str">
            <v>200610882</v>
          </cell>
        </row>
        <row r="5941">
          <cell r="D5941" t="str">
            <v>200610902</v>
          </cell>
        </row>
        <row r="5942">
          <cell r="D5942" t="str">
            <v>200610917</v>
          </cell>
        </row>
        <row r="5943">
          <cell r="D5943" t="str">
            <v>200610918</v>
          </cell>
        </row>
        <row r="5944">
          <cell r="D5944" t="str">
            <v>200610926</v>
          </cell>
        </row>
        <row r="5945">
          <cell r="D5945" t="str">
            <v>200610927</v>
          </cell>
        </row>
        <row r="5946">
          <cell r="D5946" t="str">
            <v>200610216</v>
          </cell>
        </row>
        <row r="5947">
          <cell r="D5947" t="str">
            <v>200610929</v>
          </cell>
        </row>
        <row r="5948">
          <cell r="D5948" t="str">
            <v>200610930</v>
          </cell>
        </row>
        <row r="5949">
          <cell r="D5949" t="str">
            <v>200610946</v>
          </cell>
        </row>
        <row r="5950">
          <cell r="D5950" t="str">
            <v>200610941</v>
          </cell>
        </row>
        <row r="5951">
          <cell r="D5951" t="str">
            <v>200610128</v>
          </cell>
        </row>
        <row r="5952">
          <cell r="D5952" t="str">
            <v>200610878</v>
          </cell>
        </row>
        <row r="5953">
          <cell r="D5953" t="str">
            <v>200610957</v>
          </cell>
        </row>
        <row r="5954">
          <cell r="D5954" t="str">
            <v>200610937</v>
          </cell>
        </row>
        <row r="5955">
          <cell r="D5955" t="str">
            <v>200610961</v>
          </cell>
        </row>
        <row r="5956">
          <cell r="D5956" t="str">
            <v>200610966</v>
          </cell>
        </row>
        <row r="5957">
          <cell r="D5957" t="str">
            <v>200610982</v>
          </cell>
        </row>
        <row r="5958">
          <cell r="D5958" t="str">
            <v>2006116</v>
          </cell>
        </row>
        <row r="5959">
          <cell r="D5959" t="str">
            <v>200611102</v>
          </cell>
        </row>
        <row r="5960">
          <cell r="D5960" t="str">
            <v>200611104</v>
          </cell>
        </row>
        <row r="5961">
          <cell r="D5961" t="str">
            <v>200611105</v>
          </cell>
        </row>
        <row r="5962">
          <cell r="D5962" t="str">
            <v>200611129</v>
          </cell>
        </row>
        <row r="5963">
          <cell r="D5963" t="str">
            <v>200611110</v>
          </cell>
        </row>
        <row r="5964">
          <cell r="D5964" t="str">
            <v>200611111</v>
          </cell>
        </row>
        <row r="5965">
          <cell r="D5965" t="str">
            <v>200611116</v>
          </cell>
        </row>
        <row r="5966">
          <cell r="D5966" t="str">
            <v>200611120</v>
          </cell>
        </row>
        <row r="5967">
          <cell r="D5967" t="str">
            <v>200611121</v>
          </cell>
        </row>
        <row r="5968">
          <cell r="D5968" t="str">
            <v>200611182</v>
          </cell>
        </row>
        <row r="5969">
          <cell r="D5969" t="str">
            <v>200611184</v>
          </cell>
        </row>
        <row r="5970">
          <cell r="D5970" t="str">
            <v>200611185</v>
          </cell>
        </row>
        <row r="5971">
          <cell r="D5971" t="str">
            <v>200611201</v>
          </cell>
        </row>
        <row r="5972">
          <cell r="D5972" t="str">
            <v>200611202</v>
          </cell>
        </row>
        <row r="5973">
          <cell r="D5973" t="str">
            <v>200611203</v>
          </cell>
        </row>
        <row r="5974">
          <cell r="D5974" t="str">
            <v>200611210</v>
          </cell>
        </row>
        <row r="5975">
          <cell r="D5975" t="str">
            <v>200611211</v>
          </cell>
        </row>
        <row r="5976">
          <cell r="D5976" t="str">
            <v>200611212</v>
          </cell>
        </row>
        <row r="5977">
          <cell r="D5977" t="str">
            <v>200611221</v>
          </cell>
        </row>
        <row r="5978">
          <cell r="D5978" t="str">
            <v>200611228</v>
          </cell>
        </row>
        <row r="5979">
          <cell r="D5979" t="str">
            <v>200611272</v>
          </cell>
        </row>
        <row r="5980">
          <cell r="D5980" t="str">
            <v>200611281</v>
          </cell>
        </row>
        <row r="5981">
          <cell r="D5981" t="str">
            <v>200611282</v>
          </cell>
        </row>
        <row r="5982">
          <cell r="D5982" t="str">
            <v>200611283</v>
          </cell>
        </row>
        <row r="5983">
          <cell r="D5983" t="str">
            <v>200611301</v>
          </cell>
        </row>
        <row r="5984">
          <cell r="D5984" t="str">
            <v>200611302</v>
          </cell>
        </row>
        <row r="5985">
          <cell r="D5985" t="str">
            <v>200611312</v>
          </cell>
        </row>
        <row r="5986">
          <cell r="D5986" t="str">
            <v>200611318</v>
          </cell>
        </row>
        <row r="5987">
          <cell r="D5987" t="str">
            <v>200611319</v>
          </cell>
        </row>
        <row r="5988">
          <cell r="D5988" t="str">
            <v>200611372</v>
          </cell>
        </row>
        <row r="5989">
          <cell r="D5989" t="str">
            <v>200611381</v>
          </cell>
        </row>
        <row r="5990">
          <cell r="D5990" t="str">
            <v>200611382</v>
          </cell>
        </row>
        <row r="5991">
          <cell r="D5991" t="str">
            <v>200611402</v>
          </cell>
        </row>
        <row r="5992">
          <cell r="D5992" t="str">
            <v>200611999</v>
          </cell>
        </row>
        <row r="5993">
          <cell r="D5993" t="str">
            <v>200611412</v>
          </cell>
        </row>
        <row r="5994">
          <cell r="D5994" t="str">
            <v>200611229</v>
          </cell>
        </row>
        <row r="5995">
          <cell r="D5995" t="str">
            <v>200611416</v>
          </cell>
        </row>
        <row r="5996">
          <cell r="D5996" t="str">
            <v>200611472</v>
          </cell>
        </row>
        <row r="5997">
          <cell r="D5997" t="str">
            <v>200611482</v>
          </cell>
        </row>
        <row r="5998">
          <cell r="D5998" t="str">
            <v>200611501</v>
          </cell>
        </row>
        <row r="5999">
          <cell r="D5999" t="str">
            <v>200611503</v>
          </cell>
        </row>
        <row r="6000">
          <cell r="D6000" t="str">
            <v>200611512</v>
          </cell>
        </row>
        <row r="6001">
          <cell r="D6001" t="str">
            <v>200611516</v>
          </cell>
        </row>
        <row r="6002">
          <cell r="D6002" t="str">
            <v>200611572</v>
          </cell>
        </row>
        <row r="6003">
          <cell r="D6003" t="str">
            <v>200611581</v>
          </cell>
        </row>
        <row r="6004">
          <cell r="D6004" t="str">
            <v>200611583</v>
          </cell>
        </row>
        <row r="6005">
          <cell r="D6005" t="str">
            <v>200611601</v>
          </cell>
        </row>
        <row r="6006">
          <cell r="D6006" t="str">
            <v>200611602</v>
          </cell>
        </row>
        <row r="6007">
          <cell r="D6007" t="str">
            <v>200611681</v>
          </cell>
        </row>
        <row r="6008">
          <cell r="D6008" t="str">
            <v>200611682</v>
          </cell>
        </row>
        <row r="6009">
          <cell r="D6009" t="str">
            <v>200611701</v>
          </cell>
        </row>
        <row r="6010">
          <cell r="D6010" t="str">
            <v>200611703</v>
          </cell>
        </row>
        <row r="6011">
          <cell r="D6011" t="str">
            <v>200611781</v>
          </cell>
        </row>
        <row r="6012">
          <cell r="D6012" t="str">
            <v>200611783</v>
          </cell>
        </row>
        <row r="6013">
          <cell r="D6013" t="str">
            <v>200611801</v>
          </cell>
        </row>
        <row r="6014">
          <cell r="D6014" t="str">
            <v>200611802</v>
          </cell>
        </row>
        <row r="6015">
          <cell r="D6015" t="str">
            <v>200611881</v>
          </cell>
        </row>
        <row r="6016">
          <cell r="D6016" t="str">
            <v>200611882</v>
          </cell>
        </row>
        <row r="6017">
          <cell r="D6017" t="str">
            <v>200611902</v>
          </cell>
        </row>
        <row r="6018">
          <cell r="D6018" t="str">
            <v>200611917</v>
          </cell>
        </row>
        <row r="6019">
          <cell r="D6019" t="str">
            <v>200611918</v>
          </cell>
        </row>
        <row r="6020">
          <cell r="D6020" t="str">
            <v>200611926</v>
          </cell>
        </row>
        <row r="6021">
          <cell r="D6021" t="str">
            <v>200611927</v>
          </cell>
        </row>
        <row r="6022">
          <cell r="D6022" t="str">
            <v>200611216</v>
          </cell>
        </row>
        <row r="6023">
          <cell r="D6023" t="str">
            <v>200611929</v>
          </cell>
        </row>
        <row r="6024">
          <cell r="D6024" t="str">
            <v>200611930</v>
          </cell>
        </row>
        <row r="6025">
          <cell r="D6025" t="str">
            <v>200611946</v>
          </cell>
        </row>
        <row r="6026">
          <cell r="D6026" t="str">
            <v>200611941</v>
          </cell>
        </row>
        <row r="6027">
          <cell r="D6027" t="str">
            <v>200611128</v>
          </cell>
        </row>
        <row r="6028">
          <cell r="D6028" t="str">
            <v>200611878</v>
          </cell>
        </row>
        <row r="6029">
          <cell r="D6029" t="str">
            <v>200611957</v>
          </cell>
        </row>
        <row r="6030">
          <cell r="D6030" t="str">
            <v>200611937</v>
          </cell>
        </row>
        <row r="6031">
          <cell r="D6031" t="str">
            <v>200611961</v>
          </cell>
        </row>
        <row r="6032">
          <cell r="D6032" t="str">
            <v>200611966</v>
          </cell>
        </row>
        <row r="6033">
          <cell r="D6033" t="str">
            <v>200611982</v>
          </cell>
        </row>
        <row r="6034">
          <cell r="D6034" t="str">
            <v>2006126</v>
          </cell>
        </row>
        <row r="6035">
          <cell r="D6035" t="str">
            <v>200612102</v>
          </cell>
        </row>
        <row r="6036">
          <cell r="D6036" t="str">
            <v>200612104</v>
          </cell>
        </row>
        <row r="6037">
          <cell r="D6037" t="str">
            <v>200612105</v>
          </cell>
        </row>
        <row r="6038">
          <cell r="D6038" t="str">
            <v>200612129</v>
          </cell>
        </row>
        <row r="6039">
          <cell r="D6039" t="str">
            <v>200612110</v>
          </cell>
        </row>
        <row r="6040">
          <cell r="D6040" t="str">
            <v>200612111</v>
          </cell>
        </row>
        <row r="6041">
          <cell r="D6041" t="str">
            <v>200612116</v>
          </cell>
        </row>
        <row r="6042">
          <cell r="D6042" t="str">
            <v>200612120</v>
          </cell>
        </row>
        <row r="6043">
          <cell r="D6043" t="str">
            <v>200612121</v>
          </cell>
        </row>
        <row r="6044">
          <cell r="D6044" t="str">
            <v>200612182</v>
          </cell>
        </row>
        <row r="6045">
          <cell r="D6045" t="str">
            <v>200612184</v>
          </cell>
        </row>
        <row r="6046">
          <cell r="D6046" t="str">
            <v>200612185</v>
          </cell>
        </row>
        <row r="6047">
          <cell r="D6047" t="str">
            <v>200612201</v>
          </cell>
        </row>
        <row r="6048">
          <cell r="D6048" t="str">
            <v>200612202</v>
          </cell>
        </row>
        <row r="6049">
          <cell r="D6049" t="str">
            <v>200612203</v>
          </cell>
        </row>
        <row r="6050">
          <cell r="D6050" t="str">
            <v>200612210</v>
          </cell>
        </row>
        <row r="6051">
          <cell r="D6051" t="str">
            <v>200612211</v>
          </cell>
        </row>
        <row r="6052">
          <cell r="D6052" t="str">
            <v>200612212</v>
          </cell>
        </row>
        <row r="6053">
          <cell r="D6053" t="str">
            <v>200612221</v>
          </cell>
        </row>
        <row r="6054">
          <cell r="D6054" t="str">
            <v>200612228</v>
          </cell>
        </row>
        <row r="6055">
          <cell r="D6055" t="str">
            <v>200612272</v>
          </cell>
        </row>
        <row r="6056">
          <cell r="D6056" t="str">
            <v>200612281</v>
          </cell>
        </row>
        <row r="6057">
          <cell r="D6057" t="str">
            <v>200612282</v>
          </cell>
        </row>
        <row r="6058">
          <cell r="D6058" t="str">
            <v>200612283</v>
          </cell>
        </row>
        <row r="6059">
          <cell r="D6059" t="str">
            <v>200612301</v>
          </cell>
        </row>
        <row r="6060">
          <cell r="D6060" t="str">
            <v>200612302</v>
          </cell>
        </row>
        <row r="6061">
          <cell r="D6061" t="str">
            <v>200612312</v>
          </cell>
        </row>
        <row r="6062">
          <cell r="D6062" t="str">
            <v>200612318</v>
          </cell>
        </row>
        <row r="6063">
          <cell r="D6063" t="str">
            <v>200612319</v>
          </cell>
        </row>
        <row r="6064">
          <cell r="D6064" t="str">
            <v>200612372</v>
          </cell>
        </row>
        <row r="6065">
          <cell r="D6065" t="str">
            <v>200612381</v>
          </cell>
        </row>
        <row r="6066">
          <cell r="D6066" t="str">
            <v>200612382</v>
          </cell>
        </row>
        <row r="6067">
          <cell r="D6067" t="str">
            <v>200612402</v>
          </cell>
        </row>
        <row r="6068">
          <cell r="D6068" t="str">
            <v>200612999</v>
          </cell>
        </row>
        <row r="6069">
          <cell r="D6069" t="str">
            <v>200612412</v>
          </cell>
        </row>
        <row r="6070">
          <cell r="D6070" t="str">
            <v>200612229</v>
          </cell>
        </row>
        <row r="6071">
          <cell r="D6071" t="str">
            <v>200612416</v>
          </cell>
        </row>
        <row r="6072">
          <cell r="D6072" t="str">
            <v>200612472</v>
          </cell>
        </row>
        <row r="6073">
          <cell r="D6073" t="str">
            <v>200612482</v>
          </cell>
        </row>
        <row r="6074">
          <cell r="D6074" t="str">
            <v>200612501</v>
          </cell>
        </row>
        <row r="6075">
          <cell r="D6075" t="str">
            <v>200612503</v>
          </cell>
        </row>
        <row r="6076">
          <cell r="D6076" t="str">
            <v>200612512</v>
          </cell>
        </row>
        <row r="6077">
          <cell r="D6077" t="str">
            <v>200612516</v>
          </cell>
        </row>
        <row r="6078">
          <cell r="D6078" t="str">
            <v>200612572</v>
          </cell>
        </row>
        <row r="6079">
          <cell r="D6079" t="str">
            <v>200612581</v>
          </cell>
        </row>
        <row r="6080">
          <cell r="D6080" t="str">
            <v>200612583</v>
          </cell>
        </row>
        <row r="6081">
          <cell r="D6081" t="str">
            <v>200612601</v>
          </cell>
        </row>
        <row r="6082">
          <cell r="D6082" t="str">
            <v>200612602</v>
          </cell>
        </row>
        <row r="6083">
          <cell r="D6083" t="str">
            <v>200612681</v>
          </cell>
        </row>
        <row r="6084">
          <cell r="D6084" t="str">
            <v>200612682</v>
          </cell>
        </row>
        <row r="6085">
          <cell r="D6085" t="str">
            <v>200612701</v>
          </cell>
        </row>
        <row r="6086">
          <cell r="D6086" t="str">
            <v>200612703</v>
          </cell>
        </row>
        <row r="6087">
          <cell r="D6087" t="str">
            <v>200612781</v>
          </cell>
        </row>
        <row r="6088">
          <cell r="D6088" t="str">
            <v>200612783</v>
          </cell>
        </row>
        <row r="6089">
          <cell r="D6089" t="str">
            <v>200612801</v>
          </cell>
        </row>
        <row r="6090">
          <cell r="D6090" t="str">
            <v>200612802</v>
          </cell>
        </row>
        <row r="6091">
          <cell r="D6091" t="str">
            <v>200612881</v>
          </cell>
        </row>
        <row r="6092">
          <cell r="D6092" t="str">
            <v>200612882</v>
          </cell>
        </row>
        <row r="6093">
          <cell r="D6093" t="str">
            <v>200612902</v>
          </cell>
        </row>
        <row r="6094">
          <cell r="D6094" t="str">
            <v>200612917</v>
          </cell>
        </row>
        <row r="6095">
          <cell r="D6095" t="str">
            <v>200612918</v>
          </cell>
        </row>
        <row r="6096">
          <cell r="D6096" t="str">
            <v>200612926</v>
          </cell>
        </row>
        <row r="6097">
          <cell r="D6097" t="str">
            <v>200612927</v>
          </cell>
        </row>
        <row r="6098">
          <cell r="D6098" t="str">
            <v>200612216</v>
          </cell>
        </row>
        <row r="6099">
          <cell r="D6099" t="str">
            <v>200612929</v>
          </cell>
        </row>
        <row r="6100">
          <cell r="D6100" t="str">
            <v>200612930</v>
          </cell>
        </row>
        <row r="6101">
          <cell r="D6101" t="str">
            <v>200612946</v>
          </cell>
        </row>
        <row r="6102">
          <cell r="D6102" t="str">
            <v>200612941</v>
          </cell>
        </row>
        <row r="6103">
          <cell r="D6103" t="str">
            <v>200612128</v>
          </cell>
        </row>
        <row r="6104">
          <cell r="D6104" t="str">
            <v>200612878</v>
          </cell>
        </row>
        <row r="6105">
          <cell r="D6105" t="str">
            <v>200612957</v>
          </cell>
        </row>
        <row r="6106">
          <cell r="D6106" t="str">
            <v>200612937</v>
          </cell>
        </row>
        <row r="6107">
          <cell r="D6107" t="str">
            <v>200612961</v>
          </cell>
        </row>
        <row r="6108">
          <cell r="D6108" t="str">
            <v>200612966</v>
          </cell>
        </row>
        <row r="6109">
          <cell r="D6109" t="str">
            <v>200612982</v>
          </cell>
        </row>
        <row r="6110">
          <cell r="D6110" t="str">
            <v>2007016</v>
          </cell>
        </row>
        <row r="6111">
          <cell r="D6111" t="str">
            <v>200701102</v>
          </cell>
        </row>
        <row r="6112">
          <cell r="D6112" t="str">
            <v>200701104</v>
          </cell>
        </row>
        <row r="6113">
          <cell r="D6113" t="str">
            <v>200701105</v>
          </cell>
        </row>
        <row r="6114">
          <cell r="D6114" t="str">
            <v>200701129</v>
          </cell>
        </row>
        <row r="6115">
          <cell r="D6115" t="str">
            <v>200701110</v>
          </cell>
        </row>
        <row r="6116">
          <cell r="D6116" t="str">
            <v>200701111</v>
          </cell>
        </row>
        <row r="6117">
          <cell r="D6117" t="str">
            <v>200701116</v>
          </cell>
        </row>
        <row r="6118">
          <cell r="D6118" t="str">
            <v>200701120</v>
          </cell>
        </row>
        <row r="6119">
          <cell r="D6119" t="str">
            <v>200701121</v>
          </cell>
        </row>
        <row r="6120">
          <cell r="D6120" t="str">
            <v>200701182</v>
          </cell>
        </row>
        <row r="6121">
          <cell r="D6121" t="str">
            <v>200701184</v>
          </cell>
        </row>
        <row r="6122">
          <cell r="D6122" t="str">
            <v>200701185</v>
          </cell>
        </row>
        <row r="6123">
          <cell r="D6123" t="str">
            <v>200701201</v>
          </cell>
        </row>
        <row r="6124">
          <cell r="D6124" t="str">
            <v>200701202</v>
          </cell>
        </row>
        <row r="6125">
          <cell r="D6125" t="str">
            <v>200701203</v>
          </cell>
        </row>
        <row r="6126">
          <cell r="D6126" t="str">
            <v>200701109</v>
          </cell>
        </row>
        <row r="6127">
          <cell r="D6127" t="str">
            <v>200701950</v>
          </cell>
        </row>
        <row r="6128">
          <cell r="D6128" t="str">
            <v>200701210</v>
          </cell>
        </row>
        <row r="6129">
          <cell r="D6129" t="str">
            <v>200701211</v>
          </cell>
        </row>
        <row r="6130">
          <cell r="D6130" t="str">
            <v>200701212</v>
          </cell>
        </row>
        <row r="6131">
          <cell r="D6131" t="str">
            <v>200701221</v>
          </cell>
        </row>
        <row r="6132">
          <cell r="D6132" t="str">
            <v>200701228</v>
          </cell>
        </row>
        <row r="6133">
          <cell r="D6133" t="str">
            <v>200701272</v>
          </cell>
        </row>
        <row r="6134">
          <cell r="D6134" t="str">
            <v>200701281</v>
          </cell>
        </row>
        <row r="6135">
          <cell r="D6135" t="str">
            <v>200701282</v>
          </cell>
        </row>
        <row r="6136">
          <cell r="D6136" t="str">
            <v>200701283</v>
          </cell>
        </row>
        <row r="6137">
          <cell r="D6137" t="str">
            <v>200701301</v>
          </cell>
        </row>
        <row r="6138">
          <cell r="D6138" t="str">
            <v>200701302</v>
          </cell>
        </row>
        <row r="6139">
          <cell r="D6139" t="str">
            <v>200701312</v>
          </cell>
        </row>
        <row r="6140">
          <cell r="D6140" t="str">
            <v>200701318</v>
          </cell>
        </row>
        <row r="6141">
          <cell r="D6141" t="str">
            <v>200701319</v>
          </cell>
        </row>
        <row r="6142">
          <cell r="D6142" t="str">
            <v>200701372</v>
          </cell>
        </row>
        <row r="6143">
          <cell r="D6143" t="str">
            <v>200701381</v>
          </cell>
        </row>
        <row r="6144">
          <cell r="D6144" t="str">
            <v>200701382</v>
          </cell>
        </row>
        <row r="6145">
          <cell r="D6145" t="str">
            <v>200701402</v>
          </cell>
        </row>
        <row r="6146">
          <cell r="D6146" t="str">
            <v>200701999</v>
          </cell>
        </row>
        <row r="6147">
          <cell r="D6147" t="str">
            <v>200701412</v>
          </cell>
        </row>
        <row r="6148">
          <cell r="D6148" t="str">
            <v>200701229</v>
          </cell>
        </row>
        <row r="6149">
          <cell r="D6149" t="str">
            <v>200701416</v>
          </cell>
        </row>
        <row r="6150">
          <cell r="D6150" t="str">
            <v>200701472</v>
          </cell>
        </row>
        <row r="6151">
          <cell r="D6151" t="str">
            <v>200701482</v>
          </cell>
        </row>
        <row r="6152">
          <cell r="D6152" t="str">
            <v>200701501</v>
          </cell>
        </row>
        <row r="6153">
          <cell r="D6153" t="str">
            <v>200701503</v>
          </cell>
        </row>
        <row r="6154">
          <cell r="D6154" t="str">
            <v>200701512</v>
          </cell>
        </row>
        <row r="6155">
          <cell r="D6155" t="str">
            <v>200701516</v>
          </cell>
        </row>
        <row r="6156">
          <cell r="D6156" t="str">
            <v>200701572</v>
          </cell>
        </row>
        <row r="6157">
          <cell r="D6157" t="str">
            <v>200701581</v>
          </cell>
        </row>
        <row r="6158">
          <cell r="D6158" t="str">
            <v>200701583</v>
          </cell>
        </row>
        <row r="6159">
          <cell r="D6159" t="str">
            <v>200701601</v>
          </cell>
        </row>
        <row r="6160">
          <cell r="D6160" t="str">
            <v>200701602</v>
          </cell>
        </row>
        <row r="6161">
          <cell r="D6161" t="str">
            <v>200701681</v>
          </cell>
        </row>
        <row r="6162">
          <cell r="D6162" t="str">
            <v>200701682</v>
          </cell>
        </row>
        <row r="6163">
          <cell r="D6163" t="str">
            <v>200701701</v>
          </cell>
        </row>
        <row r="6164">
          <cell r="D6164" t="str">
            <v>200701703</v>
          </cell>
        </row>
        <row r="6165">
          <cell r="D6165" t="str">
            <v>200701781</v>
          </cell>
        </row>
        <row r="6166">
          <cell r="D6166" t="str">
            <v>200701783</v>
          </cell>
        </row>
        <row r="6167">
          <cell r="D6167" t="str">
            <v>200701801</v>
          </cell>
        </row>
        <row r="6168">
          <cell r="D6168" t="str">
            <v>200701802</v>
          </cell>
        </row>
        <row r="6169">
          <cell r="D6169" t="str">
            <v>200701881</v>
          </cell>
        </row>
        <row r="6170">
          <cell r="D6170" t="str">
            <v>200701882</v>
          </cell>
        </row>
        <row r="6171">
          <cell r="D6171" t="str">
            <v>200701902</v>
          </cell>
        </row>
        <row r="6172">
          <cell r="D6172" t="str">
            <v>200701917</v>
          </cell>
        </row>
        <row r="6173">
          <cell r="D6173" t="str">
            <v>200701918</v>
          </cell>
        </row>
        <row r="6174">
          <cell r="D6174" t="str">
            <v>200701926</v>
          </cell>
        </row>
        <row r="6175">
          <cell r="D6175" t="str">
            <v>200701927</v>
          </cell>
        </row>
        <row r="6176">
          <cell r="D6176" t="str">
            <v>200701216</v>
          </cell>
        </row>
        <row r="6177">
          <cell r="D6177" t="str">
            <v>200701929</v>
          </cell>
        </row>
        <row r="6178">
          <cell r="D6178" t="str">
            <v>200701930</v>
          </cell>
        </row>
        <row r="6179">
          <cell r="D6179" t="str">
            <v>200701946</v>
          </cell>
        </row>
        <row r="6180">
          <cell r="D6180" t="str">
            <v>200701941</v>
          </cell>
        </row>
        <row r="6181">
          <cell r="D6181" t="str">
            <v>200701128</v>
          </cell>
        </row>
        <row r="6182">
          <cell r="D6182" t="str">
            <v>200701878</v>
          </cell>
        </row>
        <row r="6183">
          <cell r="D6183" t="str">
            <v>200701957</v>
          </cell>
        </row>
        <row r="6184">
          <cell r="D6184" t="str">
            <v>200701937</v>
          </cell>
        </row>
        <row r="6185">
          <cell r="D6185" t="str">
            <v>200701961</v>
          </cell>
        </row>
        <row r="6186">
          <cell r="D6186" t="str">
            <v>200701966</v>
          </cell>
        </row>
        <row r="6187">
          <cell r="D6187" t="str">
            <v>200701982</v>
          </cell>
        </row>
        <row r="6188">
          <cell r="D6188" t="str">
            <v>2007026</v>
          </cell>
        </row>
        <row r="6189">
          <cell r="D6189" t="str">
            <v>200702102</v>
          </cell>
        </row>
        <row r="6190">
          <cell r="D6190" t="str">
            <v>200702104</v>
          </cell>
        </row>
        <row r="6191">
          <cell r="D6191" t="str">
            <v>200702105</v>
          </cell>
        </row>
        <row r="6192">
          <cell r="D6192" t="str">
            <v>200702129</v>
          </cell>
        </row>
        <row r="6193">
          <cell r="D6193" t="str">
            <v>200702110</v>
          </cell>
        </row>
        <row r="6194">
          <cell r="D6194" t="str">
            <v>200702111</v>
          </cell>
        </row>
        <row r="6195">
          <cell r="D6195" t="str">
            <v>200702116</v>
          </cell>
        </row>
        <row r="6196">
          <cell r="D6196" t="str">
            <v>200702120</v>
          </cell>
        </row>
        <row r="6197">
          <cell r="D6197" t="str">
            <v>200702121</v>
          </cell>
        </row>
        <row r="6198">
          <cell r="D6198" t="str">
            <v>200702182</v>
          </cell>
        </row>
        <row r="6199">
          <cell r="D6199" t="str">
            <v>200702184</v>
          </cell>
        </row>
        <row r="6200">
          <cell r="D6200" t="str">
            <v>200702185</v>
          </cell>
        </row>
        <row r="6201">
          <cell r="D6201" t="str">
            <v>200702201</v>
          </cell>
        </row>
        <row r="6202">
          <cell r="D6202" t="str">
            <v>200702202</v>
          </cell>
        </row>
        <row r="6203">
          <cell r="D6203" t="str">
            <v>200702203</v>
          </cell>
        </row>
        <row r="6204">
          <cell r="D6204" t="str">
            <v>200702109</v>
          </cell>
        </row>
        <row r="6205">
          <cell r="D6205" t="str">
            <v>200702950</v>
          </cell>
        </row>
        <row r="6206">
          <cell r="D6206" t="str">
            <v>200702210</v>
          </cell>
        </row>
        <row r="6207">
          <cell r="D6207" t="str">
            <v>200702211</v>
          </cell>
        </row>
        <row r="6208">
          <cell r="D6208" t="str">
            <v>200702212</v>
          </cell>
        </row>
        <row r="6209">
          <cell r="D6209" t="str">
            <v>200702221</v>
          </cell>
        </row>
        <row r="6210">
          <cell r="D6210" t="str">
            <v>200702228</v>
          </cell>
        </row>
        <row r="6211">
          <cell r="D6211" t="str">
            <v>200702272</v>
          </cell>
        </row>
        <row r="6212">
          <cell r="D6212" t="str">
            <v>200702281</v>
          </cell>
        </row>
        <row r="6213">
          <cell r="D6213" t="str">
            <v>200702282</v>
          </cell>
        </row>
        <row r="6214">
          <cell r="D6214" t="str">
            <v>200702283</v>
          </cell>
        </row>
        <row r="6215">
          <cell r="D6215" t="str">
            <v>200702301</v>
          </cell>
        </row>
        <row r="6216">
          <cell r="D6216" t="str">
            <v>200702302</v>
          </cell>
        </row>
        <row r="6217">
          <cell r="D6217" t="str">
            <v>200702312</v>
          </cell>
        </row>
        <row r="6218">
          <cell r="D6218" t="str">
            <v>200702318</v>
          </cell>
        </row>
        <row r="6219">
          <cell r="D6219" t="str">
            <v>200702319</v>
          </cell>
        </row>
        <row r="6220">
          <cell r="D6220" t="str">
            <v>200702372</v>
          </cell>
        </row>
        <row r="6221">
          <cell r="D6221" t="str">
            <v>200702381</v>
          </cell>
        </row>
        <row r="6222">
          <cell r="D6222" t="str">
            <v>200702382</v>
          </cell>
        </row>
        <row r="6223">
          <cell r="D6223" t="str">
            <v>200702402</v>
          </cell>
        </row>
        <row r="6224">
          <cell r="D6224" t="str">
            <v>200702999</v>
          </cell>
        </row>
        <row r="6225">
          <cell r="D6225" t="str">
            <v>200702412</v>
          </cell>
        </row>
        <row r="6226">
          <cell r="D6226" t="str">
            <v>200702229</v>
          </cell>
        </row>
        <row r="6227">
          <cell r="D6227" t="str">
            <v>200702416</v>
          </cell>
        </row>
        <row r="6228">
          <cell r="D6228" t="str">
            <v>200702472</v>
          </cell>
        </row>
        <row r="6229">
          <cell r="D6229" t="str">
            <v>200702482</v>
          </cell>
        </row>
        <row r="6230">
          <cell r="D6230" t="str">
            <v>200702501</v>
          </cell>
        </row>
        <row r="6231">
          <cell r="D6231" t="str">
            <v>200702503</v>
          </cell>
        </row>
        <row r="6232">
          <cell r="D6232" t="str">
            <v>200702512</v>
          </cell>
        </row>
        <row r="6233">
          <cell r="D6233" t="str">
            <v>200702516</v>
          </cell>
        </row>
        <row r="6234">
          <cell r="D6234" t="str">
            <v>200702572</v>
          </cell>
        </row>
        <row r="6235">
          <cell r="D6235" t="str">
            <v>200702581</v>
          </cell>
        </row>
        <row r="6236">
          <cell r="D6236" t="str">
            <v>200702583</v>
          </cell>
        </row>
        <row r="6237">
          <cell r="D6237" t="str">
            <v>200702601</v>
          </cell>
        </row>
        <row r="6238">
          <cell r="D6238" t="str">
            <v>200702602</v>
          </cell>
        </row>
        <row r="6239">
          <cell r="D6239" t="str">
            <v>200702681</v>
          </cell>
        </row>
        <row r="6240">
          <cell r="D6240" t="str">
            <v>200702682</v>
          </cell>
        </row>
        <row r="6241">
          <cell r="D6241" t="str">
            <v>200702701</v>
          </cell>
        </row>
        <row r="6242">
          <cell r="D6242" t="str">
            <v>200702703</v>
          </cell>
        </row>
        <row r="6243">
          <cell r="D6243" t="str">
            <v>200702781</v>
          </cell>
        </row>
        <row r="6244">
          <cell r="D6244" t="str">
            <v>200702783</v>
          </cell>
        </row>
        <row r="6245">
          <cell r="D6245" t="str">
            <v>200702801</v>
          </cell>
        </row>
        <row r="6246">
          <cell r="D6246" t="str">
            <v>200702802</v>
          </cell>
        </row>
        <row r="6247">
          <cell r="D6247" t="str">
            <v>200702881</v>
          </cell>
        </row>
        <row r="6248">
          <cell r="D6248" t="str">
            <v>200702882</v>
          </cell>
        </row>
        <row r="6249">
          <cell r="D6249" t="str">
            <v>200702902</v>
          </cell>
        </row>
        <row r="6250">
          <cell r="D6250" t="str">
            <v>200702917</v>
          </cell>
        </row>
        <row r="6251">
          <cell r="D6251" t="str">
            <v>200702918</v>
          </cell>
        </row>
        <row r="6252">
          <cell r="D6252" t="str">
            <v>200702926</v>
          </cell>
        </row>
        <row r="6253">
          <cell r="D6253" t="str">
            <v>200702927</v>
          </cell>
        </row>
        <row r="6254">
          <cell r="D6254" t="str">
            <v>200702216</v>
          </cell>
        </row>
        <row r="6255">
          <cell r="D6255" t="str">
            <v>200702929</v>
          </cell>
        </row>
        <row r="6256">
          <cell r="D6256" t="str">
            <v>200702930</v>
          </cell>
        </row>
        <row r="6257">
          <cell r="D6257" t="str">
            <v>200702946</v>
          </cell>
        </row>
        <row r="6258">
          <cell r="D6258" t="str">
            <v>200702941</v>
          </cell>
        </row>
        <row r="6259">
          <cell r="D6259" t="str">
            <v>200702128</v>
          </cell>
        </row>
        <row r="6260">
          <cell r="D6260" t="str">
            <v>200702878</v>
          </cell>
        </row>
        <row r="6261">
          <cell r="D6261" t="str">
            <v>200702957</v>
          </cell>
        </row>
        <row r="6262">
          <cell r="D6262" t="str">
            <v>200702937</v>
          </cell>
        </row>
        <row r="6263">
          <cell r="D6263" t="str">
            <v>200702961</v>
          </cell>
        </row>
        <row r="6264">
          <cell r="D6264" t="str">
            <v>200702966</v>
          </cell>
        </row>
        <row r="6265">
          <cell r="D6265" t="str">
            <v>200702982</v>
          </cell>
        </row>
        <row r="6266">
          <cell r="D6266" t="str">
            <v>200703102</v>
          </cell>
        </row>
        <row r="6267">
          <cell r="D6267" t="str">
            <v>200703104</v>
          </cell>
        </row>
        <row r="6268">
          <cell r="D6268" t="str">
            <v>200703105</v>
          </cell>
        </row>
        <row r="6269">
          <cell r="D6269" t="str">
            <v>200703107</v>
          </cell>
        </row>
        <row r="6270">
          <cell r="D6270" t="str">
            <v>200703109</v>
          </cell>
        </row>
        <row r="6271">
          <cell r="D6271" t="str">
            <v>200703110</v>
          </cell>
        </row>
        <row r="6272">
          <cell r="D6272" t="str">
            <v>200703111</v>
          </cell>
        </row>
        <row r="6273">
          <cell r="D6273" t="str">
            <v>200703116</v>
          </cell>
        </row>
        <row r="6274">
          <cell r="D6274" t="str">
            <v>200703120</v>
          </cell>
        </row>
        <row r="6275">
          <cell r="D6275" t="str">
            <v>200703121</v>
          </cell>
        </row>
        <row r="6276">
          <cell r="D6276" t="str">
            <v>200703128</v>
          </cell>
        </row>
        <row r="6277">
          <cell r="D6277" t="str">
            <v>200703129</v>
          </cell>
        </row>
        <row r="6278">
          <cell r="D6278" t="str">
            <v>200703182</v>
          </cell>
        </row>
        <row r="6279">
          <cell r="D6279" t="str">
            <v>200703184</v>
          </cell>
        </row>
        <row r="6280">
          <cell r="D6280" t="str">
            <v>200703185</v>
          </cell>
        </row>
        <row r="6281">
          <cell r="D6281" t="str">
            <v>200703201</v>
          </cell>
        </row>
        <row r="6282">
          <cell r="D6282" t="str">
            <v>200703202</v>
          </cell>
        </row>
        <row r="6283">
          <cell r="D6283" t="str">
            <v>200703203</v>
          </cell>
        </row>
        <row r="6284">
          <cell r="D6284" t="str">
            <v>200703211</v>
          </cell>
        </row>
        <row r="6285">
          <cell r="D6285" t="str">
            <v>200703212</v>
          </cell>
        </row>
        <row r="6286">
          <cell r="D6286" t="str">
            <v>200703216</v>
          </cell>
        </row>
        <row r="6287">
          <cell r="D6287" t="str">
            <v>200703220</v>
          </cell>
        </row>
        <row r="6288">
          <cell r="D6288" t="str">
            <v>200703221</v>
          </cell>
        </row>
        <row r="6289">
          <cell r="D6289" t="str">
            <v>200703228</v>
          </cell>
        </row>
        <row r="6290">
          <cell r="D6290" t="str">
            <v>200703229</v>
          </cell>
        </row>
        <row r="6291">
          <cell r="D6291" t="str">
            <v>200703272</v>
          </cell>
        </row>
        <row r="6292">
          <cell r="D6292" t="str">
            <v>200703281</v>
          </cell>
        </row>
        <row r="6293">
          <cell r="D6293" t="str">
            <v>200703282</v>
          </cell>
        </row>
        <row r="6294">
          <cell r="D6294" t="str">
            <v>200703283</v>
          </cell>
        </row>
        <row r="6295">
          <cell r="D6295" t="str">
            <v>200703300</v>
          </cell>
        </row>
        <row r="6296">
          <cell r="D6296" t="str">
            <v>200703301</v>
          </cell>
        </row>
        <row r="6297">
          <cell r="D6297" t="str">
            <v>200703302</v>
          </cell>
        </row>
        <row r="6298">
          <cell r="D6298" t="str">
            <v>200703310</v>
          </cell>
        </row>
        <row r="6299">
          <cell r="D6299" t="str">
            <v>200703312</v>
          </cell>
        </row>
        <row r="6300">
          <cell r="D6300" t="str">
            <v>200703318</v>
          </cell>
        </row>
        <row r="6301">
          <cell r="D6301" t="str">
            <v>200703319</v>
          </cell>
        </row>
        <row r="6302">
          <cell r="D6302" t="str">
            <v>200703372</v>
          </cell>
        </row>
        <row r="6303">
          <cell r="D6303" t="str">
            <v>200703381</v>
          </cell>
        </row>
        <row r="6304">
          <cell r="D6304" t="str">
            <v>200703382</v>
          </cell>
        </row>
        <row r="6305">
          <cell r="D6305" t="str">
            <v>200703402</v>
          </cell>
        </row>
        <row r="6306">
          <cell r="D6306" t="str">
            <v>200703409</v>
          </cell>
        </row>
        <row r="6307">
          <cell r="D6307" t="str">
            <v>200703412</v>
          </cell>
        </row>
        <row r="6308">
          <cell r="D6308" t="str">
            <v>200703416</v>
          </cell>
        </row>
        <row r="6309">
          <cell r="D6309" t="str">
            <v>200703472</v>
          </cell>
        </row>
        <row r="6310">
          <cell r="D6310" t="str">
            <v>200703482</v>
          </cell>
        </row>
        <row r="6311">
          <cell r="D6311" t="str">
            <v>200703501</v>
          </cell>
        </row>
        <row r="6312">
          <cell r="D6312" t="str">
            <v>200703503</v>
          </cell>
        </row>
        <row r="6313">
          <cell r="D6313" t="str">
            <v>200703512</v>
          </cell>
        </row>
        <row r="6314">
          <cell r="D6314" t="str">
            <v>200703516</v>
          </cell>
        </row>
        <row r="6315">
          <cell r="D6315" t="str">
            <v>200703572</v>
          </cell>
        </row>
        <row r="6316">
          <cell r="D6316" t="str">
            <v>200703581</v>
          </cell>
        </row>
        <row r="6317">
          <cell r="D6317" t="str">
            <v>200703583</v>
          </cell>
        </row>
        <row r="6318">
          <cell r="D6318" t="str">
            <v>200703601</v>
          </cell>
        </row>
        <row r="6319">
          <cell r="D6319" t="str">
            <v>200703602</v>
          </cell>
        </row>
        <row r="6320">
          <cell r="D6320" t="str">
            <v>200703681</v>
          </cell>
        </row>
        <row r="6321">
          <cell r="D6321" t="str">
            <v>200703682</v>
          </cell>
        </row>
        <row r="6322">
          <cell r="D6322" t="str">
            <v>200703701</v>
          </cell>
        </row>
        <row r="6323">
          <cell r="D6323" t="str">
            <v>200703703</v>
          </cell>
        </row>
        <row r="6324">
          <cell r="D6324" t="str">
            <v>200703781</v>
          </cell>
        </row>
        <row r="6325">
          <cell r="D6325" t="str">
            <v>200703783</v>
          </cell>
        </row>
        <row r="6326">
          <cell r="D6326" t="str">
            <v>200703801</v>
          </cell>
        </row>
        <row r="6327">
          <cell r="D6327" t="str">
            <v>200703802</v>
          </cell>
        </row>
        <row r="6328">
          <cell r="D6328" t="str">
            <v>200703878</v>
          </cell>
        </row>
        <row r="6329">
          <cell r="D6329" t="str">
            <v>200703881</v>
          </cell>
        </row>
        <row r="6330">
          <cell r="D6330" t="str">
            <v>200703882</v>
          </cell>
        </row>
        <row r="6331">
          <cell r="D6331" t="str">
            <v>200703902</v>
          </cell>
        </row>
        <row r="6332">
          <cell r="D6332" t="str">
            <v>200703917</v>
          </cell>
        </row>
        <row r="6333">
          <cell r="D6333" t="str">
            <v>200703918</v>
          </cell>
        </row>
        <row r="6334">
          <cell r="D6334" t="str">
            <v>200703919</v>
          </cell>
        </row>
        <row r="6335">
          <cell r="D6335" t="str">
            <v>200703926</v>
          </cell>
        </row>
        <row r="6336">
          <cell r="D6336" t="str">
            <v>200703927</v>
          </cell>
        </row>
        <row r="6337">
          <cell r="D6337" t="str">
            <v>200703929</v>
          </cell>
        </row>
        <row r="6338">
          <cell r="D6338" t="str">
            <v>200703930</v>
          </cell>
        </row>
        <row r="6339">
          <cell r="D6339" t="str">
            <v>200703937</v>
          </cell>
        </row>
        <row r="6340">
          <cell r="D6340" t="str">
            <v>200703938</v>
          </cell>
        </row>
        <row r="6341">
          <cell r="D6341" t="str">
            <v>200703941</v>
          </cell>
        </row>
        <row r="6342">
          <cell r="D6342" t="str">
            <v>200703946</v>
          </cell>
        </row>
        <row r="6343">
          <cell r="D6343" t="str">
            <v>200703949</v>
          </cell>
        </row>
        <row r="6344">
          <cell r="D6344" t="str">
            <v>200703950</v>
          </cell>
        </row>
        <row r="6345">
          <cell r="D6345" t="str">
            <v>200703957</v>
          </cell>
        </row>
        <row r="6346">
          <cell r="D6346" t="str">
            <v>200703958</v>
          </cell>
        </row>
        <row r="6347">
          <cell r="D6347" t="str">
            <v>200703961</v>
          </cell>
        </row>
        <row r="6348">
          <cell r="D6348" t="str">
            <v>200703966</v>
          </cell>
        </row>
        <row r="6349">
          <cell r="D6349" t="str">
            <v>200703982</v>
          </cell>
        </row>
        <row r="6350">
          <cell r="D6350" t="str">
            <v>200704102</v>
          </cell>
        </row>
        <row r="6351">
          <cell r="D6351" t="str">
            <v>200704104</v>
          </cell>
        </row>
        <row r="6352">
          <cell r="D6352" t="str">
            <v>200704105</v>
          </cell>
        </row>
        <row r="6353">
          <cell r="D6353" t="str">
            <v>200704107</v>
          </cell>
        </row>
        <row r="6354">
          <cell r="D6354" t="str">
            <v>200704109</v>
          </cell>
        </row>
        <row r="6355">
          <cell r="D6355" t="str">
            <v>200704110</v>
          </cell>
        </row>
        <row r="6356">
          <cell r="D6356" t="str">
            <v>200704111</v>
          </cell>
        </row>
        <row r="6357">
          <cell r="D6357" t="str">
            <v>200704116</v>
          </cell>
        </row>
        <row r="6358">
          <cell r="D6358" t="str">
            <v>200704120</v>
          </cell>
        </row>
        <row r="6359">
          <cell r="D6359" t="str">
            <v>200704121</v>
          </cell>
        </row>
        <row r="6360">
          <cell r="D6360" t="str">
            <v>200704128</v>
          </cell>
        </row>
        <row r="6361">
          <cell r="D6361" t="str">
            <v>200704129</v>
          </cell>
        </row>
        <row r="6362">
          <cell r="D6362" t="str">
            <v>200704182</v>
          </cell>
        </row>
        <row r="6363">
          <cell r="D6363" t="str">
            <v>200704184</v>
          </cell>
        </row>
        <row r="6364">
          <cell r="D6364" t="str">
            <v>200704185</v>
          </cell>
        </row>
        <row r="6365">
          <cell r="D6365" t="str">
            <v>200704201</v>
          </cell>
        </row>
        <row r="6366">
          <cell r="D6366" t="str">
            <v>200704202</v>
          </cell>
        </row>
        <row r="6367">
          <cell r="D6367" t="str">
            <v>200704203</v>
          </cell>
        </row>
        <row r="6368">
          <cell r="D6368" t="str">
            <v>200704211</v>
          </cell>
        </row>
        <row r="6369">
          <cell r="D6369" t="str">
            <v>200704212</v>
          </cell>
        </row>
        <row r="6370">
          <cell r="D6370" t="str">
            <v>200704216</v>
          </cell>
        </row>
        <row r="6371">
          <cell r="D6371" t="str">
            <v>200704220</v>
          </cell>
        </row>
        <row r="6372">
          <cell r="D6372" t="str">
            <v>200704221</v>
          </cell>
        </row>
        <row r="6373">
          <cell r="D6373" t="str">
            <v>200704228</v>
          </cell>
        </row>
        <row r="6374">
          <cell r="D6374" t="str">
            <v>200704229</v>
          </cell>
        </row>
        <row r="6375">
          <cell r="D6375" t="str">
            <v>200704272</v>
          </cell>
        </row>
        <row r="6376">
          <cell r="D6376" t="str">
            <v>200704281</v>
          </cell>
        </row>
        <row r="6377">
          <cell r="D6377" t="str">
            <v>200704282</v>
          </cell>
        </row>
        <row r="6378">
          <cell r="D6378" t="str">
            <v>200704283</v>
          </cell>
        </row>
        <row r="6379">
          <cell r="D6379" t="str">
            <v>200704300</v>
          </cell>
        </row>
        <row r="6380">
          <cell r="D6380" t="str">
            <v>200704301</v>
          </cell>
        </row>
        <row r="6381">
          <cell r="D6381" t="str">
            <v>200704302</v>
          </cell>
        </row>
        <row r="6382">
          <cell r="D6382" t="str">
            <v>200704310</v>
          </cell>
        </row>
        <row r="6383">
          <cell r="D6383" t="str">
            <v>200704312</v>
          </cell>
        </row>
        <row r="6384">
          <cell r="D6384" t="str">
            <v>200704318</v>
          </cell>
        </row>
        <row r="6385">
          <cell r="D6385" t="str">
            <v>200704319</v>
          </cell>
        </row>
        <row r="6386">
          <cell r="D6386" t="str">
            <v>200704372</v>
          </cell>
        </row>
        <row r="6387">
          <cell r="D6387" t="str">
            <v>200704381</v>
          </cell>
        </row>
        <row r="6388">
          <cell r="D6388" t="str">
            <v>200704382</v>
          </cell>
        </row>
        <row r="6389">
          <cell r="D6389" t="str">
            <v>200704402</v>
          </cell>
        </row>
        <row r="6390">
          <cell r="D6390" t="str">
            <v>200704409</v>
          </cell>
        </row>
        <row r="6391">
          <cell r="D6391" t="str">
            <v>200704412</v>
          </cell>
        </row>
        <row r="6392">
          <cell r="D6392" t="str">
            <v>200704416</v>
          </cell>
        </row>
        <row r="6393">
          <cell r="D6393" t="str">
            <v>200704472</v>
          </cell>
        </row>
        <row r="6394">
          <cell r="D6394" t="str">
            <v>200704482</v>
          </cell>
        </row>
        <row r="6395">
          <cell r="D6395" t="str">
            <v>200704501</v>
          </cell>
        </row>
        <row r="6396">
          <cell r="D6396" t="str">
            <v>200704503</v>
          </cell>
        </row>
        <row r="6397">
          <cell r="D6397" t="str">
            <v>200704512</v>
          </cell>
        </row>
        <row r="6398">
          <cell r="D6398" t="str">
            <v>200704516</v>
          </cell>
        </row>
        <row r="6399">
          <cell r="D6399" t="str">
            <v>200704572</v>
          </cell>
        </row>
        <row r="6400">
          <cell r="D6400" t="str">
            <v>200704581</v>
          </cell>
        </row>
        <row r="6401">
          <cell r="D6401" t="str">
            <v>200704583</v>
          </cell>
        </row>
        <row r="6402">
          <cell r="D6402" t="str">
            <v>200704601</v>
          </cell>
        </row>
        <row r="6403">
          <cell r="D6403" t="str">
            <v>200704602</v>
          </cell>
        </row>
        <row r="6404">
          <cell r="D6404" t="str">
            <v>200704681</v>
          </cell>
        </row>
        <row r="6405">
          <cell r="D6405" t="str">
            <v>200704682</v>
          </cell>
        </row>
        <row r="6406">
          <cell r="D6406" t="str">
            <v>200704701</v>
          </cell>
        </row>
        <row r="6407">
          <cell r="D6407" t="str">
            <v>200704703</v>
          </cell>
        </row>
        <row r="6408">
          <cell r="D6408" t="str">
            <v>200704781</v>
          </cell>
        </row>
        <row r="6409">
          <cell r="D6409" t="str">
            <v>200704783</v>
          </cell>
        </row>
        <row r="6410">
          <cell r="D6410" t="str">
            <v>200704801</v>
          </cell>
        </row>
        <row r="6411">
          <cell r="D6411" t="str">
            <v>200704802</v>
          </cell>
        </row>
        <row r="6412">
          <cell r="D6412" t="str">
            <v>200704878</v>
          </cell>
        </row>
        <row r="6413">
          <cell r="D6413" t="str">
            <v>200704881</v>
          </cell>
        </row>
        <row r="6414">
          <cell r="D6414" t="str">
            <v>200704882</v>
          </cell>
        </row>
        <row r="6415">
          <cell r="D6415" t="str">
            <v>200704902</v>
          </cell>
        </row>
        <row r="6416">
          <cell r="D6416" t="str">
            <v>200704917</v>
          </cell>
        </row>
        <row r="6417">
          <cell r="D6417" t="str">
            <v>200704918</v>
          </cell>
        </row>
        <row r="6418">
          <cell r="D6418" t="str">
            <v>200704919</v>
          </cell>
        </row>
        <row r="6419">
          <cell r="D6419" t="str">
            <v>200704926</v>
          </cell>
        </row>
        <row r="6420">
          <cell r="D6420" t="str">
            <v>200704927</v>
          </cell>
        </row>
        <row r="6421">
          <cell r="D6421" t="str">
            <v>200704929</v>
          </cell>
        </row>
        <row r="6422">
          <cell r="D6422" t="str">
            <v>200704930</v>
          </cell>
        </row>
        <row r="6423">
          <cell r="D6423" t="str">
            <v>200704937</v>
          </cell>
        </row>
        <row r="6424">
          <cell r="D6424" t="str">
            <v>200704938</v>
          </cell>
        </row>
        <row r="6425">
          <cell r="D6425" t="str">
            <v>200704941</v>
          </cell>
        </row>
        <row r="6426">
          <cell r="D6426" t="str">
            <v>200704946</v>
          </cell>
        </row>
        <row r="6427">
          <cell r="D6427" t="str">
            <v>200704949</v>
          </cell>
        </row>
        <row r="6428">
          <cell r="D6428" t="str">
            <v>200704950</v>
          </cell>
        </row>
        <row r="6429">
          <cell r="D6429" t="str">
            <v>200704957</v>
          </cell>
        </row>
        <row r="6430">
          <cell r="D6430" t="str">
            <v>200704958</v>
          </cell>
        </row>
        <row r="6431">
          <cell r="D6431" t="str">
            <v>200704961</v>
          </cell>
        </row>
        <row r="6432">
          <cell r="D6432" t="str">
            <v>200704966</v>
          </cell>
        </row>
        <row r="6433">
          <cell r="D6433" t="str">
            <v>200704982</v>
          </cell>
        </row>
        <row r="6434">
          <cell r="D6434" t="str">
            <v>200705102</v>
          </cell>
        </row>
        <row r="6435">
          <cell r="D6435" t="str">
            <v>200705104</v>
          </cell>
        </row>
        <row r="6436">
          <cell r="D6436" t="str">
            <v>200705105</v>
          </cell>
        </row>
        <row r="6437">
          <cell r="D6437" t="str">
            <v>200705107</v>
          </cell>
        </row>
        <row r="6438">
          <cell r="D6438" t="str">
            <v>200705109</v>
          </cell>
        </row>
        <row r="6439">
          <cell r="D6439" t="str">
            <v>200705110</v>
          </cell>
        </row>
        <row r="6440">
          <cell r="D6440" t="str">
            <v>200705111</v>
          </cell>
        </row>
        <row r="6441">
          <cell r="D6441" t="str">
            <v>200705116</v>
          </cell>
        </row>
        <row r="6442">
          <cell r="D6442" t="str">
            <v>200705120</v>
          </cell>
        </row>
        <row r="6443">
          <cell r="D6443" t="str">
            <v>200705121</v>
          </cell>
        </row>
        <row r="6444">
          <cell r="D6444" t="str">
            <v>200705128</v>
          </cell>
        </row>
        <row r="6445">
          <cell r="D6445" t="str">
            <v>200705129</v>
          </cell>
        </row>
        <row r="6446">
          <cell r="D6446" t="str">
            <v>200705182</v>
          </cell>
        </row>
        <row r="6447">
          <cell r="D6447" t="str">
            <v>200705184</v>
          </cell>
        </row>
        <row r="6448">
          <cell r="D6448" t="str">
            <v>200705185</v>
          </cell>
        </row>
        <row r="6449">
          <cell r="D6449" t="str">
            <v>200705201</v>
          </cell>
        </row>
        <row r="6450">
          <cell r="D6450" t="str">
            <v>200705202</v>
          </cell>
        </row>
        <row r="6451">
          <cell r="D6451" t="str">
            <v>200705203</v>
          </cell>
        </row>
        <row r="6452">
          <cell r="D6452" t="str">
            <v>200705211</v>
          </cell>
        </row>
        <row r="6453">
          <cell r="D6453" t="str">
            <v>200705212</v>
          </cell>
        </row>
        <row r="6454">
          <cell r="D6454" t="str">
            <v>200705216</v>
          </cell>
        </row>
        <row r="6455">
          <cell r="D6455" t="str">
            <v>200705220</v>
          </cell>
        </row>
        <row r="6456">
          <cell r="D6456" t="str">
            <v>200705221</v>
          </cell>
        </row>
        <row r="6457">
          <cell r="D6457" t="str">
            <v>200705228</v>
          </cell>
        </row>
        <row r="6458">
          <cell r="D6458" t="str">
            <v>200705229</v>
          </cell>
        </row>
        <row r="6459">
          <cell r="D6459" t="str">
            <v>200705272</v>
          </cell>
        </row>
        <row r="6460">
          <cell r="D6460" t="str">
            <v>200705281</v>
          </cell>
        </row>
        <row r="6461">
          <cell r="D6461" t="str">
            <v>200705282</v>
          </cell>
        </row>
        <row r="6462">
          <cell r="D6462" t="str">
            <v>200705283</v>
          </cell>
        </row>
        <row r="6463">
          <cell r="D6463" t="str">
            <v>200705300</v>
          </cell>
        </row>
        <row r="6464">
          <cell r="D6464" t="str">
            <v>200705301</v>
          </cell>
        </row>
        <row r="6465">
          <cell r="D6465" t="str">
            <v>200705302</v>
          </cell>
        </row>
        <row r="6466">
          <cell r="D6466" t="str">
            <v>200705310</v>
          </cell>
        </row>
        <row r="6467">
          <cell r="D6467" t="str">
            <v>200705312</v>
          </cell>
        </row>
        <row r="6468">
          <cell r="D6468" t="str">
            <v>200705318</v>
          </cell>
        </row>
        <row r="6469">
          <cell r="D6469" t="str">
            <v>200705319</v>
          </cell>
        </row>
        <row r="6470">
          <cell r="D6470" t="str">
            <v>200705372</v>
          </cell>
        </row>
        <row r="6471">
          <cell r="D6471" t="str">
            <v>200705381</v>
          </cell>
        </row>
        <row r="6472">
          <cell r="D6472" t="str">
            <v>200705382</v>
          </cell>
        </row>
        <row r="6473">
          <cell r="D6473" t="str">
            <v>200705402</v>
          </cell>
        </row>
        <row r="6474">
          <cell r="D6474" t="str">
            <v>200705409</v>
          </cell>
        </row>
        <row r="6475">
          <cell r="D6475" t="str">
            <v>200705412</v>
          </cell>
        </row>
        <row r="6476">
          <cell r="D6476" t="str">
            <v>200705416</v>
          </cell>
        </row>
        <row r="6477">
          <cell r="D6477" t="str">
            <v>200705472</v>
          </cell>
        </row>
        <row r="6478">
          <cell r="D6478" t="str">
            <v>200705482</v>
          </cell>
        </row>
        <row r="6479">
          <cell r="D6479" t="str">
            <v>200705501</v>
          </cell>
        </row>
        <row r="6480">
          <cell r="D6480" t="str">
            <v>200705503</v>
          </cell>
        </row>
        <row r="6481">
          <cell r="D6481" t="str">
            <v>200705512</v>
          </cell>
        </row>
        <row r="6482">
          <cell r="D6482" t="str">
            <v>200705516</v>
          </cell>
        </row>
        <row r="6483">
          <cell r="D6483" t="str">
            <v>200705572</v>
          </cell>
        </row>
        <row r="6484">
          <cell r="D6484" t="str">
            <v>200705581</v>
          </cell>
        </row>
        <row r="6485">
          <cell r="D6485" t="str">
            <v>200705583</v>
          </cell>
        </row>
        <row r="6486">
          <cell r="D6486" t="str">
            <v>200705601</v>
          </cell>
        </row>
        <row r="6487">
          <cell r="D6487" t="str">
            <v>200705602</v>
          </cell>
        </row>
        <row r="6488">
          <cell r="D6488" t="str">
            <v>200705681</v>
          </cell>
        </row>
        <row r="6489">
          <cell r="D6489" t="str">
            <v>200705682</v>
          </cell>
        </row>
        <row r="6490">
          <cell r="D6490" t="str">
            <v>200705701</v>
          </cell>
        </row>
        <row r="6491">
          <cell r="D6491" t="str">
            <v>200705703</v>
          </cell>
        </row>
        <row r="6492">
          <cell r="D6492" t="str">
            <v>200705781</v>
          </cell>
        </row>
        <row r="6493">
          <cell r="D6493" t="str">
            <v>200705783</v>
          </cell>
        </row>
        <row r="6494">
          <cell r="D6494" t="str">
            <v>200705801</v>
          </cell>
        </row>
        <row r="6495">
          <cell r="D6495" t="str">
            <v>200705802</v>
          </cell>
        </row>
        <row r="6496">
          <cell r="D6496" t="str">
            <v>200705878</v>
          </cell>
        </row>
        <row r="6497">
          <cell r="D6497" t="str">
            <v>200705881</v>
          </cell>
        </row>
        <row r="6498">
          <cell r="D6498" t="str">
            <v>200705882</v>
          </cell>
        </row>
        <row r="6499">
          <cell r="D6499" t="str">
            <v>200705902</v>
          </cell>
        </row>
        <row r="6500">
          <cell r="D6500" t="str">
            <v>200705917</v>
          </cell>
        </row>
        <row r="6501">
          <cell r="D6501" t="str">
            <v>200705918</v>
          </cell>
        </row>
        <row r="6502">
          <cell r="D6502" t="str">
            <v>200705919</v>
          </cell>
        </row>
        <row r="6503">
          <cell r="D6503" t="str">
            <v>200705926</v>
          </cell>
        </row>
        <row r="6504">
          <cell r="D6504" t="str">
            <v>200705927</v>
          </cell>
        </row>
        <row r="6505">
          <cell r="D6505" t="str">
            <v>200705929</v>
          </cell>
        </row>
        <row r="6506">
          <cell r="D6506" t="str">
            <v>200705930</v>
          </cell>
        </row>
        <row r="6507">
          <cell r="D6507" t="str">
            <v>200705937</v>
          </cell>
        </row>
        <row r="6508">
          <cell r="D6508" t="str">
            <v>200705938</v>
          </cell>
        </row>
        <row r="6509">
          <cell r="D6509" t="str">
            <v>200705941</v>
          </cell>
        </row>
        <row r="6510">
          <cell r="D6510" t="str">
            <v>200705946</v>
          </cell>
        </row>
        <row r="6511">
          <cell r="D6511" t="str">
            <v>200705949</v>
          </cell>
        </row>
        <row r="6512">
          <cell r="D6512" t="str">
            <v>200705950</v>
          </cell>
        </row>
        <row r="6513">
          <cell r="D6513" t="str">
            <v>200705957</v>
          </cell>
        </row>
        <row r="6514">
          <cell r="D6514" t="str">
            <v>200705958</v>
          </cell>
        </row>
        <row r="6515">
          <cell r="D6515" t="str">
            <v>200705961</v>
          </cell>
        </row>
        <row r="6516">
          <cell r="D6516" t="str">
            <v>200705966</v>
          </cell>
        </row>
        <row r="6517">
          <cell r="D6517" t="str">
            <v>200705982</v>
          </cell>
        </row>
        <row r="6518">
          <cell r="D6518" t="str">
            <v>200706102</v>
          </cell>
        </row>
        <row r="6519">
          <cell r="D6519" t="str">
            <v>200706104</v>
          </cell>
        </row>
        <row r="6520">
          <cell r="D6520" t="str">
            <v>200706105</v>
          </cell>
        </row>
        <row r="6521">
          <cell r="D6521" t="str">
            <v>200706107</v>
          </cell>
        </row>
        <row r="6522">
          <cell r="D6522" t="str">
            <v>200706109</v>
          </cell>
        </row>
        <row r="6523">
          <cell r="D6523" t="str">
            <v>200706110</v>
          </cell>
        </row>
        <row r="6524">
          <cell r="D6524" t="str">
            <v>200706111</v>
          </cell>
        </row>
        <row r="6525">
          <cell r="D6525" t="str">
            <v>200706116</v>
          </cell>
        </row>
        <row r="6526">
          <cell r="D6526" t="str">
            <v>200706120</v>
          </cell>
        </row>
        <row r="6527">
          <cell r="D6527" t="str">
            <v>200706121</v>
          </cell>
        </row>
        <row r="6528">
          <cell r="D6528" t="str">
            <v>200706128</v>
          </cell>
        </row>
        <row r="6529">
          <cell r="D6529" t="str">
            <v>200706129</v>
          </cell>
        </row>
        <row r="6530">
          <cell r="D6530" t="str">
            <v>200706182</v>
          </cell>
        </row>
        <row r="6531">
          <cell r="D6531" t="str">
            <v>200706184</v>
          </cell>
        </row>
        <row r="6532">
          <cell r="D6532" t="str">
            <v>200706185</v>
          </cell>
        </row>
        <row r="6533">
          <cell r="D6533" t="str">
            <v>200706201</v>
          </cell>
        </row>
        <row r="6534">
          <cell r="D6534" t="str">
            <v>200706202</v>
          </cell>
        </row>
        <row r="6535">
          <cell r="D6535" t="str">
            <v>200706203</v>
          </cell>
        </row>
        <row r="6536">
          <cell r="D6536" t="str">
            <v>200706211</v>
          </cell>
        </row>
        <row r="6537">
          <cell r="D6537" t="str">
            <v>200706212</v>
          </cell>
        </row>
        <row r="6538">
          <cell r="D6538" t="str">
            <v>200706216</v>
          </cell>
        </row>
        <row r="6539">
          <cell r="D6539" t="str">
            <v>200706220</v>
          </cell>
        </row>
        <row r="6540">
          <cell r="D6540" t="str">
            <v>200706221</v>
          </cell>
        </row>
        <row r="6541">
          <cell r="D6541" t="str">
            <v>200706228</v>
          </cell>
        </row>
        <row r="6542">
          <cell r="D6542" t="str">
            <v>200706229</v>
          </cell>
        </row>
        <row r="6543">
          <cell r="D6543" t="str">
            <v>200706272</v>
          </cell>
        </row>
        <row r="6544">
          <cell r="D6544" t="str">
            <v>200706281</v>
          </cell>
        </row>
        <row r="6545">
          <cell r="D6545" t="str">
            <v>200706282</v>
          </cell>
        </row>
        <row r="6546">
          <cell r="D6546" t="str">
            <v>200706283</v>
          </cell>
        </row>
        <row r="6547">
          <cell r="D6547" t="str">
            <v>200706300</v>
          </cell>
        </row>
        <row r="6548">
          <cell r="D6548" t="str">
            <v>200706301</v>
          </cell>
        </row>
        <row r="6549">
          <cell r="D6549" t="str">
            <v>200706302</v>
          </cell>
        </row>
        <row r="6550">
          <cell r="D6550" t="str">
            <v>200706310</v>
          </cell>
        </row>
        <row r="6551">
          <cell r="D6551" t="str">
            <v>200706312</v>
          </cell>
        </row>
        <row r="6552">
          <cell r="D6552" t="str">
            <v>200706318</v>
          </cell>
        </row>
        <row r="6553">
          <cell r="D6553" t="str">
            <v>200706319</v>
          </cell>
        </row>
        <row r="6554">
          <cell r="D6554" t="str">
            <v>200706372</v>
          </cell>
        </row>
        <row r="6555">
          <cell r="D6555" t="str">
            <v>200706381</v>
          </cell>
        </row>
        <row r="6556">
          <cell r="D6556" t="str">
            <v>200706382</v>
          </cell>
        </row>
        <row r="6557">
          <cell r="D6557" t="str">
            <v>200706402</v>
          </cell>
        </row>
        <row r="6558">
          <cell r="D6558" t="str">
            <v>200706409</v>
          </cell>
        </row>
        <row r="6559">
          <cell r="D6559" t="str">
            <v>200706412</v>
          </cell>
        </row>
        <row r="6560">
          <cell r="D6560" t="str">
            <v>200706416</v>
          </cell>
        </row>
        <row r="6561">
          <cell r="D6561" t="str">
            <v>200706472</v>
          </cell>
        </row>
        <row r="6562">
          <cell r="D6562" t="str">
            <v>200706482</v>
          </cell>
        </row>
        <row r="6563">
          <cell r="D6563" t="str">
            <v>200706501</v>
          </cell>
        </row>
        <row r="6564">
          <cell r="D6564" t="str">
            <v>200706503</v>
          </cell>
        </row>
        <row r="6565">
          <cell r="D6565" t="str">
            <v>200706512</v>
          </cell>
        </row>
        <row r="6566">
          <cell r="D6566" t="str">
            <v>200706516</v>
          </cell>
        </row>
        <row r="6567">
          <cell r="D6567" t="str">
            <v>200706572</v>
          </cell>
        </row>
        <row r="6568">
          <cell r="D6568" t="str">
            <v>200706581</v>
          </cell>
        </row>
        <row r="6569">
          <cell r="D6569" t="str">
            <v>200706583</v>
          </cell>
        </row>
        <row r="6570">
          <cell r="D6570" t="str">
            <v>200706601</v>
          </cell>
        </row>
        <row r="6571">
          <cell r="D6571" t="str">
            <v>200706602</v>
          </cell>
        </row>
        <row r="6572">
          <cell r="D6572" t="str">
            <v>200706681</v>
          </cell>
        </row>
        <row r="6573">
          <cell r="D6573" t="str">
            <v>200706682</v>
          </cell>
        </row>
        <row r="6574">
          <cell r="D6574" t="str">
            <v>200706701</v>
          </cell>
        </row>
        <row r="6575">
          <cell r="D6575" t="str">
            <v>200706703</v>
          </cell>
        </row>
        <row r="6576">
          <cell r="D6576" t="str">
            <v>200706781</v>
          </cell>
        </row>
        <row r="6577">
          <cell r="D6577" t="str">
            <v>200706783</v>
          </cell>
        </row>
        <row r="6578">
          <cell r="D6578" t="str">
            <v>200706801</v>
          </cell>
        </row>
        <row r="6579">
          <cell r="D6579" t="str">
            <v>200706802</v>
          </cell>
        </row>
        <row r="6580">
          <cell r="D6580" t="str">
            <v>200706878</v>
          </cell>
        </row>
        <row r="6581">
          <cell r="D6581" t="str">
            <v>200706881</v>
          </cell>
        </row>
        <row r="6582">
          <cell r="D6582" t="str">
            <v>200706882</v>
          </cell>
        </row>
        <row r="6583">
          <cell r="D6583" t="str">
            <v>200706902</v>
          </cell>
        </row>
        <row r="6584">
          <cell r="D6584" t="str">
            <v>200706917</v>
          </cell>
        </row>
        <row r="6585">
          <cell r="D6585" t="str">
            <v>200706918</v>
          </cell>
        </row>
        <row r="6586">
          <cell r="D6586" t="str">
            <v>200706919</v>
          </cell>
        </row>
        <row r="6587">
          <cell r="D6587" t="str">
            <v>200706926</v>
          </cell>
        </row>
        <row r="6588">
          <cell r="D6588" t="str">
            <v>200706927</v>
          </cell>
        </row>
        <row r="6589">
          <cell r="D6589" t="str">
            <v>200706929</v>
          </cell>
        </row>
        <row r="6590">
          <cell r="D6590" t="str">
            <v>200706930</v>
          </cell>
        </row>
        <row r="6591">
          <cell r="D6591" t="str">
            <v>200706937</v>
          </cell>
        </row>
        <row r="6592">
          <cell r="D6592" t="str">
            <v>200706938</v>
          </cell>
        </row>
        <row r="6593">
          <cell r="D6593" t="str">
            <v>200706941</v>
          </cell>
        </row>
        <row r="6594">
          <cell r="D6594" t="str">
            <v>200706946</v>
          </cell>
        </row>
        <row r="6595">
          <cell r="D6595" t="str">
            <v>200706949</v>
          </cell>
        </row>
        <row r="6596">
          <cell r="D6596" t="str">
            <v>200706950</v>
          </cell>
        </row>
        <row r="6597">
          <cell r="D6597" t="str">
            <v>200706957</v>
          </cell>
        </row>
        <row r="6598">
          <cell r="D6598" t="str">
            <v>200706958</v>
          </cell>
        </row>
        <row r="6599">
          <cell r="D6599" t="str">
            <v>200706961</v>
          </cell>
        </row>
        <row r="6600">
          <cell r="D6600" t="str">
            <v>200706966</v>
          </cell>
        </row>
        <row r="6601">
          <cell r="D6601" t="str">
            <v>200706982</v>
          </cell>
        </row>
        <row r="6602">
          <cell r="D6602" t="str">
            <v>200707102</v>
          </cell>
        </row>
        <row r="6603">
          <cell r="D6603" t="str">
            <v>200707104</v>
          </cell>
        </row>
        <row r="6604">
          <cell r="D6604" t="str">
            <v>200707105</v>
          </cell>
        </row>
        <row r="6605">
          <cell r="D6605" t="str">
            <v>200707107</v>
          </cell>
        </row>
        <row r="6606">
          <cell r="D6606" t="str">
            <v>200707109</v>
          </cell>
        </row>
        <row r="6607">
          <cell r="D6607" t="str">
            <v>200707110</v>
          </cell>
        </row>
        <row r="6608">
          <cell r="D6608" t="str">
            <v>200707111</v>
          </cell>
        </row>
        <row r="6609">
          <cell r="D6609" t="str">
            <v>200707116</v>
          </cell>
        </row>
        <row r="6610">
          <cell r="D6610" t="str">
            <v>200707120</v>
          </cell>
        </row>
        <row r="6611">
          <cell r="D6611" t="str">
            <v>200707121</v>
          </cell>
        </row>
        <row r="6612">
          <cell r="D6612" t="str">
            <v>200707128</v>
          </cell>
        </row>
        <row r="6613">
          <cell r="D6613" t="str">
            <v>200707129</v>
          </cell>
        </row>
        <row r="6614">
          <cell r="D6614" t="str">
            <v>200707182</v>
          </cell>
        </row>
        <row r="6615">
          <cell r="D6615" t="str">
            <v>200707184</v>
          </cell>
        </row>
        <row r="6616">
          <cell r="D6616" t="str">
            <v>200707185</v>
          </cell>
        </row>
        <row r="6617">
          <cell r="D6617" t="str">
            <v>200707201</v>
          </cell>
        </row>
        <row r="6618">
          <cell r="D6618" t="str">
            <v>200707202</v>
          </cell>
        </row>
        <row r="6619">
          <cell r="D6619" t="str">
            <v>200707203</v>
          </cell>
        </row>
        <row r="6620">
          <cell r="D6620" t="str">
            <v>200707211</v>
          </cell>
        </row>
        <row r="6621">
          <cell r="D6621" t="str">
            <v>200707212</v>
          </cell>
        </row>
        <row r="6622">
          <cell r="D6622" t="str">
            <v>200707216</v>
          </cell>
        </row>
        <row r="6623">
          <cell r="D6623" t="str">
            <v>200707220</v>
          </cell>
        </row>
        <row r="6624">
          <cell r="D6624" t="str">
            <v>200707221</v>
          </cell>
        </row>
        <row r="6625">
          <cell r="D6625" t="str">
            <v>200707228</v>
          </cell>
        </row>
        <row r="6626">
          <cell r="D6626" t="str">
            <v>200707229</v>
          </cell>
        </row>
        <row r="6627">
          <cell r="D6627" t="str">
            <v>200707272</v>
          </cell>
        </row>
        <row r="6628">
          <cell r="D6628" t="str">
            <v>200707281</v>
          </cell>
        </row>
        <row r="6629">
          <cell r="D6629" t="str">
            <v>200707282</v>
          </cell>
        </row>
        <row r="6630">
          <cell r="D6630" t="str">
            <v>200707283</v>
          </cell>
        </row>
        <row r="6631">
          <cell r="D6631" t="str">
            <v>200707300</v>
          </cell>
        </row>
        <row r="6632">
          <cell r="D6632" t="str">
            <v>200707301</v>
          </cell>
        </row>
        <row r="6633">
          <cell r="D6633" t="str">
            <v>200707302</v>
          </cell>
        </row>
        <row r="6634">
          <cell r="D6634" t="str">
            <v>200707310</v>
          </cell>
        </row>
        <row r="6635">
          <cell r="D6635" t="str">
            <v>200707312</v>
          </cell>
        </row>
        <row r="6636">
          <cell r="D6636" t="str">
            <v>200707318</v>
          </cell>
        </row>
        <row r="6637">
          <cell r="D6637" t="str">
            <v>200707319</v>
          </cell>
        </row>
        <row r="6638">
          <cell r="D6638" t="str">
            <v>200707372</v>
          </cell>
        </row>
        <row r="6639">
          <cell r="D6639" t="str">
            <v>200707381</v>
          </cell>
        </row>
        <row r="6640">
          <cell r="D6640" t="str">
            <v>200707382</v>
          </cell>
        </row>
        <row r="6641">
          <cell r="D6641" t="str">
            <v>200707402</v>
          </cell>
        </row>
        <row r="6642">
          <cell r="D6642" t="str">
            <v>200707409</v>
          </cell>
        </row>
        <row r="6643">
          <cell r="D6643" t="str">
            <v>200707412</v>
          </cell>
        </row>
        <row r="6644">
          <cell r="D6644" t="str">
            <v>200707416</v>
          </cell>
        </row>
        <row r="6645">
          <cell r="D6645" t="str">
            <v>200707472</v>
          </cell>
        </row>
        <row r="6646">
          <cell r="D6646" t="str">
            <v>200707482</v>
          </cell>
        </row>
        <row r="6647">
          <cell r="D6647" t="str">
            <v>200707501</v>
          </cell>
        </row>
        <row r="6648">
          <cell r="D6648" t="str">
            <v>200707503</v>
          </cell>
        </row>
        <row r="6649">
          <cell r="D6649" t="str">
            <v>200707512</v>
          </cell>
        </row>
        <row r="6650">
          <cell r="D6650" t="str">
            <v>200707516</v>
          </cell>
        </row>
        <row r="6651">
          <cell r="D6651" t="str">
            <v>200707572</v>
          </cell>
        </row>
        <row r="6652">
          <cell r="D6652" t="str">
            <v>200707581</v>
          </cell>
        </row>
        <row r="6653">
          <cell r="D6653" t="str">
            <v>200707583</v>
          </cell>
        </row>
        <row r="6654">
          <cell r="D6654" t="str">
            <v>200707601</v>
          </cell>
        </row>
        <row r="6655">
          <cell r="D6655" t="str">
            <v>200707602</v>
          </cell>
        </row>
        <row r="6656">
          <cell r="D6656" t="str">
            <v>200707681</v>
          </cell>
        </row>
        <row r="6657">
          <cell r="D6657" t="str">
            <v>200707682</v>
          </cell>
        </row>
        <row r="6658">
          <cell r="D6658" t="str">
            <v>200707701</v>
          </cell>
        </row>
        <row r="6659">
          <cell r="D6659" t="str">
            <v>200707703</v>
          </cell>
        </row>
        <row r="6660">
          <cell r="D6660" t="str">
            <v>200707781</v>
          </cell>
        </row>
        <row r="6661">
          <cell r="D6661" t="str">
            <v>200707783</v>
          </cell>
        </row>
        <row r="6662">
          <cell r="D6662" t="str">
            <v>200707801</v>
          </cell>
        </row>
        <row r="6663">
          <cell r="D6663" t="str">
            <v>200707802</v>
          </cell>
        </row>
        <row r="6664">
          <cell r="D6664" t="str">
            <v>200707878</v>
          </cell>
        </row>
        <row r="6665">
          <cell r="D6665" t="str">
            <v>200707881</v>
          </cell>
        </row>
        <row r="6666">
          <cell r="D6666" t="str">
            <v>200707882</v>
          </cell>
        </row>
        <row r="6667">
          <cell r="D6667" t="str">
            <v>200707902</v>
          </cell>
        </row>
        <row r="6668">
          <cell r="D6668" t="str">
            <v>200707917</v>
          </cell>
        </row>
        <row r="6669">
          <cell r="D6669" t="str">
            <v>200707918</v>
          </cell>
        </row>
        <row r="6670">
          <cell r="D6670" t="str">
            <v>200707919</v>
          </cell>
        </row>
        <row r="6671">
          <cell r="D6671" t="str">
            <v>200707926</v>
          </cell>
        </row>
        <row r="6672">
          <cell r="D6672" t="str">
            <v>200707927</v>
          </cell>
        </row>
        <row r="6673">
          <cell r="D6673" t="str">
            <v>200707929</v>
          </cell>
        </row>
        <row r="6674">
          <cell r="D6674" t="str">
            <v>200707930</v>
          </cell>
        </row>
        <row r="6675">
          <cell r="D6675" t="str">
            <v>200707937</v>
          </cell>
        </row>
        <row r="6676">
          <cell r="D6676" t="str">
            <v>200707938</v>
          </cell>
        </row>
        <row r="6677">
          <cell r="D6677" t="str">
            <v>200707941</v>
          </cell>
        </row>
        <row r="6678">
          <cell r="D6678" t="str">
            <v>200707946</v>
          </cell>
        </row>
        <row r="6679">
          <cell r="D6679" t="str">
            <v>200707949</v>
          </cell>
        </row>
        <row r="6680">
          <cell r="D6680" t="str">
            <v>200707950</v>
          </cell>
        </row>
        <row r="6681">
          <cell r="D6681" t="str">
            <v>200707957</v>
          </cell>
        </row>
        <row r="6682">
          <cell r="D6682" t="str">
            <v>200707958</v>
          </cell>
        </row>
        <row r="6683">
          <cell r="D6683" t="str">
            <v>200707961</v>
          </cell>
        </row>
        <row r="6684">
          <cell r="D6684" t="str">
            <v>200707966</v>
          </cell>
        </row>
        <row r="6685">
          <cell r="D6685" t="str">
            <v>200707982</v>
          </cell>
        </row>
        <row r="6686">
          <cell r="D6686" t="str">
            <v/>
          </cell>
        </row>
        <row r="6687">
          <cell r="D6687" t="str">
            <v/>
          </cell>
        </row>
        <row r="6688">
          <cell r="D6688" t="str">
            <v/>
          </cell>
        </row>
        <row r="6689">
          <cell r="D6689" t="str">
            <v/>
          </cell>
        </row>
        <row r="6690">
          <cell r="D6690" t="str">
            <v/>
          </cell>
        </row>
        <row r="6691">
          <cell r="D6691" t="str">
            <v/>
          </cell>
        </row>
        <row r="6692">
          <cell r="D6692" t="str">
            <v/>
          </cell>
        </row>
        <row r="6693">
          <cell r="D6693" t="str">
            <v/>
          </cell>
        </row>
        <row r="6694">
          <cell r="D6694" t="str">
            <v/>
          </cell>
        </row>
        <row r="6695">
          <cell r="D6695" t="str">
            <v/>
          </cell>
        </row>
        <row r="6696">
          <cell r="D6696" t="str">
            <v/>
          </cell>
        </row>
        <row r="6697">
          <cell r="D6697" t="str">
            <v/>
          </cell>
        </row>
        <row r="6698">
          <cell r="D6698" t="str">
            <v/>
          </cell>
        </row>
        <row r="6699">
          <cell r="D6699" t="str">
            <v/>
          </cell>
        </row>
        <row r="6700">
          <cell r="D6700" t="str">
            <v/>
          </cell>
        </row>
        <row r="6701">
          <cell r="D6701" t="str">
            <v/>
          </cell>
        </row>
        <row r="6702">
          <cell r="D6702" t="str">
            <v/>
          </cell>
        </row>
        <row r="6703">
          <cell r="D6703" t="str">
            <v/>
          </cell>
        </row>
        <row r="6704">
          <cell r="D6704" t="str">
            <v/>
          </cell>
        </row>
        <row r="6705">
          <cell r="D6705" t="str">
            <v/>
          </cell>
        </row>
        <row r="6706">
          <cell r="D6706" t="str">
            <v/>
          </cell>
        </row>
        <row r="6707">
          <cell r="D6707" t="str">
            <v/>
          </cell>
        </row>
        <row r="6708">
          <cell r="D6708" t="str">
            <v/>
          </cell>
        </row>
        <row r="6709">
          <cell r="D6709" t="str">
            <v/>
          </cell>
        </row>
        <row r="6710">
          <cell r="D6710" t="str">
            <v/>
          </cell>
        </row>
        <row r="6711">
          <cell r="D6711" t="str">
            <v/>
          </cell>
        </row>
        <row r="6712">
          <cell r="D6712" t="str">
            <v/>
          </cell>
        </row>
        <row r="6713">
          <cell r="D6713" t="str">
            <v/>
          </cell>
        </row>
        <row r="6714">
          <cell r="D6714" t="str">
            <v/>
          </cell>
        </row>
        <row r="6715">
          <cell r="D6715" t="str">
            <v/>
          </cell>
        </row>
        <row r="6716">
          <cell r="D6716" t="str">
            <v/>
          </cell>
        </row>
        <row r="6717">
          <cell r="D6717" t="str">
            <v/>
          </cell>
        </row>
        <row r="6718">
          <cell r="D6718" t="str">
            <v/>
          </cell>
        </row>
        <row r="6719">
          <cell r="D6719" t="str">
            <v/>
          </cell>
        </row>
        <row r="6720">
          <cell r="D6720" t="str">
            <v/>
          </cell>
        </row>
        <row r="6721">
          <cell r="D6721" t="str">
            <v/>
          </cell>
        </row>
        <row r="6722">
          <cell r="D6722" t="str">
            <v/>
          </cell>
        </row>
        <row r="6723">
          <cell r="D6723" t="str">
            <v/>
          </cell>
        </row>
        <row r="6724">
          <cell r="D6724" t="str">
            <v/>
          </cell>
        </row>
        <row r="6725">
          <cell r="D6725" t="str">
            <v/>
          </cell>
        </row>
        <row r="6726">
          <cell r="D6726" t="str">
            <v/>
          </cell>
        </row>
        <row r="6727">
          <cell r="D6727" t="str">
            <v/>
          </cell>
        </row>
        <row r="6728">
          <cell r="D6728" t="str">
            <v/>
          </cell>
        </row>
        <row r="6729">
          <cell r="D6729" t="str">
            <v/>
          </cell>
        </row>
        <row r="6730">
          <cell r="D6730" t="str">
            <v/>
          </cell>
        </row>
        <row r="6731">
          <cell r="D6731" t="str">
            <v/>
          </cell>
        </row>
        <row r="6732">
          <cell r="D6732" t="str">
            <v/>
          </cell>
        </row>
        <row r="6733">
          <cell r="D6733" t="str">
            <v/>
          </cell>
        </row>
        <row r="6734">
          <cell r="D6734" t="str">
            <v/>
          </cell>
        </row>
        <row r="6735">
          <cell r="D6735" t="str">
            <v/>
          </cell>
        </row>
        <row r="6736">
          <cell r="D6736" t="str">
            <v/>
          </cell>
        </row>
        <row r="6737">
          <cell r="D6737" t="str">
            <v/>
          </cell>
        </row>
        <row r="6738">
          <cell r="D6738" t="str">
            <v/>
          </cell>
        </row>
        <row r="6739">
          <cell r="D6739" t="str">
            <v/>
          </cell>
        </row>
        <row r="6740">
          <cell r="D6740" t="str">
            <v/>
          </cell>
        </row>
        <row r="6741">
          <cell r="D6741" t="str">
            <v/>
          </cell>
        </row>
        <row r="6742">
          <cell r="D6742" t="str">
            <v/>
          </cell>
        </row>
        <row r="6743">
          <cell r="D6743" t="str">
            <v/>
          </cell>
        </row>
        <row r="6744">
          <cell r="D6744" t="str">
            <v/>
          </cell>
        </row>
        <row r="6745">
          <cell r="D6745" t="str">
            <v/>
          </cell>
        </row>
        <row r="6746">
          <cell r="D6746" t="str">
            <v/>
          </cell>
        </row>
        <row r="6747">
          <cell r="D6747" t="str">
            <v/>
          </cell>
        </row>
        <row r="6748">
          <cell r="D6748" t="str">
            <v/>
          </cell>
        </row>
        <row r="6749">
          <cell r="D6749" t="str">
            <v/>
          </cell>
        </row>
        <row r="6750">
          <cell r="D6750" t="str">
            <v/>
          </cell>
        </row>
        <row r="6751">
          <cell r="D6751" t="str">
            <v/>
          </cell>
        </row>
        <row r="6752">
          <cell r="D6752" t="str">
            <v/>
          </cell>
        </row>
        <row r="6753">
          <cell r="D6753" t="str">
            <v/>
          </cell>
        </row>
        <row r="6754">
          <cell r="D6754" t="str">
            <v/>
          </cell>
        </row>
        <row r="6755">
          <cell r="D6755" t="str">
            <v/>
          </cell>
        </row>
        <row r="6756">
          <cell r="D6756" t="str">
            <v/>
          </cell>
        </row>
        <row r="6757">
          <cell r="D6757" t="str">
            <v/>
          </cell>
        </row>
        <row r="6758">
          <cell r="D6758" t="str">
            <v/>
          </cell>
        </row>
        <row r="6759">
          <cell r="D6759" t="str">
            <v/>
          </cell>
        </row>
        <row r="6760">
          <cell r="D6760" t="str">
            <v/>
          </cell>
        </row>
        <row r="6761">
          <cell r="D6761" t="str">
            <v/>
          </cell>
        </row>
        <row r="6762">
          <cell r="D6762" t="str">
            <v/>
          </cell>
        </row>
        <row r="6763">
          <cell r="D6763" t="str">
            <v/>
          </cell>
        </row>
        <row r="6764">
          <cell r="D6764" t="str">
            <v/>
          </cell>
        </row>
        <row r="6765">
          <cell r="D6765" t="str">
            <v/>
          </cell>
        </row>
        <row r="6766">
          <cell r="D6766" t="str">
            <v/>
          </cell>
        </row>
        <row r="6767">
          <cell r="D6767" t="str">
            <v/>
          </cell>
        </row>
        <row r="6768">
          <cell r="D6768" t="str">
            <v/>
          </cell>
        </row>
        <row r="6769">
          <cell r="D6769" t="str">
            <v/>
          </cell>
        </row>
        <row r="6770">
          <cell r="D6770" t="str">
            <v/>
          </cell>
        </row>
        <row r="6771">
          <cell r="D6771" t="str">
            <v/>
          </cell>
        </row>
        <row r="6772">
          <cell r="D6772" t="str">
            <v/>
          </cell>
        </row>
        <row r="6773">
          <cell r="D6773" t="str">
            <v/>
          </cell>
        </row>
        <row r="6774">
          <cell r="D6774" t="str">
            <v/>
          </cell>
        </row>
        <row r="6775">
          <cell r="D6775" t="str">
            <v/>
          </cell>
        </row>
        <row r="6776">
          <cell r="D6776" t="str">
            <v/>
          </cell>
        </row>
        <row r="6777">
          <cell r="D6777" t="str">
            <v/>
          </cell>
        </row>
        <row r="6778">
          <cell r="D6778" t="str">
            <v/>
          </cell>
        </row>
        <row r="6779">
          <cell r="D6779" t="str">
            <v/>
          </cell>
        </row>
        <row r="6780">
          <cell r="D6780" t="str">
            <v/>
          </cell>
        </row>
        <row r="6781">
          <cell r="D6781" t="str">
            <v/>
          </cell>
        </row>
        <row r="6782">
          <cell r="D6782" t="str">
            <v/>
          </cell>
        </row>
        <row r="6783">
          <cell r="D6783" t="str">
            <v/>
          </cell>
        </row>
        <row r="6784">
          <cell r="D6784" t="str">
            <v/>
          </cell>
        </row>
        <row r="6785">
          <cell r="D6785" t="str">
            <v/>
          </cell>
        </row>
        <row r="6786">
          <cell r="D6786" t="str">
            <v/>
          </cell>
        </row>
        <row r="6787">
          <cell r="D6787" t="str">
            <v/>
          </cell>
        </row>
        <row r="6788">
          <cell r="D6788" t="str">
            <v/>
          </cell>
        </row>
        <row r="6789">
          <cell r="D6789" t="str">
            <v/>
          </cell>
        </row>
        <row r="6790">
          <cell r="D6790" t="str">
            <v/>
          </cell>
        </row>
        <row r="6791">
          <cell r="D6791" t="str">
            <v/>
          </cell>
        </row>
        <row r="6792">
          <cell r="D6792" t="str">
            <v/>
          </cell>
        </row>
        <row r="6793">
          <cell r="D6793" t="str">
            <v/>
          </cell>
        </row>
        <row r="6794">
          <cell r="D6794" t="str">
            <v/>
          </cell>
        </row>
        <row r="6795">
          <cell r="D6795" t="str">
            <v/>
          </cell>
        </row>
        <row r="6796">
          <cell r="D6796" t="str">
            <v/>
          </cell>
        </row>
        <row r="6797">
          <cell r="D6797" t="str">
            <v/>
          </cell>
        </row>
        <row r="6798">
          <cell r="D6798" t="str">
            <v/>
          </cell>
        </row>
        <row r="6799">
          <cell r="D6799" t="str">
            <v/>
          </cell>
        </row>
        <row r="6800">
          <cell r="D6800" t="str">
            <v/>
          </cell>
        </row>
        <row r="6801">
          <cell r="D6801" t="str">
            <v/>
          </cell>
        </row>
        <row r="6802">
          <cell r="D6802" t="str">
            <v/>
          </cell>
        </row>
        <row r="6803">
          <cell r="D6803" t="str">
            <v/>
          </cell>
        </row>
        <row r="6804">
          <cell r="D6804" t="str">
            <v/>
          </cell>
        </row>
        <row r="6805">
          <cell r="D6805" t="str">
            <v/>
          </cell>
        </row>
        <row r="6806">
          <cell r="D6806" t="str">
            <v/>
          </cell>
        </row>
        <row r="6807">
          <cell r="D6807" t="str">
            <v/>
          </cell>
        </row>
        <row r="6808">
          <cell r="D6808" t="str">
            <v/>
          </cell>
        </row>
        <row r="6809">
          <cell r="D6809" t="str">
            <v/>
          </cell>
        </row>
        <row r="6810">
          <cell r="D6810" t="str">
            <v/>
          </cell>
        </row>
        <row r="6811">
          <cell r="D6811" t="str">
            <v/>
          </cell>
        </row>
        <row r="6812">
          <cell r="D6812" t="str">
            <v/>
          </cell>
        </row>
        <row r="6813">
          <cell r="D6813" t="str">
            <v/>
          </cell>
        </row>
        <row r="6814">
          <cell r="D6814" t="str">
            <v/>
          </cell>
        </row>
        <row r="6815">
          <cell r="D6815" t="str">
            <v/>
          </cell>
        </row>
        <row r="6816">
          <cell r="D6816" t="str">
            <v/>
          </cell>
        </row>
        <row r="6817">
          <cell r="D6817" t="str">
            <v/>
          </cell>
        </row>
        <row r="6818">
          <cell r="D6818" t="str">
            <v/>
          </cell>
        </row>
        <row r="6819">
          <cell r="D6819" t="str">
            <v/>
          </cell>
        </row>
        <row r="6820">
          <cell r="D6820" t="str">
            <v/>
          </cell>
        </row>
        <row r="6821">
          <cell r="D6821" t="str">
            <v/>
          </cell>
        </row>
        <row r="6822">
          <cell r="D6822" t="str">
            <v/>
          </cell>
        </row>
        <row r="6823">
          <cell r="D6823" t="str">
            <v/>
          </cell>
        </row>
        <row r="6824">
          <cell r="D6824" t="str">
            <v/>
          </cell>
        </row>
        <row r="6825">
          <cell r="D6825" t="str">
            <v/>
          </cell>
        </row>
        <row r="6826">
          <cell r="D6826" t="str">
            <v/>
          </cell>
        </row>
        <row r="6827">
          <cell r="D6827" t="str">
            <v/>
          </cell>
        </row>
        <row r="6828">
          <cell r="D6828" t="str">
            <v/>
          </cell>
        </row>
        <row r="6829">
          <cell r="D6829" t="str">
            <v/>
          </cell>
        </row>
        <row r="6830">
          <cell r="D6830" t="str">
            <v/>
          </cell>
        </row>
        <row r="6831">
          <cell r="D6831" t="str">
            <v/>
          </cell>
        </row>
        <row r="6832">
          <cell r="D6832" t="str">
            <v/>
          </cell>
        </row>
        <row r="6833">
          <cell r="D6833" t="str">
            <v/>
          </cell>
        </row>
        <row r="6834">
          <cell r="D6834" t="str">
            <v/>
          </cell>
        </row>
        <row r="6835">
          <cell r="D6835" t="str">
            <v/>
          </cell>
        </row>
        <row r="6836">
          <cell r="D6836" t="str">
            <v/>
          </cell>
        </row>
        <row r="6837">
          <cell r="D6837" t="str">
            <v/>
          </cell>
        </row>
        <row r="6838">
          <cell r="D6838" t="str">
            <v/>
          </cell>
        </row>
        <row r="6839">
          <cell r="D6839" t="str">
            <v/>
          </cell>
        </row>
        <row r="6840">
          <cell r="D6840" t="str">
            <v/>
          </cell>
        </row>
        <row r="6841">
          <cell r="D6841" t="str">
            <v/>
          </cell>
        </row>
        <row r="6842">
          <cell r="D6842" t="str">
            <v/>
          </cell>
        </row>
        <row r="6843">
          <cell r="D6843" t="str">
            <v/>
          </cell>
        </row>
        <row r="6844">
          <cell r="D6844" t="str">
            <v/>
          </cell>
        </row>
        <row r="6845">
          <cell r="D6845" t="str">
            <v/>
          </cell>
        </row>
        <row r="6846">
          <cell r="D6846" t="str">
            <v/>
          </cell>
        </row>
        <row r="6847">
          <cell r="D6847" t="str">
            <v/>
          </cell>
        </row>
        <row r="6848">
          <cell r="D6848" t="str">
            <v/>
          </cell>
        </row>
        <row r="6849">
          <cell r="D6849" t="str">
            <v/>
          </cell>
        </row>
        <row r="6850">
          <cell r="D6850" t="str">
            <v/>
          </cell>
        </row>
        <row r="6851">
          <cell r="D6851" t="str">
            <v/>
          </cell>
        </row>
        <row r="6852">
          <cell r="D6852" t="str">
            <v/>
          </cell>
        </row>
        <row r="6853">
          <cell r="D6853" t="str">
            <v/>
          </cell>
        </row>
        <row r="6854">
          <cell r="D6854" t="str">
            <v/>
          </cell>
        </row>
        <row r="6855">
          <cell r="D6855" t="str">
            <v/>
          </cell>
        </row>
        <row r="6856">
          <cell r="D6856" t="str">
            <v/>
          </cell>
        </row>
        <row r="6857">
          <cell r="D6857" t="str">
            <v/>
          </cell>
        </row>
        <row r="6858">
          <cell r="D6858" t="str">
            <v/>
          </cell>
        </row>
        <row r="6859">
          <cell r="D6859" t="str">
            <v/>
          </cell>
        </row>
        <row r="6860">
          <cell r="D6860" t="str">
            <v/>
          </cell>
        </row>
        <row r="6861">
          <cell r="D6861" t="str">
            <v/>
          </cell>
        </row>
        <row r="6862">
          <cell r="D6862" t="str">
            <v/>
          </cell>
        </row>
        <row r="6863">
          <cell r="D6863" t="str">
            <v/>
          </cell>
        </row>
        <row r="6864">
          <cell r="D6864" t="str">
            <v/>
          </cell>
        </row>
        <row r="6865">
          <cell r="D6865" t="str">
            <v/>
          </cell>
        </row>
        <row r="6866">
          <cell r="D6866" t="str">
            <v/>
          </cell>
        </row>
        <row r="6867">
          <cell r="D6867" t="str">
            <v/>
          </cell>
        </row>
        <row r="6868">
          <cell r="D6868" t="str">
            <v/>
          </cell>
        </row>
        <row r="6869">
          <cell r="D6869" t="str">
            <v/>
          </cell>
        </row>
        <row r="6870">
          <cell r="D6870" t="str">
            <v/>
          </cell>
        </row>
        <row r="6871">
          <cell r="D6871" t="str">
            <v/>
          </cell>
        </row>
        <row r="6872">
          <cell r="D6872" t="str">
            <v/>
          </cell>
        </row>
        <row r="6873">
          <cell r="D6873" t="str">
            <v/>
          </cell>
        </row>
        <row r="6874">
          <cell r="D6874" t="str">
            <v/>
          </cell>
        </row>
        <row r="6875">
          <cell r="D6875" t="str">
            <v/>
          </cell>
        </row>
        <row r="6876">
          <cell r="D6876" t="str">
            <v/>
          </cell>
        </row>
        <row r="6877">
          <cell r="D6877" t="str">
            <v/>
          </cell>
        </row>
        <row r="6878">
          <cell r="D6878" t="str">
            <v/>
          </cell>
        </row>
        <row r="6879">
          <cell r="D6879" t="str">
            <v/>
          </cell>
        </row>
        <row r="6880">
          <cell r="D6880" t="str">
            <v/>
          </cell>
        </row>
        <row r="6881">
          <cell r="D6881" t="str">
            <v/>
          </cell>
        </row>
        <row r="6882">
          <cell r="D6882" t="str">
            <v/>
          </cell>
        </row>
        <row r="6883">
          <cell r="D6883" t="str">
            <v/>
          </cell>
        </row>
        <row r="6884">
          <cell r="D6884" t="str">
            <v/>
          </cell>
        </row>
        <row r="6885">
          <cell r="D6885" t="str">
            <v/>
          </cell>
        </row>
        <row r="6886">
          <cell r="D6886" t="str">
            <v/>
          </cell>
        </row>
        <row r="6887">
          <cell r="D6887" t="str">
            <v/>
          </cell>
        </row>
        <row r="6888">
          <cell r="D6888" t="str">
            <v/>
          </cell>
        </row>
        <row r="6889">
          <cell r="D6889" t="str">
            <v/>
          </cell>
        </row>
        <row r="6890">
          <cell r="D6890" t="str">
            <v/>
          </cell>
        </row>
        <row r="6891">
          <cell r="D6891" t="str">
            <v/>
          </cell>
        </row>
        <row r="6892">
          <cell r="D6892" t="str">
            <v/>
          </cell>
        </row>
        <row r="6893">
          <cell r="D6893" t="str">
            <v/>
          </cell>
        </row>
        <row r="6894">
          <cell r="D6894" t="str">
            <v/>
          </cell>
        </row>
        <row r="6895">
          <cell r="D6895" t="str">
            <v/>
          </cell>
        </row>
        <row r="6896">
          <cell r="D6896" t="str">
            <v/>
          </cell>
        </row>
        <row r="6897">
          <cell r="D6897" t="str">
            <v/>
          </cell>
        </row>
        <row r="6898">
          <cell r="D6898" t="str">
            <v/>
          </cell>
        </row>
        <row r="6899">
          <cell r="D6899" t="str">
            <v/>
          </cell>
        </row>
        <row r="6900">
          <cell r="D6900" t="str">
            <v/>
          </cell>
        </row>
        <row r="6901">
          <cell r="D6901" t="str">
            <v/>
          </cell>
        </row>
        <row r="6902">
          <cell r="D6902" t="str">
            <v/>
          </cell>
        </row>
        <row r="6903">
          <cell r="D6903" t="str">
            <v/>
          </cell>
        </row>
        <row r="6904">
          <cell r="D6904" t="str">
            <v/>
          </cell>
        </row>
        <row r="6905">
          <cell r="D6905" t="str">
            <v/>
          </cell>
        </row>
        <row r="6906">
          <cell r="D6906" t="str">
            <v/>
          </cell>
        </row>
        <row r="6907">
          <cell r="D6907" t="str">
            <v/>
          </cell>
        </row>
        <row r="6908">
          <cell r="D6908" t="str">
            <v/>
          </cell>
        </row>
        <row r="6909">
          <cell r="D6909" t="str">
            <v/>
          </cell>
        </row>
        <row r="6910">
          <cell r="D6910" t="str">
            <v/>
          </cell>
        </row>
        <row r="6911">
          <cell r="D6911" t="str">
            <v/>
          </cell>
        </row>
        <row r="6912">
          <cell r="D6912" t="str">
            <v/>
          </cell>
        </row>
        <row r="6913">
          <cell r="D6913" t="str">
            <v/>
          </cell>
        </row>
        <row r="6914">
          <cell r="D6914" t="str">
            <v/>
          </cell>
        </row>
        <row r="6915">
          <cell r="D6915" t="str">
            <v/>
          </cell>
        </row>
        <row r="6916">
          <cell r="D6916" t="str">
            <v/>
          </cell>
        </row>
        <row r="6917">
          <cell r="D6917" t="str">
            <v/>
          </cell>
        </row>
        <row r="6918">
          <cell r="D6918" t="str">
            <v/>
          </cell>
        </row>
        <row r="6919">
          <cell r="D6919" t="str">
            <v/>
          </cell>
        </row>
        <row r="6920">
          <cell r="D6920" t="str">
            <v/>
          </cell>
        </row>
        <row r="6921">
          <cell r="D6921" t="str">
            <v/>
          </cell>
        </row>
        <row r="6922">
          <cell r="D6922" t="str">
            <v/>
          </cell>
        </row>
        <row r="6923">
          <cell r="D6923" t="str">
            <v/>
          </cell>
        </row>
        <row r="6924">
          <cell r="D6924" t="str">
            <v/>
          </cell>
        </row>
        <row r="6925">
          <cell r="D6925" t="str">
            <v/>
          </cell>
        </row>
        <row r="6926">
          <cell r="D6926" t="str">
            <v/>
          </cell>
        </row>
        <row r="6927">
          <cell r="D6927" t="str">
            <v/>
          </cell>
        </row>
        <row r="6928">
          <cell r="D6928" t="str">
            <v/>
          </cell>
        </row>
        <row r="6929">
          <cell r="D6929" t="str">
            <v/>
          </cell>
        </row>
        <row r="6930">
          <cell r="D6930" t="str">
            <v/>
          </cell>
        </row>
        <row r="6931">
          <cell r="D6931" t="str">
            <v/>
          </cell>
        </row>
        <row r="6932">
          <cell r="D6932" t="str">
            <v/>
          </cell>
        </row>
        <row r="6933">
          <cell r="D6933" t="str">
            <v/>
          </cell>
        </row>
        <row r="6934">
          <cell r="D6934" t="str">
            <v/>
          </cell>
        </row>
        <row r="6935">
          <cell r="D6935" t="str">
            <v/>
          </cell>
        </row>
        <row r="6936">
          <cell r="D6936" t="str">
            <v/>
          </cell>
        </row>
        <row r="6937">
          <cell r="D6937" t="str">
            <v/>
          </cell>
        </row>
        <row r="6938">
          <cell r="D6938" t="str">
            <v/>
          </cell>
        </row>
        <row r="6939">
          <cell r="D6939" t="str">
            <v/>
          </cell>
        </row>
        <row r="6940">
          <cell r="D6940" t="str">
            <v/>
          </cell>
        </row>
        <row r="6941">
          <cell r="D6941" t="str">
            <v/>
          </cell>
        </row>
        <row r="6942">
          <cell r="D6942" t="str">
            <v/>
          </cell>
        </row>
        <row r="6943">
          <cell r="D6943" t="str">
            <v/>
          </cell>
        </row>
        <row r="6944">
          <cell r="D6944" t="str">
            <v/>
          </cell>
        </row>
        <row r="6945">
          <cell r="D6945" t="str">
            <v/>
          </cell>
        </row>
        <row r="6946">
          <cell r="D6946" t="str">
            <v/>
          </cell>
        </row>
        <row r="6947">
          <cell r="D6947" t="str">
            <v/>
          </cell>
        </row>
        <row r="6948">
          <cell r="D6948" t="str">
            <v/>
          </cell>
        </row>
        <row r="6949">
          <cell r="D6949" t="str">
            <v/>
          </cell>
        </row>
        <row r="6950">
          <cell r="D6950" t="str">
            <v/>
          </cell>
        </row>
        <row r="6951">
          <cell r="D6951" t="str">
            <v/>
          </cell>
        </row>
        <row r="6952">
          <cell r="D6952" t="str">
            <v/>
          </cell>
        </row>
        <row r="6953">
          <cell r="D6953" t="str">
            <v/>
          </cell>
        </row>
        <row r="6954">
          <cell r="D6954" t="str">
            <v/>
          </cell>
        </row>
        <row r="6955">
          <cell r="D6955" t="str">
            <v/>
          </cell>
        </row>
        <row r="6956">
          <cell r="D6956" t="str">
            <v/>
          </cell>
        </row>
        <row r="6957">
          <cell r="D6957" t="str">
            <v/>
          </cell>
        </row>
        <row r="6958">
          <cell r="D6958" t="str">
            <v/>
          </cell>
        </row>
        <row r="6959">
          <cell r="D6959" t="str">
            <v/>
          </cell>
        </row>
        <row r="6960">
          <cell r="D6960" t="str">
            <v/>
          </cell>
        </row>
        <row r="6961">
          <cell r="D6961" t="str">
            <v/>
          </cell>
        </row>
        <row r="6962">
          <cell r="D6962" t="str">
            <v/>
          </cell>
        </row>
        <row r="6963">
          <cell r="D6963" t="str">
            <v/>
          </cell>
        </row>
        <row r="6964">
          <cell r="D6964" t="str">
            <v/>
          </cell>
        </row>
        <row r="6965">
          <cell r="D6965" t="str">
            <v/>
          </cell>
        </row>
        <row r="6966">
          <cell r="D6966" t="str">
            <v/>
          </cell>
        </row>
        <row r="6967">
          <cell r="D6967" t="str">
            <v/>
          </cell>
        </row>
        <row r="6968">
          <cell r="D6968" t="str">
            <v/>
          </cell>
        </row>
        <row r="6969">
          <cell r="D6969" t="str">
            <v/>
          </cell>
        </row>
        <row r="6970">
          <cell r="D6970" t="str">
            <v/>
          </cell>
        </row>
        <row r="6971">
          <cell r="D6971" t="str">
            <v/>
          </cell>
        </row>
        <row r="6972">
          <cell r="D6972" t="str">
            <v/>
          </cell>
        </row>
        <row r="6973">
          <cell r="D6973" t="str">
            <v/>
          </cell>
        </row>
        <row r="6974">
          <cell r="D6974" t="str">
            <v/>
          </cell>
        </row>
        <row r="6975">
          <cell r="D6975" t="str">
            <v/>
          </cell>
        </row>
        <row r="6976">
          <cell r="D6976" t="str">
            <v/>
          </cell>
        </row>
        <row r="6977">
          <cell r="D6977" t="str">
            <v/>
          </cell>
        </row>
        <row r="6978">
          <cell r="D6978" t="str">
            <v/>
          </cell>
        </row>
        <row r="6979">
          <cell r="D6979" t="str">
            <v/>
          </cell>
        </row>
        <row r="6980">
          <cell r="D6980" t="str">
            <v/>
          </cell>
        </row>
        <row r="6981">
          <cell r="D6981" t="str">
            <v/>
          </cell>
        </row>
        <row r="6982">
          <cell r="D6982" t="str">
            <v/>
          </cell>
        </row>
        <row r="6983">
          <cell r="D6983" t="str">
            <v/>
          </cell>
        </row>
        <row r="6984">
          <cell r="D6984" t="str">
            <v/>
          </cell>
        </row>
        <row r="6985">
          <cell r="D6985" t="str">
            <v/>
          </cell>
        </row>
        <row r="6986">
          <cell r="D6986" t="str">
            <v/>
          </cell>
        </row>
        <row r="6987">
          <cell r="D6987" t="str">
            <v/>
          </cell>
        </row>
        <row r="6988">
          <cell r="D6988" t="str">
            <v/>
          </cell>
        </row>
        <row r="6989">
          <cell r="D6989" t="str">
            <v/>
          </cell>
        </row>
        <row r="6990">
          <cell r="D6990" t="str">
            <v/>
          </cell>
        </row>
        <row r="6991">
          <cell r="D6991" t="str">
            <v/>
          </cell>
        </row>
        <row r="6992">
          <cell r="D6992" t="str">
            <v/>
          </cell>
        </row>
        <row r="6993">
          <cell r="D6993" t="str">
            <v/>
          </cell>
        </row>
        <row r="6994">
          <cell r="D6994" t="str">
            <v/>
          </cell>
        </row>
        <row r="6995">
          <cell r="D6995" t="str">
            <v/>
          </cell>
        </row>
        <row r="6996">
          <cell r="D6996" t="str">
            <v/>
          </cell>
        </row>
        <row r="6997">
          <cell r="D6997" t="str">
            <v/>
          </cell>
        </row>
        <row r="6998">
          <cell r="D6998" t="str">
            <v/>
          </cell>
        </row>
        <row r="6999">
          <cell r="D6999" t="str">
            <v/>
          </cell>
        </row>
        <row r="7000">
          <cell r="D7000" t="str">
            <v/>
          </cell>
        </row>
        <row r="7001">
          <cell r="D7001" t="str">
            <v/>
          </cell>
        </row>
        <row r="7002">
          <cell r="D7002" t="str">
            <v/>
          </cell>
        </row>
        <row r="7003">
          <cell r="D7003" t="str">
            <v/>
          </cell>
        </row>
        <row r="7004">
          <cell r="D7004" t="str">
            <v/>
          </cell>
        </row>
        <row r="7005">
          <cell r="D7005" t="str">
            <v/>
          </cell>
        </row>
        <row r="7006">
          <cell r="D7006" t="str">
            <v/>
          </cell>
        </row>
        <row r="7007">
          <cell r="D7007" t="str">
            <v/>
          </cell>
        </row>
        <row r="7008">
          <cell r="D7008" t="str">
            <v/>
          </cell>
        </row>
        <row r="7009">
          <cell r="D7009" t="str">
            <v/>
          </cell>
        </row>
        <row r="7010">
          <cell r="D7010" t="str">
            <v/>
          </cell>
        </row>
        <row r="7011">
          <cell r="D7011" t="str">
            <v/>
          </cell>
        </row>
        <row r="7012">
          <cell r="D7012" t="str">
            <v/>
          </cell>
        </row>
        <row r="7013">
          <cell r="D7013" t="str">
            <v/>
          </cell>
        </row>
        <row r="7014">
          <cell r="D7014" t="str">
            <v/>
          </cell>
        </row>
        <row r="7015">
          <cell r="D7015" t="str">
            <v/>
          </cell>
        </row>
        <row r="7016">
          <cell r="D7016" t="str">
            <v/>
          </cell>
        </row>
        <row r="7017">
          <cell r="D7017" t="str">
            <v/>
          </cell>
        </row>
        <row r="7018">
          <cell r="D7018" t="str">
            <v/>
          </cell>
        </row>
        <row r="7019">
          <cell r="D7019" t="str">
            <v/>
          </cell>
        </row>
        <row r="7020">
          <cell r="D7020" t="str">
            <v/>
          </cell>
        </row>
        <row r="7021">
          <cell r="D7021" t="str">
            <v/>
          </cell>
        </row>
        <row r="7022">
          <cell r="D7022" t="str">
            <v/>
          </cell>
        </row>
        <row r="7023">
          <cell r="D7023" t="str">
            <v/>
          </cell>
        </row>
        <row r="7024">
          <cell r="D7024" t="str">
            <v/>
          </cell>
        </row>
        <row r="7025">
          <cell r="D7025" t="str">
            <v/>
          </cell>
        </row>
        <row r="7026">
          <cell r="D7026" t="str">
            <v/>
          </cell>
        </row>
        <row r="7027">
          <cell r="D7027" t="str">
            <v/>
          </cell>
        </row>
        <row r="7028">
          <cell r="D7028" t="str">
            <v/>
          </cell>
        </row>
        <row r="7029">
          <cell r="D7029" t="str">
            <v/>
          </cell>
        </row>
        <row r="7030">
          <cell r="D7030" t="str">
            <v/>
          </cell>
        </row>
        <row r="7031">
          <cell r="D7031" t="str">
            <v/>
          </cell>
        </row>
        <row r="7032">
          <cell r="D7032" t="str">
            <v/>
          </cell>
        </row>
        <row r="7033">
          <cell r="D7033" t="str">
            <v/>
          </cell>
        </row>
        <row r="7034">
          <cell r="D7034" t="str">
            <v/>
          </cell>
        </row>
        <row r="7035">
          <cell r="D7035" t="str">
            <v/>
          </cell>
        </row>
        <row r="7036">
          <cell r="D7036" t="str">
            <v/>
          </cell>
        </row>
        <row r="7037">
          <cell r="D7037" t="str">
            <v/>
          </cell>
        </row>
        <row r="7038">
          <cell r="D7038" t="str">
            <v/>
          </cell>
        </row>
        <row r="7039">
          <cell r="D7039" t="str">
            <v/>
          </cell>
        </row>
        <row r="7040">
          <cell r="D7040" t="str">
            <v/>
          </cell>
        </row>
        <row r="7041">
          <cell r="D7041" t="str">
            <v/>
          </cell>
        </row>
        <row r="7042">
          <cell r="D7042" t="str">
            <v/>
          </cell>
        </row>
        <row r="7043">
          <cell r="D7043" t="str">
            <v/>
          </cell>
        </row>
        <row r="7044">
          <cell r="D7044" t="str">
            <v/>
          </cell>
        </row>
        <row r="7045">
          <cell r="D7045" t="str">
            <v/>
          </cell>
        </row>
        <row r="7046">
          <cell r="D7046" t="str">
            <v/>
          </cell>
        </row>
        <row r="7047">
          <cell r="D7047" t="str">
            <v/>
          </cell>
        </row>
        <row r="7048">
          <cell r="D7048" t="str">
            <v/>
          </cell>
        </row>
        <row r="7049">
          <cell r="D7049" t="str">
            <v/>
          </cell>
        </row>
        <row r="7050">
          <cell r="D7050" t="str">
            <v/>
          </cell>
        </row>
        <row r="7051">
          <cell r="D7051" t="str">
            <v/>
          </cell>
        </row>
        <row r="7052">
          <cell r="D7052" t="str">
            <v/>
          </cell>
        </row>
        <row r="7053">
          <cell r="D7053" t="str">
            <v/>
          </cell>
        </row>
        <row r="7054">
          <cell r="D7054" t="str">
            <v/>
          </cell>
        </row>
        <row r="7055">
          <cell r="D7055" t="str">
            <v/>
          </cell>
        </row>
        <row r="7056">
          <cell r="D7056" t="str">
            <v/>
          </cell>
        </row>
        <row r="7057">
          <cell r="D7057" t="str">
            <v/>
          </cell>
        </row>
        <row r="7058">
          <cell r="D7058" t="str">
            <v/>
          </cell>
        </row>
        <row r="7059">
          <cell r="D7059" t="str">
            <v/>
          </cell>
        </row>
        <row r="7060">
          <cell r="D7060" t="str">
            <v/>
          </cell>
        </row>
        <row r="7061">
          <cell r="D7061" t="str">
            <v/>
          </cell>
        </row>
        <row r="7062">
          <cell r="D7062" t="str">
            <v/>
          </cell>
        </row>
        <row r="7063">
          <cell r="D7063" t="str">
            <v/>
          </cell>
        </row>
        <row r="7064">
          <cell r="D7064" t="str">
            <v/>
          </cell>
        </row>
        <row r="7065">
          <cell r="D7065" t="str">
            <v/>
          </cell>
        </row>
        <row r="7066">
          <cell r="D7066" t="str">
            <v/>
          </cell>
        </row>
        <row r="7067">
          <cell r="D7067" t="str">
            <v/>
          </cell>
        </row>
        <row r="7068">
          <cell r="D7068" t="str">
            <v/>
          </cell>
        </row>
        <row r="7069">
          <cell r="D7069" t="str">
            <v/>
          </cell>
        </row>
        <row r="7070">
          <cell r="D7070" t="str">
            <v/>
          </cell>
        </row>
        <row r="7071">
          <cell r="D7071" t="str">
            <v/>
          </cell>
        </row>
        <row r="7072">
          <cell r="D7072" t="str">
            <v/>
          </cell>
        </row>
        <row r="7073">
          <cell r="D7073" t="str">
            <v/>
          </cell>
        </row>
        <row r="7074">
          <cell r="D7074" t="str">
            <v/>
          </cell>
        </row>
        <row r="7075">
          <cell r="D7075" t="str">
            <v/>
          </cell>
        </row>
        <row r="7076">
          <cell r="D7076" t="str">
            <v/>
          </cell>
        </row>
        <row r="7077">
          <cell r="D7077" t="str">
            <v/>
          </cell>
        </row>
        <row r="7078">
          <cell r="D7078" t="str">
            <v/>
          </cell>
        </row>
        <row r="7079">
          <cell r="D7079" t="str">
            <v/>
          </cell>
        </row>
        <row r="7080">
          <cell r="D7080" t="str">
            <v/>
          </cell>
        </row>
        <row r="7081">
          <cell r="D7081" t="str">
            <v/>
          </cell>
        </row>
        <row r="7082">
          <cell r="D7082" t="str">
            <v/>
          </cell>
        </row>
        <row r="7083">
          <cell r="D7083" t="str">
            <v/>
          </cell>
        </row>
        <row r="7084">
          <cell r="D7084" t="str">
            <v/>
          </cell>
        </row>
        <row r="7085">
          <cell r="D7085" t="str">
            <v/>
          </cell>
        </row>
        <row r="7086">
          <cell r="D7086" t="str">
            <v/>
          </cell>
        </row>
        <row r="7087">
          <cell r="D7087" t="str">
            <v/>
          </cell>
        </row>
        <row r="7088">
          <cell r="D7088" t="str">
            <v/>
          </cell>
        </row>
        <row r="7089">
          <cell r="D7089" t="str">
            <v/>
          </cell>
        </row>
        <row r="7090">
          <cell r="D7090" t="str">
            <v/>
          </cell>
        </row>
        <row r="7091">
          <cell r="D7091" t="str">
            <v/>
          </cell>
        </row>
        <row r="7092">
          <cell r="D7092" t="str">
            <v/>
          </cell>
        </row>
        <row r="7093">
          <cell r="D7093" t="str">
            <v/>
          </cell>
        </row>
        <row r="7094">
          <cell r="D7094" t="str">
            <v/>
          </cell>
        </row>
        <row r="7095">
          <cell r="D7095" t="str">
            <v/>
          </cell>
        </row>
        <row r="7096">
          <cell r="D7096" t="str">
            <v/>
          </cell>
        </row>
        <row r="7097">
          <cell r="D7097" t="str">
            <v/>
          </cell>
        </row>
        <row r="7098">
          <cell r="D7098" t="str">
            <v/>
          </cell>
        </row>
        <row r="7099">
          <cell r="D7099" t="str">
            <v/>
          </cell>
        </row>
        <row r="7100">
          <cell r="D7100" t="str">
            <v/>
          </cell>
        </row>
        <row r="7101">
          <cell r="D7101" t="str">
            <v/>
          </cell>
        </row>
        <row r="7102">
          <cell r="D7102" t="str">
            <v/>
          </cell>
        </row>
        <row r="7103">
          <cell r="D7103" t="str">
            <v/>
          </cell>
        </row>
        <row r="7104">
          <cell r="D7104" t="str">
            <v/>
          </cell>
        </row>
        <row r="7105">
          <cell r="D7105" t="str">
            <v/>
          </cell>
        </row>
        <row r="7106">
          <cell r="D7106" t="str">
            <v/>
          </cell>
        </row>
        <row r="7107">
          <cell r="D7107" t="str">
            <v/>
          </cell>
        </row>
        <row r="7108">
          <cell r="D7108" t="str">
            <v/>
          </cell>
        </row>
        <row r="7109">
          <cell r="D7109" t="str">
            <v/>
          </cell>
        </row>
        <row r="7110">
          <cell r="D7110" t="str">
            <v/>
          </cell>
        </row>
        <row r="7111">
          <cell r="D7111" t="str">
            <v/>
          </cell>
        </row>
        <row r="7112">
          <cell r="D7112" t="str">
            <v/>
          </cell>
        </row>
        <row r="7113">
          <cell r="D7113" t="str">
            <v/>
          </cell>
        </row>
        <row r="7114">
          <cell r="D7114" t="str">
            <v/>
          </cell>
        </row>
        <row r="7115">
          <cell r="D7115" t="str">
            <v/>
          </cell>
        </row>
        <row r="7116">
          <cell r="D7116" t="str">
            <v/>
          </cell>
        </row>
        <row r="7117">
          <cell r="D7117" t="str">
            <v/>
          </cell>
        </row>
        <row r="7118">
          <cell r="D7118" t="str">
            <v/>
          </cell>
        </row>
        <row r="7119">
          <cell r="D7119" t="str">
            <v/>
          </cell>
        </row>
        <row r="7120">
          <cell r="D7120" t="str">
            <v/>
          </cell>
        </row>
        <row r="7121">
          <cell r="D7121" t="str">
            <v/>
          </cell>
        </row>
        <row r="7122">
          <cell r="D7122" t="str">
            <v/>
          </cell>
        </row>
        <row r="7123">
          <cell r="D7123" t="str">
            <v/>
          </cell>
        </row>
        <row r="7124">
          <cell r="D7124" t="str">
            <v/>
          </cell>
        </row>
        <row r="7125">
          <cell r="D7125" t="str">
            <v/>
          </cell>
        </row>
        <row r="7126">
          <cell r="D7126" t="str">
            <v/>
          </cell>
        </row>
        <row r="7127">
          <cell r="D7127" t="str">
            <v/>
          </cell>
        </row>
        <row r="7128">
          <cell r="D7128" t="str">
            <v/>
          </cell>
        </row>
        <row r="7129">
          <cell r="D7129" t="str">
            <v/>
          </cell>
        </row>
        <row r="7130">
          <cell r="D7130" t="str">
            <v/>
          </cell>
        </row>
        <row r="7131">
          <cell r="D7131" t="str">
            <v/>
          </cell>
        </row>
        <row r="7132">
          <cell r="D7132" t="str">
            <v/>
          </cell>
        </row>
        <row r="7133">
          <cell r="D7133" t="str">
            <v/>
          </cell>
        </row>
        <row r="7134">
          <cell r="D7134" t="str">
            <v/>
          </cell>
        </row>
        <row r="7135">
          <cell r="D7135" t="str">
            <v/>
          </cell>
        </row>
        <row r="7136">
          <cell r="D7136" t="str">
            <v/>
          </cell>
        </row>
        <row r="7137">
          <cell r="D7137" t="str">
            <v/>
          </cell>
        </row>
        <row r="7138">
          <cell r="D7138" t="str">
            <v/>
          </cell>
        </row>
        <row r="7139">
          <cell r="D7139" t="str">
            <v/>
          </cell>
        </row>
        <row r="7140">
          <cell r="D7140" t="str">
            <v/>
          </cell>
        </row>
        <row r="7141">
          <cell r="D7141" t="str">
            <v/>
          </cell>
        </row>
        <row r="7142">
          <cell r="D7142" t="str">
            <v/>
          </cell>
        </row>
        <row r="7143">
          <cell r="D7143" t="str">
            <v/>
          </cell>
        </row>
        <row r="7144">
          <cell r="D7144" t="str">
            <v/>
          </cell>
        </row>
        <row r="7145">
          <cell r="D7145" t="str">
            <v/>
          </cell>
        </row>
        <row r="7146">
          <cell r="D7146" t="str">
            <v/>
          </cell>
        </row>
        <row r="7147">
          <cell r="D7147" t="str">
            <v/>
          </cell>
        </row>
        <row r="7148">
          <cell r="D7148" t="str">
            <v/>
          </cell>
        </row>
        <row r="7149">
          <cell r="D7149" t="str">
            <v/>
          </cell>
        </row>
        <row r="7150">
          <cell r="D7150" t="str">
            <v/>
          </cell>
        </row>
        <row r="7151">
          <cell r="D7151" t="str">
            <v/>
          </cell>
        </row>
        <row r="7152">
          <cell r="D7152" t="str">
            <v/>
          </cell>
        </row>
        <row r="7153">
          <cell r="D7153" t="str">
            <v/>
          </cell>
        </row>
        <row r="7154">
          <cell r="D7154" t="str">
            <v/>
          </cell>
        </row>
        <row r="7155">
          <cell r="D7155" t="str">
            <v/>
          </cell>
        </row>
        <row r="7156">
          <cell r="D7156" t="str">
            <v/>
          </cell>
        </row>
        <row r="7157">
          <cell r="D7157" t="str">
            <v/>
          </cell>
        </row>
        <row r="7158">
          <cell r="D7158" t="str">
            <v/>
          </cell>
        </row>
        <row r="7159">
          <cell r="D7159" t="str">
            <v/>
          </cell>
        </row>
        <row r="7160">
          <cell r="D7160" t="str">
            <v/>
          </cell>
        </row>
        <row r="7161">
          <cell r="D7161" t="str">
            <v/>
          </cell>
        </row>
        <row r="7162">
          <cell r="D7162" t="str">
            <v/>
          </cell>
        </row>
        <row r="7163">
          <cell r="D7163" t="str">
            <v/>
          </cell>
        </row>
        <row r="7164">
          <cell r="D7164" t="str">
            <v/>
          </cell>
        </row>
        <row r="7165">
          <cell r="D7165" t="str">
            <v/>
          </cell>
        </row>
        <row r="7166">
          <cell r="D7166" t="str">
            <v/>
          </cell>
        </row>
        <row r="7167">
          <cell r="D7167" t="str">
            <v/>
          </cell>
        </row>
        <row r="7168">
          <cell r="D7168" t="str">
            <v/>
          </cell>
        </row>
        <row r="7169">
          <cell r="D7169" t="str">
            <v/>
          </cell>
        </row>
        <row r="7170">
          <cell r="D7170" t="str">
            <v/>
          </cell>
        </row>
        <row r="7171">
          <cell r="D7171" t="str">
            <v/>
          </cell>
        </row>
        <row r="7172">
          <cell r="D7172" t="str">
            <v/>
          </cell>
        </row>
        <row r="7173">
          <cell r="D7173" t="str">
            <v/>
          </cell>
        </row>
        <row r="7174">
          <cell r="D7174" t="str">
            <v/>
          </cell>
        </row>
        <row r="7175">
          <cell r="D7175" t="str">
            <v/>
          </cell>
        </row>
        <row r="7176">
          <cell r="D7176" t="str">
            <v/>
          </cell>
        </row>
        <row r="7177">
          <cell r="D7177" t="str">
            <v/>
          </cell>
        </row>
        <row r="7178">
          <cell r="D7178" t="str">
            <v/>
          </cell>
        </row>
        <row r="7179">
          <cell r="D7179" t="str">
            <v/>
          </cell>
        </row>
        <row r="7180">
          <cell r="D7180" t="str">
            <v/>
          </cell>
        </row>
        <row r="7181">
          <cell r="D7181" t="str">
            <v/>
          </cell>
        </row>
        <row r="7182">
          <cell r="D7182" t="str">
            <v/>
          </cell>
        </row>
        <row r="7183">
          <cell r="D7183" t="str">
            <v/>
          </cell>
        </row>
        <row r="7184">
          <cell r="D7184" t="str">
            <v/>
          </cell>
        </row>
        <row r="7185">
          <cell r="D7185" t="str">
            <v/>
          </cell>
        </row>
        <row r="7186">
          <cell r="D7186" t="str">
            <v/>
          </cell>
        </row>
        <row r="7187">
          <cell r="D7187" t="str">
            <v/>
          </cell>
        </row>
        <row r="7188">
          <cell r="D7188" t="str">
            <v/>
          </cell>
        </row>
        <row r="7189">
          <cell r="D7189" t="str">
            <v/>
          </cell>
        </row>
        <row r="7190">
          <cell r="D7190" t="str">
            <v/>
          </cell>
        </row>
        <row r="7191">
          <cell r="D7191" t="str">
            <v/>
          </cell>
        </row>
        <row r="7192">
          <cell r="D7192" t="str">
            <v/>
          </cell>
        </row>
        <row r="7193">
          <cell r="D7193" t="str">
            <v/>
          </cell>
        </row>
        <row r="7194">
          <cell r="D7194" t="str">
            <v/>
          </cell>
        </row>
        <row r="7195">
          <cell r="D7195" t="str">
            <v/>
          </cell>
        </row>
        <row r="7196">
          <cell r="D7196" t="str">
            <v/>
          </cell>
        </row>
        <row r="7197">
          <cell r="D7197" t="str">
            <v/>
          </cell>
        </row>
        <row r="7198">
          <cell r="D7198" t="str">
            <v/>
          </cell>
        </row>
        <row r="7199">
          <cell r="D7199" t="str">
            <v/>
          </cell>
        </row>
        <row r="7200">
          <cell r="D7200" t="str">
            <v/>
          </cell>
        </row>
        <row r="7201">
          <cell r="D7201" t="str">
            <v/>
          </cell>
        </row>
        <row r="7202">
          <cell r="D7202" t="str">
            <v/>
          </cell>
        </row>
        <row r="7203">
          <cell r="D7203" t="str">
            <v/>
          </cell>
        </row>
        <row r="7204">
          <cell r="D7204" t="str">
            <v/>
          </cell>
        </row>
        <row r="7205">
          <cell r="D7205" t="str">
            <v/>
          </cell>
        </row>
        <row r="7206">
          <cell r="D7206" t="str">
            <v/>
          </cell>
        </row>
        <row r="7207">
          <cell r="D7207" t="str">
            <v/>
          </cell>
        </row>
        <row r="7208">
          <cell r="D7208" t="str">
            <v/>
          </cell>
        </row>
        <row r="7209">
          <cell r="D7209" t="str">
            <v/>
          </cell>
        </row>
        <row r="7210">
          <cell r="D7210" t="str">
            <v/>
          </cell>
        </row>
        <row r="7211">
          <cell r="D7211" t="str">
            <v/>
          </cell>
        </row>
        <row r="7212">
          <cell r="D7212" t="str">
            <v/>
          </cell>
        </row>
        <row r="7213">
          <cell r="D7213" t="str">
            <v/>
          </cell>
        </row>
        <row r="7214">
          <cell r="D7214" t="str">
            <v/>
          </cell>
        </row>
        <row r="7215">
          <cell r="D7215" t="str">
            <v/>
          </cell>
        </row>
        <row r="7216">
          <cell r="D7216" t="str">
            <v/>
          </cell>
        </row>
        <row r="7217">
          <cell r="D7217" t="str">
            <v/>
          </cell>
        </row>
        <row r="7218">
          <cell r="D7218" t="str">
            <v/>
          </cell>
        </row>
        <row r="7219">
          <cell r="D7219" t="str">
            <v/>
          </cell>
        </row>
        <row r="7220">
          <cell r="D7220" t="str">
            <v/>
          </cell>
        </row>
        <row r="7221">
          <cell r="D7221" t="str">
            <v/>
          </cell>
        </row>
        <row r="7222">
          <cell r="D7222" t="str">
            <v/>
          </cell>
        </row>
        <row r="7223">
          <cell r="D7223" t="str">
            <v/>
          </cell>
        </row>
        <row r="7224">
          <cell r="D7224" t="str">
            <v/>
          </cell>
        </row>
        <row r="7225">
          <cell r="D7225" t="str">
            <v/>
          </cell>
        </row>
        <row r="7226">
          <cell r="D7226" t="str">
            <v/>
          </cell>
        </row>
        <row r="7227">
          <cell r="D7227" t="str">
            <v/>
          </cell>
        </row>
        <row r="7228">
          <cell r="D7228" t="str">
            <v/>
          </cell>
        </row>
        <row r="7229">
          <cell r="D7229" t="str">
            <v/>
          </cell>
        </row>
        <row r="7230">
          <cell r="D7230" t="str">
            <v/>
          </cell>
        </row>
        <row r="7231">
          <cell r="D7231" t="str">
            <v/>
          </cell>
        </row>
        <row r="7232">
          <cell r="D7232" t="str">
            <v/>
          </cell>
        </row>
        <row r="7233">
          <cell r="D7233" t="str">
            <v/>
          </cell>
        </row>
        <row r="7234">
          <cell r="D7234" t="str">
            <v/>
          </cell>
        </row>
        <row r="7235">
          <cell r="D7235" t="str">
            <v/>
          </cell>
        </row>
        <row r="7236">
          <cell r="D7236" t="str">
            <v/>
          </cell>
        </row>
        <row r="7237">
          <cell r="D7237" t="str">
            <v/>
          </cell>
        </row>
        <row r="7238">
          <cell r="D7238" t="str">
            <v/>
          </cell>
        </row>
        <row r="7239">
          <cell r="D7239" t="str">
            <v/>
          </cell>
        </row>
        <row r="7240">
          <cell r="D7240" t="str">
            <v/>
          </cell>
        </row>
        <row r="7241">
          <cell r="D7241" t="str">
            <v/>
          </cell>
        </row>
        <row r="7242">
          <cell r="D7242" t="str">
            <v/>
          </cell>
        </row>
        <row r="7243">
          <cell r="D7243" t="str">
            <v/>
          </cell>
        </row>
        <row r="7244">
          <cell r="D7244" t="str">
            <v/>
          </cell>
        </row>
        <row r="7245">
          <cell r="D7245" t="str">
            <v/>
          </cell>
        </row>
        <row r="7246">
          <cell r="D7246" t="str">
            <v/>
          </cell>
        </row>
        <row r="7247">
          <cell r="D7247" t="str">
            <v/>
          </cell>
        </row>
        <row r="7248">
          <cell r="D7248" t="str">
            <v/>
          </cell>
        </row>
        <row r="7249">
          <cell r="D7249" t="str">
            <v/>
          </cell>
        </row>
        <row r="7250">
          <cell r="D7250" t="str">
            <v/>
          </cell>
        </row>
        <row r="7251">
          <cell r="D7251" t="str">
            <v/>
          </cell>
        </row>
        <row r="7252">
          <cell r="D7252" t="str">
            <v/>
          </cell>
        </row>
        <row r="7253">
          <cell r="D7253" t="str">
            <v/>
          </cell>
        </row>
        <row r="7254">
          <cell r="D7254" t="str">
            <v/>
          </cell>
        </row>
        <row r="7255">
          <cell r="D7255" t="str">
            <v/>
          </cell>
        </row>
        <row r="7256">
          <cell r="D7256" t="str">
            <v/>
          </cell>
        </row>
        <row r="7257">
          <cell r="D7257" t="str">
            <v/>
          </cell>
        </row>
        <row r="7258">
          <cell r="D7258" t="str">
            <v/>
          </cell>
        </row>
        <row r="7259">
          <cell r="D7259" t="str">
            <v/>
          </cell>
        </row>
        <row r="7260">
          <cell r="D7260" t="str">
            <v/>
          </cell>
        </row>
        <row r="7261">
          <cell r="D7261" t="str">
            <v/>
          </cell>
        </row>
        <row r="7262">
          <cell r="D7262" t="str">
            <v/>
          </cell>
        </row>
        <row r="7263">
          <cell r="D7263" t="str">
            <v/>
          </cell>
        </row>
        <row r="7264">
          <cell r="D7264" t="str">
            <v/>
          </cell>
        </row>
        <row r="7265">
          <cell r="D7265" t="str">
            <v/>
          </cell>
        </row>
        <row r="7266">
          <cell r="D7266" t="str">
            <v/>
          </cell>
        </row>
        <row r="7267">
          <cell r="D7267" t="str">
            <v/>
          </cell>
        </row>
        <row r="7268">
          <cell r="D7268" t="str">
            <v/>
          </cell>
        </row>
        <row r="7269">
          <cell r="D7269" t="str">
            <v/>
          </cell>
        </row>
        <row r="7270">
          <cell r="D7270" t="str">
            <v/>
          </cell>
        </row>
        <row r="7271">
          <cell r="D7271" t="str">
            <v/>
          </cell>
        </row>
        <row r="7272">
          <cell r="D7272" t="str">
            <v/>
          </cell>
        </row>
        <row r="7273">
          <cell r="D7273" t="str">
            <v/>
          </cell>
        </row>
        <row r="7274">
          <cell r="D7274" t="str">
            <v/>
          </cell>
        </row>
        <row r="7275">
          <cell r="D7275" t="str">
            <v/>
          </cell>
        </row>
        <row r="7276">
          <cell r="D7276" t="str">
            <v/>
          </cell>
        </row>
        <row r="7277">
          <cell r="D7277" t="str">
            <v/>
          </cell>
        </row>
        <row r="7278">
          <cell r="D7278" t="str">
            <v/>
          </cell>
        </row>
        <row r="7279">
          <cell r="D7279" t="str">
            <v/>
          </cell>
        </row>
        <row r="7280">
          <cell r="D7280" t="str">
            <v/>
          </cell>
        </row>
        <row r="7281">
          <cell r="D7281" t="str">
            <v/>
          </cell>
        </row>
        <row r="7282">
          <cell r="D7282" t="str">
            <v/>
          </cell>
        </row>
        <row r="7283">
          <cell r="D7283" t="str">
            <v/>
          </cell>
        </row>
        <row r="7284">
          <cell r="D7284" t="str">
            <v/>
          </cell>
        </row>
        <row r="7285">
          <cell r="D7285" t="str">
            <v/>
          </cell>
        </row>
        <row r="7286">
          <cell r="D7286" t="str">
            <v/>
          </cell>
        </row>
        <row r="7287">
          <cell r="D7287" t="str">
            <v/>
          </cell>
        </row>
        <row r="7288">
          <cell r="D7288" t="str">
            <v/>
          </cell>
        </row>
        <row r="7289">
          <cell r="D7289" t="str">
            <v/>
          </cell>
        </row>
        <row r="7290">
          <cell r="D7290" t="str">
            <v/>
          </cell>
        </row>
        <row r="7291">
          <cell r="D7291" t="str">
            <v/>
          </cell>
        </row>
        <row r="7292">
          <cell r="D7292" t="str">
            <v/>
          </cell>
        </row>
        <row r="7293">
          <cell r="D7293" t="str">
            <v/>
          </cell>
        </row>
        <row r="7294">
          <cell r="D7294" t="str">
            <v/>
          </cell>
        </row>
        <row r="7295">
          <cell r="D7295" t="str">
            <v/>
          </cell>
        </row>
        <row r="7296">
          <cell r="D7296" t="str">
            <v/>
          </cell>
        </row>
        <row r="7297">
          <cell r="D7297" t="str">
            <v/>
          </cell>
        </row>
        <row r="7298">
          <cell r="D7298" t="str">
            <v/>
          </cell>
        </row>
        <row r="7299">
          <cell r="D7299" t="str">
            <v/>
          </cell>
        </row>
        <row r="7300">
          <cell r="D7300" t="str">
            <v/>
          </cell>
        </row>
        <row r="7301">
          <cell r="D7301" t="str">
            <v/>
          </cell>
        </row>
        <row r="7302">
          <cell r="D7302" t="str">
            <v/>
          </cell>
        </row>
        <row r="7303">
          <cell r="D7303" t="str">
            <v/>
          </cell>
        </row>
        <row r="7304">
          <cell r="D7304" t="str">
            <v/>
          </cell>
        </row>
        <row r="7305">
          <cell r="D7305" t="str">
            <v/>
          </cell>
        </row>
        <row r="7306">
          <cell r="D7306" t="str">
            <v/>
          </cell>
        </row>
        <row r="7307">
          <cell r="D7307" t="str">
            <v/>
          </cell>
        </row>
        <row r="7308">
          <cell r="D7308" t="str">
            <v/>
          </cell>
        </row>
        <row r="7309">
          <cell r="D7309" t="str">
            <v/>
          </cell>
        </row>
        <row r="7310">
          <cell r="D7310" t="str">
            <v/>
          </cell>
        </row>
        <row r="7311">
          <cell r="D7311" t="str">
            <v/>
          </cell>
        </row>
        <row r="7312">
          <cell r="D7312" t="str">
            <v/>
          </cell>
        </row>
        <row r="7313">
          <cell r="D7313" t="str">
            <v/>
          </cell>
        </row>
        <row r="7314">
          <cell r="D7314" t="str">
            <v/>
          </cell>
        </row>
        <row r="7315">
          <cell r="D7315" t="str">
            <v/>
          </cell>
        </row>
        <row r="7316">
          <cell r="D7316" t="str">
            <v/>
          </cell>
        </row>
        <row r="7317">
          <cell r="D7317" t="str">
            <v/>
          </cell>
        </row>
        <row r="7318">
          <cell r="D7318" t="str">
            <v/>
          </cell>
        </row>
        <row r="7319">
          <cell r="D7319" t="str">
            <v/>
          </cell>
        </row>
        <row r="7320">
          <cell r="D7320" t="str">
            <v/>
          </cell>
        </row>
        <row r="7321">
          <cell r="D7321" t="str">
            <v/>
          </cell>
        </row>
        <row r="7322">
          <cell r="D7322" t="str">
            <v/>
          </cell>
        </row>
        <row r="7323">
          <cell r="D7323" t="str">
            <v/>
          </cell>
        </row>
        <row r="7324">
          <cell r="D7324" t="str">
            <v/>
          </cell>
        </row>
        <row r="7325">
          <cell r="D7325" t="str">
            <v/>
          </cell>
        </row>
        <row r="7326">
          <cell r="D7326" t="str">
            <v/>
          </cell>
        </row>
        <row r="7327">
          <cell r="D7327" t="str">
            <v/>
          </cell>
        </row>
        <row r="7328">
          <cell r="D7328" t="str">
            <v/>
          </cell>
        </row>
        <row r="7329">
          <cell r="D7329" t="str">
            <v/>
          </cell>
        </row>
        <row r="7330">
          <cell r="D7330" t="str">
            <v/>
          </cell>
        </row>
        <row r="7331">
          <cell r="D7331" t="str">
            <v/>
          </cell>
        </row>
        <row r="7332">
          <cell r="D7332" t="str">
            <v/>
          </cell>
        </row>
        <row r="7333">
          <cell r="D7333" t="str">
            <v/>
          </cell>
        </row>
        <row r="7334">
          <cell r="D7334" t="str">
            <v/>
          </cell>
        </row>
        <row r="7335">
          <cell r="D7335" t="str">
            <v/>
          </cell>
        </row>
        <row r="7336">
          <cell r="D7336" t="str">
            <v/>
          </cell>
        </row>
        <row r="7337">
          <cell r="D7337" t="str">
            <v/>
          </cell>
        </row>
        <row r="7338">
          <cell r="D7338" t="str">
            <v/>
          </cell>
        </row>
        <row r="7339">
          <cell r="D7339" t="str">
            <v/>
          </cell>
        </row>
        <row r="7340">
          <cell r="D7340" t="str">
            <v/>
          </cell>
        </row>
        <row r="7341">
          <cell r="D7341" t="str">
            <v/>
          </cell>
        </row>
        <row r="7342">
          <cell r="D7342" t="str">
            <v/>
          </cell>
        </row>
        <row r="7343">
          <cell r="D7343" t="str">
            <v/>
          </cell>
        </row>
        <row r="7344">
          <cell r="D7344" t="str">
            <v/>
          </cell>
        </row>
        <row r="7345">
          <cell r="D7345" t="str">
            <v/>
          </cell>
        </row>
        <row r="7346">
          <cell r="D7346" t="str">
            <v/>
          </cell>
        </row>
        <row r="7347">
          <cell r="D7347" t="str">
            <v/>
          </cell>
        </row>
        <row r="7348">
          <cell r="D7348" t="str">
            <v/>
          </cell>
        </row>
        <row r="7349">
          <cell r="D7349" t="str">
            <v/>
          </cell>
        </row>
        <row r="7350">
          <cell r="D7350" t="str">
            <v/>
          </cell>
        </row>
        <row r="7351">
          <cell r="D7351" t="str">
            <v/>
          </cell>
        </row>
        <row r="7352">
          <cell r="D7352" t="str">
            <v/>
          </cell>
        </row>
        <row r="7353">
          <cell r="D7353" t="str">
            <v/>
          </cell>
        </row>
        <row r="7354">
          <cell r="D7354" t="str">
            <v/>
          </cell>
        </row>
        <row r="7355">
          <cell r="D7355" t="str">
            <v/>
          </cell>
        </row>
        <row r="7356">
          <cell r="D7356" t="str">
            <v/>
          </cell>
        </row>
        <row r="7357">
          <cell r="D7357" t="str">
            <v/>
          </cell>
        </row>
        <row r="7358">
          <cell r="D7358" t="str">
            <v/>
          </cell>
        </row>
        <row r="7359">
          <cell r="D7359" t="str">
            <v/>
          </cell>
        </row>
        <row r="7360">
          <cell r="D7360" t="str">
            <v/>
          </cell>
        </row>
        <row r="7361">
          <cell r="D7361" t="str">
            <v/>
          </cell>
        </row>
        <row r="7362">
          <cell r="D7362" t="str">
            <v/>
          </cell>
        </row>
        <row r="7363">
          <cell r="D7363" t="str">
            <v/>
          </cell>
        </row>
        <row r="7364">
          <cell r="D7364" t="str">
            <v/>
          </cell>
        </row>
        <row r="7365">
          <cell r="D7365" t="str">
            <v/>
          </cell>
        </row>
        <row r="7366">
          <cell r="D7366" t="str">
            <v/>
          </cell>
        </row>
        <row r="7367">
          <cell r="D7367" t="str">
            <v/>
          </cell>
        </row>
        <row r="7368">
          <cell r="D7368" t="str">
            <v/>
          </cell>
        </row>
        <row r="7369">
          <cell r="D7369" t="str">
            <v/>
          </cell>
        </row>
        <row r="7370">
          <cell r="D7370" t="str">
            <v/>
          </cell>
        </row>
        <row r="7371">
          <cell r="D7371" t="str">
            <v/>
          </cell>
        </row>
        <row r="7372">
          <cell r="D7372" t="str">
            <v/>
          </cell>
        </row>
        <row r="7373">
          <cell r="D7373" t="str">
            <v/>
          </cell>
        </row>
        <row r="7374">
          <cell r="D7374" t="str">
            <v/>
          </cell>
        </row>
        <row r="7375">
          <cell r="D7375" t="str">
            <v/>
          </cell>
        </row>
        <row r="7376">
          <cell r="D7376" t="str">
            <v/>
          </cell>
        </row>
        <row r="7377">
          <cell r="D7377" t="str">
            <v/>
          </cell>
        </row>
        <row r="7378">
          <cell r="D7378" t="str">
            <v/>
          </cell>
        </row>
        <row r="7379">
          <cell r="D7379" t="str">
            <v/>
          </cell>
        </row>
        <row r="7380">
          <cell r="D7380" t="str">
            <v/>
          </cell>
        </row>
        <row r="7381">
          <cell r="D7381" t="str">
            <v/>
          </cell>
        </row>
        <row r="7382">
          <cell r="D7382" t="str">
            <v/>
          </cell>
        </row>
        <row r="7383">
          <cell r="D7383" t="str">
            <v/>
          </cell>
        </row>
        <row r="7384">
          <cell r="D7384" t="str">
            <v/>
          </cell>
        </row>
        <row r="7385">
          <cell r="D7385" t="str">
            <v/>
          </cell>
        </row>
        <row r="7386">
          <cell r="D7386" t="str">
            <v/>
          </cell>
        </row>
        <row r="7387">
          <cell r="D7387" t="str">
            <v/>
          </cell>
        </row>
        <row r="7388">
          <cell r="D7388" t="str">
            <v/>
          </cell>
        </row>
        <row r="7389">
          <cell r="D7389" t="str">
            <v/>
          </cell>
        </row>
        <row r="7390">
          <cell r="D7390" t="str">
            <v/>
          </cell>
        </row>
        <row r="7391">
          <cell r="D7391" t="str">
            <v/>
          </cell>
        </row>
        <row r="7392">
          <cell r="D7392" t="str">
            <v/>
          </cell>
        </row>
        <row r="7393">
          <cell r="D7393" t="str">
            <v/>
          </cell>
        </row>
        <row r="7394">
          <cell r="D7394" t="str">
            <v/>
          </cell>
        </row>
        <row r="7395">
          <cell r="D7395" t="str">
            <v/>
          </cell>
        </row>
        <row r="7396">
          <cell r="D7396" t="str">
            <v/>
          </cell>
        </row>
        <row r="7397">
          <cell r="D7397" t="str">
            <v/>
          </cell>
        </row>
        <row r="7398">
          <cell r="D7398" t="str">
            <v/>
          </cell>
        </row>
        <row r="7399">
          <cell r="D7399" t="str">
            <v/>
          </cell>
        </row>
        <row r="7400">
          <cell r="D7400" t="str">
            <v/>
          </cell>
        </row>
        <row r="7401">
          <cell r="D7401" t="str">
            <v/>
          </cell>
        </row>
        <row r="7402">
          <cell r="D7402" t="str">
            <v/>
          </cell>
        </row>
        <row r="7403">
          <cell r="D7403" t="str">
            <v/>
          </cell>
        </row>
        <row r="7404">
          <cell r="D7404" t="str">
            <v/>
          </cell>
        </row>
        <row r="7405">
          <cell r="D7405" t="str">
            <v/>
          </cell>
        </row>
        <row r="7406">
          <cell r="D7406" t="str">
            <v/>
          </cell>
        </row>
        <row r="7407">
          <cell r="D7407" t="str">
            <v/>
          </cell>
        </row>
        <row r="7408">
          <cell r="D7408" t="str">
            <v/>
          </cell>
        </row>
        <row r="7409">
          <cell r="D7409" t="str">
            <v/>
          </cell>
        </row>
        <row r="7410">
          <cell r="D7410" t="str">
            <v/>
          </cell>
        </row>
        <row r="7411">
          <cell r="D7411" t="str">
            <v/>
          </cell>
        </row>
        <row r="7412">
          <cell r="D7412" t="str">
            <v/>
          </cell>
        </row>
        <row r="7413">
          <cell r="D7413" t="str">
            <v/>
          </cell>
        </row>
        <row r="7414">
          <cell r="D7414" t="str">
            <v/>
          </cell>
        </row>
        <row r="7415">
          <cell r="D7415" t="str">
            <v/>
          </cell>
        </row>
        <row r="7416">
          <cell r="D7416" t="str">
            <v/>
          </cell>
        </row>
        <row r="7417">
          <cell r="D7417" t="str">
            <v/>
          </cell>
        </row>
        <row r="7418">
          <cell r="D7418" t="str">
            <v/>
          </cell>
        </row>
        <row r="7419">
          <cell r="D7419" t="str">
            <v/>
          </cell>
        </row>
        <row r="7420">
          <cell r="D7420" t="str">
            <v/>
          </cell>
        </row>
        <row r="7421">
          <cell r="D7421" t="str">
            <v/>
          </cell>
        </row>
        <row r="7422">
          <cell r="D7422" t="str">
            <v/>
          </cell>
        </row>
        <row r="7423">
          <cell r="D7423" t="str">
            <v/>
          </cell>
        </row>
        <row r="7424">
          <cell r="D7424" t="str">
            <v/>
          </cell>
        </row>
        <row r="7425">
          <cell r="D7425" t="str">
            <v/>
          </cell>
        </row>
        <row r="7426">
          <cell r="D7426" t="str">
            <v/>
          </cell>
        </row>
        <row r="7427">
          <cell r="D7427" t="str">
            <v/>
          </cell>
        </row>
        <row r="7428">
          <cell r="D7428" t="str">
            <v/>
          </cell>
        </row>
        <row r="7429">
          <cell r="D7429" t="str">
            <v/>
          </cell>
        </row>
        <row r="7430">
          <cell r="D7430" t="str">
            <v/>
          </cell>
        </row>
        <row r="7431">
          <cell r="D7431" t="str">
            <v/>
          </cell>
        </row>
        <row r="7432">
          <cell r="D7432" t="str">
            <v/>
          </cell>
        </row>
        <row r="7433">
          <cell r="D7433" t="str">
            <v/>
          </cell>
        </row>
        <row r="7434">
          <cell r="D7434" t="str">
            <v/>
          </cell>
        </row>
        <row r="7435">
          <cell r="D7435" t="str">
            <v/>
          </cell>
        </row>
        <row r="7436">
          <cell r="D7436" t="str">
            <v/>
          </cell>
        </row>
        <row r="7437">
          <cell r="D7437" t="str">
            <v/>
          </cell>
        </row>
        <row r="7438">
          <cell r="D7438" t="str">
            <v/>
          </cell>
        </row>
        <row r="7439">
          <cell r="D7439" t="str">
            <v/>
          </cell>
        </row>
        <row r="7440">
          <cell r="D7440" t="str">
            <v/>
          </cell>
        </row>
        <row r="7441">
          <cell r="D7441" t="str">
            <v/>
          </cell>
        </row>
        <row r="7442">
          <cell r="D7442" t="str">
            <v/>
          </cell>
        </row>
        <row r="7443">
          <cell r="D7443" t="str">
            <v/>
          </cell>
        </row>
        <row r="7444">
          <cell r="D7444" t="str">
            <v/>
          </cell>
        </row>
        <row r="7445">
          <cell r="D7445" t="str">
            <v/>
          </cell>
        </row>
        <row r="7446">
          <cell r="D7446" t="str">
            <v/>
          </cell>
        </row>
        <row r="7447">
          <cell r="D7447" t="str">
            <v/>
          </cell>
        </row>
        <row r="7448">
          <cell r="D7448" t="str">
            <v/>
          </cell>
        </row>
        <row r="7449">
          <cell r="D7449" t="str">
            <v/>
          </cell>
        </row>
        <row r="7450">
          <cell r="D7450" t="str">
            <v/>
          </cell>
        </row>
        <row r="7451">
          <cell r="D7451" t="str">
            <v/>
          </cell>
        </row>
        <row r="7452">
          <cell r="D7452" t="str">
            <v/>
          </cell>
        </row>
        <row r="7453">
          <cell r="D7453" t="str">
            <v/>
          </cell>
        </row>
        <row r="7454">
          <cell r="D7454" t="str">
            <v/>
          </cell>
        </row>
        <row r="7455">
          <cell r="D7455" t="str">
            <v/>
          </cell>
        </row>
        <row r="7456">
          <cell r="D7456" t="str">
            <v/>
          </cell>
        </row>
        <row r="7457">
          <cell r="D7457" t="str">
            <v/>
          </cell>
        </row>
        <row r="7458">
          <cell r="D7458" t="str">
            <v/>
          </cell>
        </row>
        <row r="7459">
          <cell r="D7459" t="str">
            <v/>
          </cell>
        </row>
        <row r="7460">
          <cell r="D7460" t="str">
            <v/>
          </cell>
        </row>
        <row r="7461">
          <cell r="D7461" t="str">
            <v/>
          </cell>
        </row>
        <row r="7462">
          <cell r="D7462" t="str">
            <v/>
          </cell>
        </row>
        <row r="7463">
          <cell r="D7463" t="str">
            <v/>
          </cell>
        </row>
        <row r="7464">
          <cell r="D7464" t="str">
            <v/>
          </cell>
        </row>
        <row r="7465">
          <cell r="D7465" t="str">
            <v/>
          </cell>
        </row>
        <row r="7466">
          <cell r="D7466" t="str">
            <v/>
          </cell>
        </row>
        <row r="7467">
          <cell r="D7467" t="str">
            <v/>
          </cell>
        </row>
        <row r="7468">
          <cell r="D7468" t="str">
            <v/>
          </cell>
        </row>
        <row r="7469">
          <cell r="D7469" t="str">
            <v/>
          </cell>
        </row>
        <row r="7470">
          <cell r="D7470" t="str">
            <v/>
          </cell>
        </row>
        <row r="7471">
          <cell r="D7471" t="str">
            <v/>
          </cell>
        </row>
        <row r="7472">
          <cell r="D7472" t="str">
            <v/>
          </cell>
        </row>
        <row r="7473">
          <cell r="D7473" t="str">
            <v/>
          </cell>
        </row>
        <row r="7474">
          <cell r="D7474" t="str">
            <v/>
          </cell>
        </row>
        <row r="7475">
          <cell r="D7475" t="str">
            <v/>
          </cell>
        </row>
        <row r="7476">
          <cell r="D7476" t="str">
            <v/>
          </cell>
        </row>
        <row r="7477">
          <cell r="D7477" t="str">
            <v/>
          </cell>
        </row>
        <row r="7478">
          <cell r="D7478" t="str">
            <v/>
          </cell>
        </row>
        <row r="7479">
          <cell r="D7479" t="str">
            <v/>
          </cell>
        </row>
        <row r="7480">
          <cell r="D7480" t="str">
            <v/>
          </cell>
        </row>
        <row r="7481">
          <cell r="D7481" t="str">
            <v/>
          </cell>
        </row>
        <row r="7482">
          <cell r="D7482" t="str">
            <v/>
          </cell>
        </row>
        <row r="7483">
          <cell r="D7483" t="str">
            <v/>
          </cell>
        </row>
        <row r="7484">
          <cell r="D7484" t="str">
            <v/>
          </cell>
        </row>
        <row r="7485">
          <cell r="D7485" t="str">
            <v/>
          </cell>
        </row>
        <row r="7486">
          <cell r="D7486" t="str">
            <v/>
          </cell>
        </row>
        <row r="7487">
          <cell r="D7487" t="str">
            <v/>
          </cell>
        </row>
        <row r="7488">
          <cell r="D7488" t="str">
            <v/>
          </cell>
        </row>
        <row r="7489">
          <cell r="D7489" t="str">
            <v/>
          </cell>
        </row>
        <row r="7490">
          <cell r="D7490" t="str">
            <v/>
          </cell>
        </row>
        <row r="7491">
          <cell r="D7491" t="str">
            <v/>
          </cell>
        </row>
        <row r="7492">
          <cell r="D7492" t="str">
            <v/>
          </cell>
        </row>
        <row r="7493">
          <cell r="D7493" t="str">
            <v/>
          </cell>
        </row>
        <row r="7494">
          <cell r="D7494" t="str">
            <v/>
          </cell>
        </row>
        <row r="7495">
          <cell r="D7495" t="str">
            <v/>
          </cell>
        </row>
        <row r="7496">
          <cell r="D7496" t="str">
            <v/>
          </cell>
        </row>
        <row r="7497">
          <cell r="D7497" t="str">
            <v/>
          </cell>
        </row>
        <row r="7498">
          <cell r="D7498" t="str">
            <v/>
          </cell>
        </row>
        <row r="7499">
          <cell r="D7499" t="str">
            <v/>
          </cell>
        </row>
        <row r="7500">
          <cell r="D7500" t="str">
            <v/>
          </cell>
        </row>
        <row r="7501">
          <cell r="D7501" t="str">
            <v/>
          </cell>
        </row>
        <row r="7502">
          <cell r="D7502" t="str">
            <v/>
          </cell>
        </row>
        <row r="7503">
          <cell r="D7503" t="str">
            <v/>
          </cell>
        </row>
        <row r="7504">
          <cell r="D7504" t="str">
            <v/>
          </cell>
        </row>
        <row r="7505">
          <cell r="D7505" t="str">
            <v/>
          </cell>
        </row>
        <row r="7506">
          <cell r="D7506" t="str">
            <v/>
          </cell>
        </row>
        <row r="7507">
          <cell r="D7507" t="str">
            <v/>
          </cell>
        </row>
        <row r="7508">
          <cell r="D7508" t="str">
            <v/>
          </cell>
        </row>
        <row r="7509">
          <cell r="D7509" t="str">
            <v/>
          </cell>
        </row>
        <row r="7510">
          <cell r="D7510" t="str">
            <v/>
          </cell>
        </row>
        <row r="7511">
          <cell r="D7511" t="str">
            <v/>
          </cell>
        </row>
        <row r="7512">
          <cell r="D7512" t="str">
            <v/>
          </cell>
        </row>
        <row r="7513">
          <cell r="D7513" t="str">
            <v/>
          </cell>
        </row>
        <row r="7514">
          <cell r="D7514" t="str">
            <v/>
          </cell>
        </row>
        <row r="7515">
          <cell r="D7515" t="str">
            <v/>
          </cell>
        </row>
        <row r="7516">
          <cell r="D7516" t="str">
            <v/>
          </cell>
        </row>
        <row r="7517">
          <cell r="D7517" t="str">
            <v/>
          </cell>
        </row>
        <row r="7518">
          <cell r="D7518" t="str">
            <v/>
          </cell>
        </row>
        <row r="7519">
          <cell r="D7519" t="str">
            <v/>
          </cell>
        </row>
        <row r="7520">
          <cell r="D7520" t="str">
            <v/>
          </cell>
        </row>
        <row r="7521">
          <cell r="D7521" t="str">
            <v/>
          </cell>
        </row>
        <row r="7522">
          <cell r="D7522" t="str">
            <v/>
          </cell>
        </row>
        <row r="7523">
          <cell r="D7523" t="str">
            <v/>
          </cell>
        </row>
        <row r="7524">
          <cell r="D7524" t="str">
            <v/>
          </cell>
        </row>
        <row r="7525">
          <cell r="D7525" t="str">
            <v/>
          </cell>
        </row>
        <row r="7526">
          <cell r="D7526" t="str">
            <v/>
          </cell>
        </row>
        <row r="7527">
          <cell r="D7527" t="str">
            <v/>
          </cell>
        </row>
        <row r="7528">
          <cell r="D7528" t="str">
            <v/>
          </cell>
        </row>
        <row r="7529">
          <cell r="D7529" t="str">
            <v/>
          </cell>
        </row>
        <row r="7530">
          <cell r="D7530" t="str">
            <v/>
          </cell>
        </row>
        <row r="7531">
          <cell r="D7531" t="str">
            <v/>
          </cell>
        </row>
        <row r="7532">
          <cell r="D7532" t="str">
            <v/>
          </cell>
        </row>
        <row r="7533">
          <cell r="D7533" t="str">
            <v/>
          </cell>
        </row>
        <row r="7534">
          <cell r="D7534" t="str">
            <v/>
          </cell>
        </row>
        <row r="7535">
          <cell r="D7535" t="str">
            <v/>
          </cell>
        </row>
        <row r="7536">
          <cell r="D7536" t="str">
            <v/>
          </cell>
        </row>
        <row r="7537">
          <cell r="D7537" t="str">
            <v/>
          </cell>
        </row>
        <row r="7538">
          <cell r="D7538" t="str">
            <v/>
          </cell>
        </row>
        <row r="7539">
          <cell r="D7539" t="str">
            <v/>
          </cell>
        </row>
        <row r="7540">
          <cell r="D7540" t="str">
            <v/>
          </cell>
        </row>
        <row r="7541">
          <cell r="D7541" t="str">
            <v/>
          </cell>
        </row>
        <row r="7542">
          <cell r="D7542" t="str">
            <v/>
          </cell>
        </row>
        <row r="7543">
          <cell r="D7543" t="str">
            <v/>
          </cell>
        </row>
        <row r="7544">
          <cell r="D7544" t="str">
            <v/>
          </cell>
        </row>
        <row r="7545">
          <cell r="D7545" t="str">
            <v/>
          </cell>
        </row>
        <row r="7546">
          <cell r="D7546" t="str">
            <v/>
          </cell>
        </row>
        <row r="7547">
          <cell r="D7547" t="str">
            <v/>
          </cell>
        </row>
        <row r="7548">
          <cell r="D7548" t="str">
            <v/>
          </cell>
        </row>
        <row r="7549">
          <cell r="D7549" t="str">
            <v/>
          </cell>
        </row>
        <row r="7550">
          <cell r="D7550" t="str">
            <v/>
          </cell>
        </row>
        <row r="7551">
          <cell r="D7551" t="str">
            <v/>
          </cell>
        </row>
        <row r="7552">
          <cell r="D7552" t="str">
            <v/>
          </cell>
        </row>
        <row r="7553">
          <cell r="D7553" t="str">
            <v/>
          </cell>
        </row>
        <row r="7554">
          <cell r="D7554" t="str">
            <v/>
          </cell>
        </row>
        <row r="7555">
          <cell r="D7555" t="str">
            <v/>
          </cell>
        </row>
        <row r="7556">
          <cell r="D7556" t="str">
            <v/>
          </cell>
        </row>
        <row r="7557">
          <cell r="D7557" t="str">
            <v/>
          </cell>
        </row>
        <row r="7558">
          <cell r="D7558" t="str">
            <v/>
          </cell>
        </row>
        <row r="7559">
          <cell r="D7559" t="str">
            <v/>
          </cell>
        </row>
        <row r="7560">
          <cell r="D7560" t="str">
            <v/>
          </cell>
        </row>
        <row r="7561">
          <cell r="D7561" t="str">
            <v/>
          </cell>
        </row>
        <row r="7562">
          <cell r="D7562" t="str">
            <v/>
          </cell>
        </row>
        <row r="7563">
          <cell r="D7563" t="str">
            <v/>
          </cell>
        </row>
        <row r="7564">
          <cell r="D7564" t="str">
            <v/>
          </cell>
        </row>
        <row r="7565">
          <cell r="D7565" t="str">
            <v/>
          </cell>
        </row>
        <row r="7566">
          <cell r="D7566" t="str">
            <v/>
          </cell>
        </row>
        <row r="7567">
          <cell r="D7567" t="str">
            <v/>
          </cell>
        </row>
        <row r="7568">
          <cell r="D7568" t="str">
            <v/>
          </cell>
        </row>
        <row r="7569">
          <cell r="D7569" t="str">
            <v/>
          </cell>
        </row>
        <row r="7570">
          <cell r="D7570" t="str">
            <v/>
          </cell>
        </row>
        <row r="7571">
          <cell r="D7571" t="str">
            <v/>
          </cell>
        </row>
        <row r="7572">
          <cell r="D7572" t="str">
            <v/>
          </cell>
        </row>
        <row r="7573">
          <cell r="D7573" t="str">
            <v/>
          </cell>
        </row>
        <row r="7574">
          <cell r="D7574" t="str">
            <v/>
          </cell>
        </row>
        <row r="7575">
          <cell r="D7575" t="str">
            <v/>
          </cell>
        </row>
        <row r="7576">
          <cell r="D7576" t="str">
            <v/>
          </cell>
        </row>
        <row r="7577">
          <cell r="D7577" t="str">
            <v/>
          </cell>
        </row>
        <row r="7578">
          <cell r="D7578" t="str">
            <v/>
          </cell>
        </row>
        <row r="7579">
          <cell r="D7579" t="str">
            <v/>
          </cell>
        </row>
        <row r="7580">
          <cell r="D7580" t="str">
            <v/>
          </cell>
        </row>
        <row r="7581">
          <cell r="D7581" t="str">
            <v/>
          </cell>
        </row>
        <row r="7582">
          <cell r="D7582" t="str">
            <v/>
          </cell>
        </row>
        <row r="7583">
          <cell r="D7583" t="str">
            <v/>
          </cell>
        </row>
        <row r="7584">
          <cell r="D7584" t="str">
            <v/>
          </cell>
        </row>
        <row r="7585">
          <cell r="D7585" t="str">
            <v/>
          </cell>
        </row>
        <row r="7586">
          <cell r="D7586" t="str">
            <v/>
          </cell>
        </row>
        <row r="7587">
          <cell r="D7587" t="str">
            <v/>
          </cell>
        </row>
        <row r="7588">
          <cell r="D7588" t="str">
            <v/>
          </cell>
        </row>
        <row r="7589">
          <cell r="D7589" t="str">
            <v/>
          </cell>
        </row>
        <row r="7590">
          <cell r="D7590" t="str">
            <v/>
          </cell>
        </row>
        <row r="7591">
          <cell r="D7591" t="str">
            <v/>
          </cell>
        </row>
        <row r="7592">
          <cell r="D7592" t="str">
            <v/>
          </cell>
        </row>
        <row r="7593">
          <cell r="D7593" t="str">
            <v/>
          </cell>
        </row>
        <row r="7594">
          <cell r="D7594" t="str">
            <v/>
          </cell>
        </row>
        <row r="7595">
          <cell r="D7595" t="str">
            <v/>
          </cell>
        </row>
        <row r="7596">
          <cell r="D7596" t="str">
            <v/>
          </cell>
        </row>
        <row r="7597">
          <cell r="D7597" t="str">
            <v/>
          </cell>
        </row>
        <row r="7598">
          <cell r="D7598" t="str">
            <v/>
          </cell>
        </row>
        <row r="7599">
          <cell r="D7599" t="str">
            <v/>
          </cell>
        </row>
        <row r="7600">
          <cell r="D7600" t="str">
            <v/>
          </cell>
        </row>
        <row r="7601">
          <cell r="D7601" t="str">
            <v/>
          </cell>
        </row>
        <row r="7602">
          <cell r="D7602" t="str">
            <v/>
          </cell>
        </row>
        <row r="7603">
          <cell r="D7603" t="str">
            <v/>
          </cell>
        </row>
        <row r="7604">
          <cell r="D7604" t="str">
            <v/>
          </cell>
        </row>
        <row r="7605">
          <cell r="D7605" t="str">
            <v/>
          </cell>
        </row>
        <row r="7606">
          <cell r="D7606" t="str">
            <v/>
          </cell>
        </row>
        <row r="7607">
          <cell r="D7607" t="str">
            <v/>
          </cell>
        </row>
        <row r="7608">
          <cell r="D7608" t="str">
            <v/>
          </cell>
        </row>
        <row r="7609">
          <cell r="D7609" t="str">
            <v/>
          </cell>
        </row>
        <row r="7610">
          <cell r="D7610" t="str">
            <v/>
          </cell>
        </row>
        <row r="7611">
          <cell r="D7611" t="str">
            <v/>
          </cell>
        </row>
        <row r="7612">
          <cell r="D7612" t="str">
            <v/>
          </cell>
        </row>
        <row r="7613">
          <cell r="D7613" t="str">
            <v/>
          </cell>
        </row>
        <row r="7614">
          <cell r="D7614" t="str">
            <v/>
          </cell>
        </row>
        <row r="7615">
          <cell r="D7615" t="str">
            <v/>
          </cell>
        </row>
        <row r="7616">
          <cell r="D7616" t="str">
            <v/>
          </cell>
        </row>
        <row r="7617">
          <cell r="D7617" t="str">
            <v/>
          </cell>
        </row>
        <row r="7618">
          <cell r="D7618" t="str">
            <v/>
          </cell>
        </row>
        <row r="7619">
          <cell r="D7619" t="str">
            <v/>
          </cell>
        </row>
        <row r="7620">
          <cell r="D7620" t="str">
            <v/>
          </cell>
        </row>
        <row r="7621">
          <cell r="D7621" t="str">
            <v/>
          </cell>
        </row>
        <row r="7622">
          <cell r="D7622" t="str">
            <v/>
          </cell>
        </row>
        <row r="7623">
          <cell r="D7623" t="str">
            <v/>
          </cell>
        </row>
        <row r="7624">
          <cell r="D7624" t="str">
            <v/>
          </cell>
        </row>
        <row r="7625">
          <cell r="D7625" t="str">
            <v/>
          </cell>
        </row>
        <row r="7626">
          <cell r="D7626" t="str">
            <v/>
          </cell>
        </row>
        <row r="7627">
          <cell r="D7627" t="str">
            <v/>
          </cell>
        </row>
        <row r="7628">
          <cell r="D7628" t="str">
            <v/>
          </cell>
        </row>
        <row r="7629">
          <cell r="D7629" t="str">
            <v/>
          </cell>
        </row>
        <row r="7630">
          <cell r="D7630" t="str">
            <v/>
          </cell>
        </row>
        <row r="7631">
          <cell r="D7631" t="str">
            <v/>
          </cell>
        </row>
        <row r="7632">
          <cell r="D7632" t="str">
            <v/>
          </cell>
        </row>
        <row r="7633">
          <cell r="D7633" t="str">
            <v/>
          </cell>
        </row>
        <row r="7634">
          <cell r="D7634" t="str">
            <v/>
          </cell>
        </row>
        <row r="7635">
          <cell r="D7635" t="str">
            <v/>
          </cell>
        </row>
        <row r="7636">
          <cell r="D7636" t="str">
            <v/>
          </cell>
        </row>
        <row r="7637">
          <cell r="D7637" t="str">
            <v/>
          </cell>
        </row>
        <row r="7638">
          <cell r="D7638" t="str">
            <v/>
          </cell>
        </row>
        <row r="7639">
          <cell r="D7639" t="str">
            <v/>
          </cell>
        </row>
        <row r="7640">
          <cell r="D7640" t="str">
            <v/>
          </cell>
        </row>
        <row r="7641">
          <cell r="D7641" t="str">
            <v/>
          </cell>
        </row>
        <row r="7642">
          <cell r="D7642" t="str">
            <v/>
          </cell>
        </row>
        <row r="7643">
          <cell r="D7643" t="str">
            <v/>
          </cell>
        </row>
        <row r="7644">
          <cell r="D7644" t="str">
            <v/>
          </cell>
        </row>
        <row r="7645">
          <cell r="D7645" t="str">
            <v/>
          </cell>
        </row>
        <row r="7646">
          <cell r="D7646" t="str">
            <v/>
          </cell>
        </row>
        <row r="7647">
          <cell r="D7647" t="str">
            <v/>
          </cell>
        </row>
        <row r="7648">
          <cell r="D7648" t="str">
            <v/>
          </cell>
        </row>
        <row r="7649">
          <cell r="D7649" t="str">
            <v/>
          </cell>
        </row>
        <row r="7650">
          <cell r="D7650" t="str">
            <v/>
          </cell>
        </row>
        <row r="7651">
          <cell r="D7651" t="str">
            <v/>
          </cell>
        </row>
        <row r="7652">
          <cell r="D7652" t="str">
            <v/>
          </cell>
        </row>
        <row r="7653">
          <cell r="D7653" t="str">
            <v/>
          </cell>
        </row>
        <row r="7654">
          <cell r="D7654" t="str">
            <v/>
          </cell>
        </row>
        <row r="7655">
          <cell r="D7655" t="str">
            <v/>
          </cell>
        </row>
        <row r="7656">
          <cell r="D7656" t="str">
            <v/>
          </cell>
        </row>
        <row r="7657">
          <cell r="D7657" t="str">
            <v/>
          </cell>
        </row>
        <row r="7658">
          <cell r="D7658" t="str">
            <v/>
          </cell>
        </row>
        <row r="7659">
          <cell r="D7659" t="str">
            <v/>
          </cell>
        </row>
        <row r="7660">
          <cell r="D7660" t="str">
            <v/>
          </cell>
        </row>
        <row r="7661">
          <cell r="D7661" t="str">
            <v/>
          </cell>
        </row>
        <row r="7662">
          <cell r="D7662" t="str">
            <v/>
          </cell>
        </row>
        <row r="7663">
          <cell r="D7663" t="str">
            <v/>
          </cell>
        </row>
        <row r="7664">
          <cell r="D7664" t="str">
            <v/>
          </cell>
        </row>
        <row r="7665">
          <cell r="D7665" t="str">
            <v/>
          </cell>
        </row>
        <row r="7666">
          <cell r="D7666" t="str">
            <v/>
          </cell>
        </row>
        <row r="7667">
          <cell r="D7667" t="str">
            <v/>
          </cell>
        </row>
        <row r="7668">
          <cell r="D7668" t="str">
            <v/>
          </cell>
        </row>
        <row r="7669">
          <cell r="D7669" t="str">
            <v/>
          </cell>
        </row>
        <row r="7670">
          <cell r="D7670" t="str">
            <v/>
          </cell>
        </row>
        <row r="7671">
          <cell r="D7671" t="str">
            <v/>
          </cell>
        </row>
        <row r="7672">
          <cell r="D7672" t="str">
            <v/>
          </cell>
        </row>
        <row r="7673">
          <cell r="D7673" t="str">
            <v/>
          </cell>
        </row>
        <row r="7674">
          <cell r="D7674" t="str">
            <v/>
          </cell>
        </row>
        <row r="7675">
          <cell r="D7675" t="str">
            <v/>
          </cell>
        </row>
        <row r="7676">
          <cell r="D7676" t="str">
            <v/>
          </cell>
        </row>
        <row r="7677">
          <cell r="D7677" t="str">
            <v/>
          </cell>
        </row>
        <row r="7678">
          <cell r="D7678" t="str">
            <v/>
          </cell>
        </row>
        <row r="7679">
          <cell r="D7679" t="str">
            <v/>
          </cell>
        </row>
        <row r="7680">
          <cell r="D7680" t="str">
            <v/>
          </cell>
        </row>
        <row r="7681">
          <cell r="D7681" t="str">
            <v/>
          </cell>
        </row>
        <row r="7682">
          <cell r="D7682" t="str">
            <v/>
          </cell>
        </row>
        <row r="7683">
          <cell r="D7683" t="str">
            <v/>
          </cell>
        </row>
        <row r="7684">
          <cell r="D7684" t="str">
            <v/>
          </cell>
        </row>
        <row r="7685">
          <cell r="D7685" t="str">
            <v/>
          </cell>
        </row>
        <row r="7686">
          <cell r="D7686" t="str">
            <v/>
          </cell>
        </row>
        <row r="7687">
          <cell r="D7687" t="str">
            <v/>
          </cell>
        </row>
        <row r="7688">
          <cell r="D7688" t="str">
            <v/>
          </cell>
        </row>
        <row r="7689">
          <cell r="D7689" t="str">
            <v/>
          </cell>
        </row>
        <row r="7690">
          <cell r="D7690" t="str">
            <v/>
          </cell>
        </row>
        <row r="7691">
          <cell r="D7691" t="str">
            <v/>
          </cell>
        </row>
        <row r="7692">
          <cell r="D7692" t="str">
            <v/>
          </cell>
        </row>
        <row r="7693">
          <cell r="D7693" t="str">
            <v/>
          </cell>
        </row>
        <row r="7694">
          <cell r="D7694" t="str">
            <v/>
          </cell>
        </row>
        <row r="7695">
          <cell r="D7695" t="str">
            <v/>
          </cell>
        </row>
        <row r="7696">
          <cell r="D7696" t="str">
            <v/>
          </cell>
        </row>
        <row r="7697">
          <cell r="D7697" t="str">
            <v/>
          </cell>
        </row>
        <row r="7698">
          <cell r="D7698" t="str">
            <v/>
          </cell>
        </row>
        <row r="7699">
          <cell r="D7699" t="str">
            <v/>
          </cell>
        </row>
        <row r="7700">
          <cell r="D7700" t="str">
            <v/>
          </cell>
        </row>
        <row r="7701">
          <cell r="D7701" t="str">
            <v/>
          </cell>
        </row>
        <row r="7702">
          <cell r="D7702" t="str">
            <v/>
          </cell>
        </row>
        <row r="7703">
          <cell r="D7703" t="str">
            <v/>
          </cell>
        </row>
        <row r="7704">
          <cell r="D7704" t="str">
            <v/>
          </cell>
        </row>
        <row r="7705">
          <cell r="D7705" t="str">
            <v/>
          </cell>
        </row>
        <row r="7706">
          <cell r="D7706" t="str">
            <v/>
          </cell>
        </row>
        <row r="7707">
          <cell r="D7707" t="str">
            <v/>
          </cell>
        </row>
        <row r="7708">
          <cell r="D7708" t="str">
            <v/>
          </cell>
        </row>
        <row r="7709">
          <cell r="D7709" t="str">
            <v/>
          </cell>
        </row>
        <row r="7710">
          <cell r="D7710" t="str">
            <v/>
          </cell>
        </row>
        <row r="7711">
          <cell r="D7711" t="str">
            <v/>
          </cell>
        </row>
        <row r="7712">
          <cell r="D7712" t="str">
            <v/>
          </cell>
        </row>
        <row r="7713">
          <cell r="D7713" t="str">
            <v/>
          </cell>
        </row>
        <row r="7714">
          <cell r="D7714" t="str">
            <v/>
          </cell>
        </row>
        <row r="7715">
          <cell r="D7715" t="str">
            <v/>
          </cell>
        </row>
        <row r="7716">
          <cell r="D7716" t="str">
            <v/>
          </cell>
        </row>
        <row r="7717">
          <cell r="D7717" t="str">
            <v/>
          </cell>
        </row>
        <row r="7718">
          <cell r="D7718" t="str">
            <v/>
          </cell>
        </row>
        <row r="7719">
          <cell r="D7719" t="str">
            <v/>
          </cell>
        </row>
        <row r="7720">
          <cell r="D7720" t="str">
            <v/>
          </cell>
        </row>
        <row r="7721">
          <cell r="D7721" t="str">
            <v/>
          </cell>
        </row>
        <row r="7722">
          <cell r="D7722" t="str">
            <v/>
          </cell>
        </row>
        <row r="7723">
          <cell r="D7723" t="str">
            <v/>
          </cell>
        </row>
        <row r="7724">
          <cell r="D7724" t="str">
            <v/>
          </cell>
        </row>
        <row r="7725">
          <cell r="D7725" t="str">
            <v/>
          </cell>
        </row>
        <row r="7726">
          <cell r="D7726" t="str">
            <v/>
          </cell>
        </row>
        <row r="7727">
          <cell r="D7727" t="str">
            <v/>
          </cell>
        </row>
        <row r="7728">
          <cell r="D7728" t="str">
            <v/>
          </cell>
        </row>
        <row r="7729">
          <cell r="D7729" t="str">
            <v/>
          </cell>
        </row>
        <row r="7730">
          <cell r="D7730" t="str">
            <v/>
          </cell>
        </row>
        <row r="7731">
          <cell r="D7731" t="str">
            <v/>
          </cell>
        </row>
        <row r="7732">
          <cell r="D7732" t="str">
            <v/>
          </cell>
        </row>
        <row r="7733">
          <cell r="D7733" t="str">
            <v/>
          </cell>
        </row>
        <row r="7734">
          <cell r="D7734" t="str">
            <v/>
          </cell>
        </row>
        <row r="7735">
          <cell r="D7735" t="str">
            <v/>
          </cell>
        </row>
        <row r="7736">
          <cell r="D7736" t="str">
            <v/>
          </cell>
        </row>
        <row r="7737">
          <cell r="D7737" t="str">
            <v/>
          </cell>
        </row>
        <row r="7738">
          <cell r="D7738" t="str">
            <v/>
          </cell>
        </row>
        <row r="7739">
          <cell r="D7739" t="str">
            <v/>
          </cell>
        </row>
        <row r="7740">
          <cell r="D7740" t="str">
            <v/>
          </cell>
        </row>
        <row r="7741">
          <cell r="D7741" t="str">
            <v/>
          </cell>
        </row>
        <row r="7742">
          <cell r="D7742" t="str">
            <v/>
          </cell>
        </row>
        <row r="7743">
          <cell r="D7743" t="str">
            <v/>
          </cell>
        </row>
        <row r="7744">
          <cell r="D7744" t="str">
            <v/>
          </cell>
        </row>
        <row r="7745">
          <cell r="D7745" t="str">
            <v/>
          </cell>
        </row>
        <row r="7746">
          <cell r="D7746" t="str">
            <v/>
          </cell>
        </row>
        <row r="7747">
          <cell r="D7747" t="str">
            <v/>
          </cell>
        </row>
        <row r="7748">
          <cell r="D7748" t="str">
            <v/>
          </cell>
        </row>
        <row r="7749">
          <cell r="D7749" t="str">
            <v/>
          </cell>
        </row>
        <row r="7750">
          <cell r="D7750" t="str">
            <v/>
          </cell>
        </row>
        <row r="7751">
          <cell r="D7751" t="str">
            <v/>
          </cell>
        </row>
        <row r="7752">
          <cell r="D7752" t="str">
            <v/>
          </cell>
        </row>
        <row r="7753">
          <cell r="D7753" t="str">
            <v/>
          </cell>
        </row>
        <row r="7754">
          <cell r="D7754" t="str">
            <v/>
          </cell>
        </row>
        <row r="7755">
          <cell r="D7755" t="str">
            <v/>
          </cell>
        </row>
        <row r="7756">
          <cell r="D7756" t="str">
            <v/>
          </cell>
        </row>
        <row r="7757">
          <cell r="D7757" t="str">
            <v/>
          </cell>
        </row>
        <row r="7758">
          <cell r="D7758" t="str">
            <v/>
          </cell>
        </row>
        <row r="7759">
          <cell r="D7759" t="str">
            <v/>
          </cell>
        </row>
        <row r="7760">
          <cell r="D7760" t="str">
            <v/>
          </cell>
        </row>
        <row r="7761">
          <cell r="D7761" t="str">
            <v/>
          </cell>
        </row>
        <row r="7762">
          <cell r="D7762" t="str">
            <v/>
          </cell>
        </row>
        <row r="7763">
          <cell r="D7763" t="str">
            <v/>
          </cell>
        </row>
        <row r="7764">
          <cell r="D7764" t="str">
            <v/>
          </cell>
        </row>
        <row r="7765">
          <cell r="D7765" t="str">
            <v/>
          </cell>
        </row>
        <row r="7766">
          <cell r="D7766" t="str">
            <v/>
          </cell>
        </row>
        <row r="7767">
          <cell r="D7767" t="str">
            <v/>
          </cell>
        </row>
        <row r="7768">
          <cell r="D7768" t="str">
            <v/>
          </cell>
        </row>
        <row r="7769">
          <cell r="D7769" t="str">
            <v/>
          </cell>
        </row>
        <row r="7770">
          <cell r="D7770" t="str">
            <v/>
          </cell>
        </row>
        <row r="7771">
          <cell r="D7771" t="str">
            <v/>
          </cell>
        </row>
        <row r="7772">
          <cell r="D7772" t="str">
            <v/>
          </cell>
        </row>
        <row r="7773">
          <cell r="D7773" t="str">
            <v/>
          </cell>
        </row>
        <row r="7774">
          <cell r="D7774" t="str">
            <v/>
          </cell>
        </row>
        <row r="7775">
          <cell r="D7775" t="str">
            <v/>
          </cell>
        </row>
        <row r="7776">
          <cell r="D7776" t="str">
            <v/>
          </cell>
        </row>
        <row r="7777">
          <cell r="D7777" t="str">
            <v/>
          </cell>
        </row>
        <row r="7778">
          <cell r="D7778" t="str">
            <v/>
          </cell>
        </row>
        <row r="7779">
          <cell r="D7779" t="str">
            <v/>
          </cell>
        </row>
        <row r="7780">
          <cell r="D7780" t="str">
            <v/>
          </cell>
        </row>
        <row r="7781">
          <cell r="D7781" t="str">
            <v/>
          </cell>
        </row>
        <row r="7782">
          <cell r="D7782" t="str">
            <v/>
          </cell>
        </row>
        <row r="7783">
          <cell r="D7783" t="str">
            <v/>
          </cell>
        </row>
        <row r="7784">
          <cell r="D7784" t="str">
            <v/>
          </cell>
        </row>
        <row r="7785">
          <cell r="D7785" t="str">
            <v/>
          </cell>
        </row>
        <row r="7786">
          <cell r="D7786" t="str">
            <v/>
          </cell>
        </row>
        <row r="7787">
          <cell r="D7787" t="str">
            <v/>
          </cell>
        </row>
        <row r="7788">
          <cell r="D7788" t="str">
            <v/>
          </cell>
        </row>
        <row r="7789">
          <cell r="D7789" t="str">
            <v/>
          </cell>
        </row>
        <row r="7790">
          <cell r="D7790" t="str">
            <v/>
          </cell>
        </row>
        <row r="7791">
          <cell r="D7791" t="str">
            <v/>
          </cell>
        </row>
        <row r="7792">
          <cell r="D7792" t="str">
            <v/>
          </cell>
        </row>
        <row r="7793">
          <cell r="D7793" t="str">
            <v/>
          </cell>
        </row>
        <row r="7794">
          <cell r="D7794" t="str">
            <v/>
          </cell>
        </row>
        <row r="7795">
          <cell r="D7795" t="str">
            <v/>
          </cell>
        </row>
        <row r="7796">
          <cell r="D7796" t="str">
            <v/>
          </cell>
        </row>
        <row r="7797">
          <cell r="D7797" t="str">
            <v/>
          </cell>
        </row>
        <row r="7798">
          <cell r="D7798" t="str">
            <v/>
          </cell>
        </row>
        <row r="7799">
          <cell r="D7799" t="str">
            <v/>
          </cell>
        </row>
        <row r="7800">
          <cell r="D7800" t="str">
            <v/>
          </cell>
        </row>
        <row r="7801">
          <cell r="D7801" t="str">
            <v/>
          </cell>
        </row>
        <row r="7802">
          <cell r="D7802" t="str">
            <v/>
          </cell>
        </row>
        <row r="7803">
          <cell r="D7803" t="str">
            <v/>
          </cell>
        </row>
        <row r="7804">
          <cell r="D7804" t="str">
            <v/>
          </cell>
        </row>
        <row r="7805">
          <cell r="D7805" t="str">
            <v/>
          </cell>
        </row>
        <row r="7806">
          <cell r="D7806" t="str">
            <v/>
          </cell>
        </row>
        <row r="7807">
          <cell r="D7807" t="str">
            <v/>
          </cell>
        </row>
        <row r="7808">
          <cell r="D7808" t="str">
            <v/>
          </cell>
        </row>
        <row r="7809">
          <cell r="D7809" t="str">
            <v/>
          </cell>
        </row>
        <row r="7810">
          <cell r="D7810" t="str">
            <v/>
          </cell>
        </row>
        <row r="7811">
          <cell r="D7811" t="str">
            <v/>
          </cell>
        </row>
        <row r="7812">
          <cell r="D7812" t="str">
            <v/>
          </cell>
        </row>
        <row r="7813">
          <cell r="D7813" t="str">
            <v/>
          </cell>
        </row>
        <row r="7814">
          <cell r="D7814" t="str">
            <v/>
          </cell>
        </row>
        <row r="7815">
          <cell r="D7815" t="str">
            <v/>
          </cell>
        </row>
        <row r="7816">
          <cell r="D7816" t="str">
            <v/>
          </cell>
        </row>
        <row r="7817">
          <cell r="D7817" t="str">
            <v/>
          </cell>
        </row>
        <row r="7818">
          <cell r="D7818" t="str">
            <v/>
          </cell>
        </row>
        <row r="7819">
          <cell r="D7819" t="str">
            <v/>
          </cell>
        </row>
        <row r="7820">
          <cell r="D7820" t="str">
            <v/>
          </cell>
        </row>
        <row r="7821">
          <cell r="D7821" t="str">
            <v/>
          </cell>
        </row>
        <row r="7822">
          <cell r="D7822" t="str">
            <v/>
          </cell>
        </row>
        <row r="7823">
          <cell r="D7823" t="str">
            <v/>
          </cell>
        </row>
        <row r="7824">
          <cell r="D7824" t="str">
            <v/>
          </cell>
        </row>
        <row r="7825">
          <cell r="D7825" t="str">
            <v/>
          </cell>
        </row>
        <row r="7826">
          <cell r="D7826" t="str">
            <v/>
          </cell>
        </row>
        <row r="7827">
          <cell r="D7827" t="str">
            <v/>
          </cell>
        </row>
        <row r="7828">
          <cell r="D7828" t="str">
            <v/>
          </cell>
        </row>
        <row r="7829">
          <cell r="D7829" t="str">
            <v/>
          </cell>
        </row>
        <row r="7830">
          <cell r="D7830" t="str">
            <v/>
          </cell>
        </row>
        <row r="7831">
          <cell r="D7831" t="str">
            <v/>
          </cell>
        </row>
        <row r="7832">
          <cell r="D7832" t="str">
            <v/>
          </cell>
        </row>
        <row r="7833">
          <cell r="D7833" t="str">
            <v/>
          </cell>
        </row>
        <row r="7834">
          <cell r="D7834" t="str">
            <v/>
          </cell>
        </row>
        <row r="7835">
          <cell r="D7835" t="str">
            <v/>
          </cell>
        </row>
        <row r="7836">
          <cell r="D7836" t="str">
            <v/>
          </cell>
        </row>
        <row r="7837">
          <cell r="D7837" t="str">
            <v/>
          </cell>
        </row>
        <row r="7838">
          <cell r="D7838" t="str">
            <v/>
          </cell>
        </row>
        <row r="7839">
          <cell r="D7839" t="str">
            <v/>
          </cell>
        </row>
        <row r="7840">
          <cell r="D7840" t="str">
            <v/>
          </cell>
        </row>
        <row r="7841">
          <cell r="D7841" t="str">
            <v/>
          </cell>
        </row>
        <row r="7842">
          <cell r="D7842" t="str">
            <v/>
          </cell>
        </row>
        <row r="7843">
          <cell r="D7843" t="str">
            <v/>
          </cell>
        </row>
        <row r="7844">
          <cell r="D7844" t="str">
            <v/>
          </cell>
        </row>
        <row r="7845">
          <cell r="D7845" t="str">
            <v/>
          </cell>
        </row>
        <row r="7846">
          <cell r="D7846" t="str">
            <v/>
          </cell>
        </row>
        <row r="7847">
          <cell r="D7847" t="str">
            <v/>
          </cell>
        </row>
        <row r="7848">
          <cell r="D7848" t="str">
            <v/>
          </cell>
        </row>
        <row r="7849">
          <cell r="D7849" t="str">
            <v/>
          </cell>
        </row>
        <row r="7850">
          <cell r="D7850" t="str">
            <v/>
          </cell>
        </row>
        <row r="7851">
          <cell r="D7851" t="str">
            <v/>
          </cell>
        </row>
        <row r="7852">
          <cell r="D7852" t="str">
            <v/>
          </cell>
        </row>
        <row r="7853">
          <cell r="D7853" t="str">
            <v/>
          </cell>
        </row>
        <row r="7854">
          <cell r="D7854" t="str">
            <v/>
          </cell>
        </row>
        <row r="7855">
          <cell r="D7855" t="str">
            <v/>
          </cell>
        </row>
        <row r="7856">
          <cell r="D7856" t="str">
            <v/>
          </cell>
        </row>
        <row r="7857">
          <cell r="D7857" t="str">
            <v/>
          </cell>
        </row>
        <row r="7858">
          <cell r="D7858" t="str">
            <v/>
          </cell>
        </row>
        <row r="7859">
          <cell r="D7859" t="str">
            <v/>
          </cell>
        </row>
        <row r="7860">
          <cell r="D7860" t="str">
            <v/>
          </cell>
        </row>
        <row r="7861">
          <cell r="D7861" t="str">
            <v/>
          </cell>
        </row>
        <row r="7862">
          <cell r="D7862" t="str">
            <v/>
          </cell>
        </row>
        <row r="7863">
          <cell r="D7863" t="str">
            <v/>
          </cell>
        </row>
        <row r="7864">
          <cell r="D7864" t="str">
            <v/>
          </cell>
        </row>
        <row r="7865">
          <cell r="D7865" t="str">
            <v/>
          </cell>
        </row>
        <row r="7866">
          <cell r="D7866" t="str">
            <v/>
          </cell>
        </row>
        <row r="7867">
          <cell r="D7867" t="str">
            <v/>
          </cell>
        </row>
        <row r="7868">
          <cell r="D7868" t="str">
            <v/>
          </cell>
        </row>
        <row r="7869">
          <cell r="D7869" t="str">
            <v/>
          </cell>
        </row>
        <row r="7870">
          <cell r="D7870" t="str">
            <v/>
          </cell>
        </row>
        <row r="7871">
          <cell r="D7871" t="str">
            <v/>
          </cell>
        </row>
        <row r="7872">
          <cell r="D7872" t="str">
            <v/>
          </cell>
        </row>
        <row r="7873">
          <cell r="D7873" t="str">
            <v/>
          </cell>
        </row>
        <row r="7874">
          <cell r="D7874" t="str">
            <v/>
          </cell>
        </row>
        <row r="7875">
          <cell r="D7875" t="str">
            <v/>
          </cell>
        </row>
        <row r="7876">
          <cell r="D7876" t="str">
            <v/>
          </cell>
        </row>
        <row r="7877">
          <cell r="D7877" t="str">
            <v/>
          </cell>
        </row>
        <row r="7878">
          <cell r="D7878" t="str">
            <v/>
          </cell>
        </row>
        <row r="7879">
          <cell r="D7879" t="str">
            <v/>
          </cell>
        </row>
        <row r="7880">
          <cell r="D7880" t="str">
            <v/>
          </cell>
        </row>
        <row r="7881">
          <cell r="D7881" t="str">
            <v/>
          </cell>
        </row>
        <row r="7882">
          <cell r="D7882" t="str">
            <v/>
          </cell>
        </row>
        <row r="7883">
          <cell r="D7883" t="str">
            <v/>
          </cell>
        </row>
        <row r="7884">
          <cell r="D7884" t="str">
            <v/>
          </cell>
        </row>
        <row r="7885">
          <cell r="D7885" t="str">
            <v/>
          </cell>
        </row>
        <row r="7886">
          <cell r="D7886" t="str">
            <v/>
          </cell>
        </row>
        <row r="7887">
          <cell r="D7887" t="str">
            <v/>
          </cell>
        </row>
        <row r="7888">
          <cell r="D7888" t="str">
            <v/>
          </cell>
        </row>
        <row r="7889">
          <cell r="D7889" t="str">
            <v/>
          </cell>
        </row>
        <row r="7890">
          <cell r="D7890" t="str">
            <v/>
          </cell>
        </row>
        <row r="7891">
          <cell r="D7891" t="str">
            <v/>
          </cell>
        </row>
        <row r="7892">
          <cell r="D7892" t="str">
            <v/>
          </cell>
        </row>
        <row r="7893">
          <cell r="D7893" t="str">
            <v/>
          </cell>
        </row>
        <row r="7894">
          <cell r="D7894" t="str">
            <v/>
          </cell>
        </row>
        <row r="7895">
          <cell r="D7895" t="str">
            <v/>
          </cell>
        </row>
        <row r="7896">
          <cell r="D7896" t="str">
            <v/>
          </cell>
        </row>
        <row r="7897">
          <cell r="D7897" t="str">
            <v/>
          </cell>
        </row>
        <row r="7898">
          <cell r="D7898" t="str">
            <v/>
          </cell>
        </row>
        <row r="7899">
          <cell r="D7899" t="str">
            <v/>
          </cell>
        </row>
        <row r="7900">
          <cell r="D7900" t="str">
            <v/>
          </cell>
        </row>
        <row r="7901">
          <cell r="D7901" t="str">
            <v/>
          </cell>
        </row>
        <row r="7902">
          <cell r="D7902" t="str">
            <v/>
          </cell>
        </row>
        <row r="7903">
          <cell r="D7903" t="str">
            <v/>
          </cell>
        </row>
        <row r="7904">
          <cell r="D7904" t="str">
            <v/>
          </cell>
        </row>
        <row r="7905">
          <cell r="D7905" t="str">
            <v/>
          </cell>
        </row>
        <row r="7906">
          <cell r="D7906" t="str">
            <v/>
          </cell>
        </row>
        <row r="7907">
          <cell r="D7907" t="str">
            <v/>
          </cell>
        </row>
        <row r="7908">
          <cell r="D7908" t="str">
            <v/>
          </cell>
        </row>
        <row r="7909">
          <cell r="D7909" t="str">
            <v/>
          </cell>
        </row>
        <row r="7910">
          <cell r="D7910" t="str">
            <v/>
          </cell>
        </row>
        <row r="7911">
          <cell r="D7911" t="str">
            <v/>
          </cell>
        </row>
        <row r="7912">
          <cell r="D7912" t="str">
            <v/>
          </cell>
        </row>
        <row r="7913">
          <cell r="D7913" t="str">
            <v/>
          </cell>
        </row>
        <row r="7914">
          <cell r="D7914" t="str">
            <v/>
          </cell>
        </row>
        <row r="7915">
          <cell r="D7915" t="str">
            <v/>
          </cell>
        </row>
        <row r="7916">
          <cell r="D7916" t="str">
            <v/>
          </cell>
        </row>
        <row r="7917">
          <cell r="D7917" t="str">
            <v/>
          </cell>
        </row>
        <row r="7918">
          <cell r="D7918" t="str">
            <v/>
          </cell>
        </row>
        <row r="7919">
          <cell r="D7919" t="str">
            <v/>
          </cell>
        </row>
        <row r="7920">
          <cell r="D7920" t="str">
            <v/>
          </cell>
        </row>
        <row r="7921">
          <cell r="D7921" t="str">
            <v/>
          </cell>
        </row>
        <row r="7922">
          <cell r="D7922" t="str">
            <v/>
          </cell>
        </row>
        <row r="7923">
          <cell r="D7923" t="str">
            <v/>
          </cell>
        </row>
        <row r="7924">
          <cell r="D7924" t="str">
            <v/>
          </cell>
        </row>
        <row r="7925">
          <cell r="D7925" t="str">
            <v/>
          </cell>
        </row>
        <row r="7926">
          <cell r="D7926" t="str">
            <v/>
          </cell>
        </row>
        <row r="7927">
          <cell r="D7927" t="str">
            <v/>
          </cell>
        </row>
        <row r="7928">
          <cell r="D7928" t="str">
            <v/>
          </cell>
        </row>
        <row r="7929">
          <cell r="D7929" t="str">
            <v/>
          </cell>
        </row>
        <row r="7930">
          <cell r="D7930" t="str">
            <v/>
          </cell>
        </row>
        <row r="7931">
          <cell r="D7931" t="str">
            <v/>
          </cell>
        </row>
        <row r="7932">
          <cell r="D7932" t="str">
            <v/>
          </cell>
        </row>
        <row r="7933">
          <cell r="D7933" t="str">
            <v/>
          </cell>
        </row>
        <row r="7934">
          <cell r="D7934" t="str">
            <v/>
          </cell>
        </row>
        <row r="7935">
          <cell r="D7935" t="str">
            <v/>
          </cell>
        </row>
        <row r="7936">
          <cell r="D7936" t="str">
            <v/>
          </cell>
        </row>
        <row r="7937">
          <cell r="D7937" t="str">
            <v/>
          </cell>
        </row>
        <row r="7938">
          <cell r="D7938" t="str">
            <v/>
          </cell>
        </row>
        <row r="7939">
          <cell r="D7939" t="str">
            <v/>
          </cell>
        </row>
        <row r="7940">
          <cell r="D7940" t="str">
            <v/>
          </cell>
        </row>
        <row r="7941">
          <cell r="D7941" t="str">
            <v/>
          </cell>
        </row>
        <row r="7942">
          <cell r="D7942" t="str">
            <v/>
          </cell>
        </row>
        <row r="7943">
          <cell r="D7943" t="str">
            <v/>
          </cell>
        </row>
        <row r="7944">
          <cell r="D7944" t="str">
            <v/>
          </cell>
        </row>
        <row r="7945">
          <cell r="D7945" t="str">
            <v/>
          </cell>
        </row>
        <row r="7946">
          <cell r="D7946" t="str">
            <v/>
          </cell>
        </row>
        <row r="7947">
          <cell r="D7947" t="str">
            <v/>
          </cell>
        </row>
        <row r="7948">
          <cell r="D7948" t="str">
            <v/>
          </cell>
        </row>
        <row r="7949">
          <cell r="D7949" t="str">
            <v/>
          </cell>
        </row>
        <row r="7950">
          <cell r="D7950" t="str">
            <v/>
          </cell>
        </row>
        <row r="7951">
          <cell r="D7951" t="str">
            <v/>
          </cell>
        </row>
        <row r="7952">
          <cell r="D7952" t="str">
            <v/>
          </cell>
        </row>
        <row r="7953">
          <cell r="D7953" t="str">
            <v/>
          </cell>
        </row>
        <row r="7954">
          <cell r="D7954" t="str">
            <v/>
          </cell>
        </row>
        <row r="7955">
          <cell r="D7955" t="str">
            <v/>
          </cell>
        </row>
        <row r="7956">
          <cell r="D7956" t="str">
            <v/>
          </cell>
        </row>
        <row r="7957">
          <cell r="D7957" t="str">
            <v/>
          </cell>
        </row>
        <row r="7958">
          <cell r="D7958" t="str">
            <v/>
          </cell>
        </row>
        <row r="7959">
          <cell r="D7959" t="str">
            <v/>
          </cell>
        </row>
        <row r="7960">
          <cell r="D7960" t="str">
            <v/>
          </cell>
        </row>
        <row r="7961">
          <cell r="D7961" t="str">
            <v/>
          </cell>
        </row>
        <row r="7962">
          <cell r="D7962" t="str">
            <v/>
          </cell>
        </row>
        <row r="7963">
          <cell r="D7963" t="str">
            <v/>
          </cell>
        </row>
        <row r="7964">
          <cell r="D7964" t="str">
            <v/>
          </cell>
        </row>
        <row r="7965">
          <cell r="D7965" t="str">
            <v/>
          </cell>
        </row>
        <row r="7966">
          <cell r="D7966" t="str">
            <v/>
          </cell>
        </row>
        <row r="7967">
          <cell r="D7967" t="str">
            <v/>
          </cell>
        </row>
        <row r="7968">
          <cell r="D7968" t="str">
            <v/>
          </cell>
        </row>
        <row r="7969">
          <cell r="D7969" t="str">
            <v/>
          </cell>
        </row>
        <row r="7970">
          <cell r="D7970" t="str">
            <v/>
          </cell>
        </row>
        <row r="7971">
          <cell r="D7971" t="str">
            <v/>
          </cell>
        </row>
        <row r="7972">
          <cell r="D7972" t="str">
            <v/>
          </cell>
        </row>
        <row r="7973">
          <cell r="D7973" t="str">
            <v/>
          </cell>
        </row>
        <row r="7974">
          <cell r="D7974" t="str">
            <v/>
          </cell>
        </row>
        <row r="7975">
          <cell r="D7975" t="str">
            <v/>
          </cell>
        </row>
        <row r="7976">
          <cell r="D7976" t="str">
            <v/>
          </cell>
        </row>
        <row r="7977">
          <cell r="D7977" t="str">
            <v/>
          </cell>
        </row>
        <row r="7978">
          <cell r="D7978" t="str">
            <v/>
          </cell>
        </row>
        <row r="7979">
          <cell r="D7979" t="str">
            <v/>
          </cell>
        </row>
        <row r="7980">
          <cell r="D7980" t="str">
            <v/>
          </cell>
        </row>
        <row r="7981">
          <cell r="D7981" t="str">
            <v/>
          </cell>
        </row>
        <row r="7982">
          <cell r="D7982" t="str">
            <v/>
          </cell>
        </row>
        <row r="7983">
          <cell r="D7983" t="str">
            <v/>
          </cell>
        </row>
        <row r="7984">
          <cell r="D7984" t="str">
            <v/>
          </cell>
        </row>
        <row r="7985">
          <cell r="D7985" t="str">
            <v/>
          </cell>
        </row>
        <row r="7986">
          <cell r="D7986" t="str">
            <v/>
          </cell>
        </row>
        <row r="7987">
          <cell r="D7987" t="str">
            <v/>
          </cell>
        </row>
        <row r="7988">
          <cell r="D7988" t="str">
            <v/>
          </cell>
        </row>
        <row r="7989">
          <cell r="D7989" t="str">
            <v/>
          </cell>
        </row>
        <row r="7990">
          <cell r="D7990" t="str">
            <v/>
          </cell>
        </row>
        <row r="7991">
          <cell r="D7991" t="str">
            <v/>
          </cell>
        </row>
        <row r="7992">
          <cell r="D7992" t="str">
            <v/>
          </cell>
        </row>
        <row r="7993">
          <cell r="D7993" t="str">
            <v/>
          </cell>
        </row>
        <row r="7994">
          <cell r="D7994" t="str">
            <v/>
          </cell>
        </row>
        <row r="7995">
          <cell r="D7995" t="str">
            <v/>
          </cell>
        </row>
        <row r="7996">
          <cell r="D7996" t="str">
            <v/>
          </cell>
        </row>
        <row r="7997">
          <cell r="D7997" t="str">
            <v/>
          </cell>
        </row>
        <row r="7998">
          <cell r="D7998" t="str">
            <v/>
          </cell>
        </row>
        <row r="7999">
          <cell r="D7999" t="str">
            <v/>
          </cell>
        </row>
        <row r="8000">
          <cell r="D8000" t="str">
            <v/>
          </cell>
        </row>
        <row r="8001">
          <cell r="D8001" t="str">
            <v/>
          </cell>
        </row>
        <row r="8002">
          <cell r="D8002" t="str">
            <v/>
          </cell>
        </row>
        <row r="8003">
          <cell r="D8003" t="str">
            <v/>
          </cell>
        </row>
        <row r="8004">
          <cell r="D8004" t="str">
            <v/>
          </cell>
        </row>
        <row r="8005">
          <cell r="D8005" t="str">
            <v/>
          </cell>
        </row>
        <row r="8006">
          <cell r="D8006" t="str">
            <v/>
          </cell>
        </row>
        <row r="8007">
          <cell r="D8007" t="str">
            <v/>
          </cell>
        </row>
        <row r="8008">
          <cell r="D8008" t="str">
            <v/>
          </cell>
        </row>
        <row r="8009">
          <cell r="D8009" t="str">
            <v/>
          </cell>
        </row>
        <row r="8010">
          <cell r="D8010" t="str">
            <v/>
          </cell>
        </row>
        <row r="8011">
          <cell r="D8011" t="str">
            <v/>
          </cell>
        </row>
        <row r="8012">
          <cell r="D8012" t="str">
            <v/>
          </cell>
        </row>
        <row r="8013">
          <cell r="D8013" t="str">
            <v/>
          </cell>
        </row>
        <row r="8014">
          <cell r="D8014" t="str">
            <v/>
          </cell>
        </row>
        <row r="8015">
          <cell r="D8015" t="str">
            <v/>
          </cell>
        </row>
        <row r="8016">
          <cell r="D8016" t="str">
            <v/>
          </cell>
        </row>
        <row r="8017">
          <cell r="D8017" t="str">
            <v/>
          </cell>
        </row>
        <row r="8018">
          <cell r="D8018" t="str">
            <v/>
          </cell>
        </row>
        <row r="8019">
          <cell r="D8019" t="str">
            <v/>
          </cell>
        </row>
        <row r="8020">
          <cell r="D8020" t="str">
            <v/>
          </cell>
        </row>
        <row r="8021">
          <cell r="D8021" t="str">
            <v/>
          </cell>
        </row>
        <row r="8022">
          <cell r="D8022" t="str">
            <v/>
          </cell>
        </row>
        <row r="8023">
          <cell r="D8023" t="str">
            <v/>
          </cell>
        </row>
        <row r="8024">
          <cell r="D8024" t="str">
            <v/>
          </cell>
        </row>
        <row r="8025">
          <cell r="D8025" t="str">
            <v/>
          </cell>
        </row>
        <row r="8026">
          <cell r="D8026" t="str">
            <v/>
          </cell>
        </row>
        <row r="8027">
          <cell r="D8027" t="str">
            <v/>
          </cell>
        </row>
        <row r="8028">
          <cell r="D8028" t="str">
            <v/>
          </cell>
        </row>
        <row r="8029">
          <cell r="D8029" t="str">
            <v/>
          </cell>
        </row>
        <row r="8030">
          <cell r="D8030" t="str">
            <v/>
          </cell>
        </row>
        <row r="8031">
          <cell r="D8031" t="str">
            <v/>
          </cell>
        </row>
        <row r="8032">
          <cell r="D8032" t="str">
            <v/>
          </cell>
        </row>
        <row r="8033">
          <cell r="D8033" t="str">
            <v/>
          </cell>
        </row>
        <row r="8034">
          <cell r="D8034" t="str">
            <v/>
          </cell>
        </row>
        <row r="8035">
          <cell r="D8035" t="str">
            <v/>
          </cell>
        </row>
        <row r="8036">
          <cell r="D8036" t="str">
            <v/>
          </cell>
        </row>
        <row r="8037">
          <cell r="D8037" t="str">
            <v/>
          </cell>
        </row>
        <row r="8038">
          <cell r="D8038" t="str">
            <v/>
          </cell>
        </row>
        <row r="8039">
          <cell r="D8039" t="str">
            <v/>
          </cell>
        </row>
        <row r="8040">
          <cell r="D8040" t="str">
            <v/>
          </cell>
        </row>
        <row r="8041">
          <cell r="D8041" t="str">
            <v/>
          </cell>
        </row>
        <row r="8042">
          <cell r="D8042" t="str">
            <v/>
          </cell>
        </row>
        <row r="8043">
          <cell r="D8043" t="str">
            <v/>
          </cell>
        </row>
        <row r="8044">
          <cell r="D8044" t="str">
            <v/>
          </cell>
        </row>
        <row r="8045">
          <cell r="D8045" t="str">
            <v/>
          </cell>
        </row>
        <row r="8046">
          <cell r="D8046" t="str">
            <v/>
          </cell>
        </row>
        <row r="8047">
          <cell r="D8047" t="str">
            <v/>
          </cell>
        </row>
        <row r="8048">
          <cell r="D8048" t="str">
            <v/>
          </cell>
        </row>
        <row r="8049">
          <cell r="D8049" t="str">
            <v/>
          </cell>
        </row>
        <row r="8050">
          <cell r="D8050" t="str">
            <v/>
          </cell>
        </row>
        <row r="8051">
          <cell r="D8051" t="str">
            <v/>
          </cell>
        </row>
        <row r="8052">
          <cell r="D8052" t="str">
            <v/>
          </cell>
        </row>
        <row r="8053">
          <cell r="D8053" t="str">
            <v/>
          </cell>
        </row>
        <row r="8054">
          <cell r="D8054" t="str">
            <v/>
          </cell>
        </row>
        <row r="8055">
          <cell r="D8055" t="str">
            <v/>
          </cell>
        </row>
        <row r="8056">
          <cell r="D8056" t="str">
            <v/>
          </cell>
        </row>
        <row r="8057">
          <cell r="D8057" t="str">
            <v/>
          </cell>
        </row>
        <row r="8058">
          <cell r="D8058" t="str">
            <v/>
          </cell>
        </row>
        <row r="8059">
          <cell r="D8059" t="str">
            <v/>
          </cell>
        </row>
        <row r="8060">
          <cell r="D8060" t="str">
            <v/>
          </cell>
        </row>
        <row r="8061">
          <cell r="D8061" t="str">
            <v/>
          </cell>
        </row>
        <row r="8062">
          <cell r="D8062" t="str">
            <v/>
          </cell>
        </row>
        <row r="8063">
          <cell r="D8063" t="str">
            <v/>
          </cell>
        </row>
        <row r="8064">
          <cell r="D8064" t="str">
            <v/>
          </cell>
        </row>
        <row r="8065">
          <cell r="D8065" t="str">
            <v/>
          </cell>
        </row>
        <row r="8066">
          <cell r="D8066" t="str">
            <v/>
          </cell>
        </row>
        <row r="8067">
          <cell r="D8067" t="str">
            <v/>
          </cell>
        </row>
        <row r="8068">
          <cell r="D8068" t="str">
            <v/>
          </cell>
        </row>
        <row r="8069">
          <cell r="D8069" t="str">
            <v/>
          </cell>
        </row>
        <row r="8070">
          <cell r="D8070" t="str">
            <v/>
          </cell>
        </row>
        <row r="8071">
          <cell r="D8071" t="str">
            <v/>
          </cell>
        </row>
        <row r="8072">
          <cell r="D8072" t="str">
            <v/>
          </cell>
        </row>
        <row r="8073">
          <cell r="D8073" t="str">
            <v/>
          </cell>
        </row>
        <row r="8074">
          <cell r="D8074" t="str">
            <v/>
          </cell>
        </row>
        <row r="8075">
          <cell r="D8075" t="str">
            <v/>
          </cell>
        </row>
        <row r="8076">
          <cell r="D8076" t="str">
            <v/>
          </cell>
        </row>
        <row r="8077">
          <cell r="D8077" t="str">
            <v/>
          </cell>
        </row>
        <row r="8078">
          <cell r="D8078" t="str">
            <v/>
          </cell>
        </row>
        <row r="8079">
          <cell r="D8079" t="str">
            <v/>
          </cell>
        </row>
        <row r="8080">
          <cell r="D8080" t="str">
            <v/>
          </cell>
        </row>
        <row r="8081">
          <cell r="D8081" t="str">
            <v/>
          </cell>
        </row>
        <row r="8082">
          <cell r="D8082" t="str">
            <v/>
          </cell>
        </row>
        <row r="8083">
          <cell r="D8083" t="str">
            <v/>
          </cell>
        </row>
        <row r="8084">
          <cell r="D8084" t="str">
            <v/>
          </cell>
        </row>
        <row r="8085">
          <cell r="D8085" t="str">
            <v/>
          </cell>
        </row>
        <row r="8086">
          <cell r="D8086" t="str">
            <v/>
          </cell>
        </row>
        <row r="8087">
          <cell r="D8087" t="str">
            <v/>
          </cell>
        </row>
        <row r="8088">
          <cell r="D8088" t="str">
            <v/>
          </cell>
        </row>
        <row r="8089">
          <cell r="D8089" t="str">
            <v/>
          </cell>
        </row>
        <row r="8090">
          <cell r="D8090" t="str">
            <v/>
          </cell>
        </row>
        <row r="8091">
          <cell r="D8091" t="str">
            <v/>
          </cell>
        </row>
        <row r="8092">
          <cell r="D8092" t="str">
            <v/>
          </cell>
        </row>
        <row r="8093">
          <cell r="D8093" t="str">
            <v/>
          </cell>
        </row>
        <row r="8094">
          <cell r="D8094" t="str">
            <v/>
          </cell>
        </row>
        <row r="8095">
          <cell r="D8095" t="str">
            <v/>
          </cell>
        </row>
        <row r="8096">
          <cell r="D8096" t="str">
            <v/>
          </cell>
        </row>
        <row r="8097">
          <cell r="D8097" t="str">
            <v/>
          </cell>
        </row>
        <row r="8098">
          <cell r="D8098" t="str">
            <v/>
          </cell>
        </row>
        <row r="8099">
          <cell r="D8099" t="str">
            <v/>
          </cell>
        </row>
        <row r="8100">
          <cell r="D8100" t="str">
            <v/>
          </cell>
        </row>
        <row r="8101">
          <cell r="D8101" t="str">
            <v/>
          </cell>
        </row>
        <row r="8102">
          <cell r="D8102" t="str">
            <v/>
          </cell>
        </row>
        <row r="8103">
          <cell r="D8103" t="str">
            <v/>
          </cell>
        </row>
        <row r="8104">
          <cell r="D8104" t="str">
            <v/>
          </cell>
        </row>
        <row r="8105">
          <cell r="D8105" t="str">
            <v/>
          </cell>
        </row>
        <row r="8106">
          <cell r="D8106" t="str">
            <v/>
          </cell>
        </row>
        <row r="8107">
          <cell r="D8107" t="str">
            <v/>
          </cell>
        </row>
        <row r="8108">
          <cell r="D8108" t="str">
            <v/>
          </cell>
        </row>
        <row r="8109">
          <cell r="D8109" t="str">
            <v/>
          </cell>
        </row>
        <row r="8110">
          <cell r="D8110" t="str">
            <v/>
          </cell>
        </row>
        <row r="8111">
          <cell r="D8111" t="str">
            <v/>
          </cell>
        </row>
        <row r="8112">
          <cell r="D8112" t="str">
            <v/>
          </cell>
        </row>
        <row r="8113">
          <cell r="D8113" t="str">
            <v/>
          </cell>
        </row>
        <row r="8114">
          <cell r="D8114" t="str">
            <v/>
          </cell>
        </row>
        <row r="8115">
          <cell r="D8115" t="str">
            <v/>
          </cell>
        </row>
        <row r="8116">
          <cell r="D8116" t="str">
            <v/>
          </cell>
        </row>
        <row r="8117">
          <cell r="D8117" t="str">
            <v/>
          </cell>
        </row>
        <row r="8118">
          <cell r="D8118" t="str">
            <v/>
          </cell>
        </row>
        <row r="8119">
          <cell r="D8119" t="str">
            <v/>
          </cell>
        </row>
        <row r="8120">
          <cell r="D8120" t="str">
            <v/>
          </cell>
        </row>
        <row r="8121">
          <cell r="D8121" t="str">
            <v/>
          </cell>
        </row>
        <row r="8122">
          <cell r="D8122" t="str">
            <v/>
          </cell>
        </row>
        <row r="8123">
          <cell r="D8123" t="str">
            <v/>
          </cell>
        </row>
        <row r="8124">
          <cell r="D8124" t="str">
            <v/>
          </cell>
        </row>
        <row r="8125">
          <cell r="D8125" t="str">
            <v/>
          </cell>
        </row>
        <row r="8126">
          <cell r="D8126" t="str">
            <v/>
          </cell>
        </row>
        <row r="8127">
          <cell r="D8127" t="str">
            <v/>
          </cell>
        </row>
        <row r="8128">
          <cell r="D8128" t="str">
            <v/>
          </cell>
        </row>
        <row r="8129">
          <cell r="D8129" t="str">
            <v/>
          </cell>
        </row>
        <row r="8130">
          <cell r="D8130" t="str">
            <v/>
          </cell>
        </row>
        <row r="8131">
          <cell r="D8131" t="str">
            <v/>
          </cell>
        </row>
        <row r="8132">
          <cell r="D8132" t="str">
            <v/>
          </cell>
        </row>
        <row r="8133">
          <cell r="D8133" t="str">
            <v/>
          </cell>
        </row>
        <row r="8134">
          <cell r="D8134" t="str">
            <v/>
          </cell>
        </row>
        <row r="8135">
          <cell r="D8135" t="str">
            <v/>
          </cell>
        </row>
        <row r="8136">
          <cell r="D8136" t="str">
            <v/>
          </cell>
        </row>
        <row r="8137">
          <cell r="D8137" t="str">
            <v/>
          </cell>
        </row>
        <row r="8138">
          <cell r="D8138" t="str">
            <v/>
          </cell>
        </row>
        <row r="8139">
          <cell r="D8139" t="str">
            <v/>
          </cell>
        </row>
        <row r="8140">
          <cell r="D8140" t="str">
            <v/>
          </cell>
        </row>
        <row r="8141">
          <cell r="D8141" t="str">
            <v/>
          </cell>
        </row>
        <row r="8142">
          <cell r="D8142" t="str">
            <v/>
          </cell>
        </row>
        <row r="8143">
          <cell r="D8143" t="str">
            <v/>
          </cell>
        </row>
        <row r="8144">
          <cell r="D8144" t="str">
            <v/>
          </cell>
        </row>
        <row r="8145">
          <cell r="D8145" t="str">
            <v/>
          </cell>
        </row>
        <row r="8146">
          <cell r="D8146" t="str">
            <v/>
          </cell>
        </row>
        <row r="8147">
          <cell r="D8147" t="str">
            <v/>
          </cell>
        </row>
        <row r="8148">
          <cell r="D8148" t="str">
            <v/>
          </cell>
        </row>
        <row r="8149">
          <cell r="D8149" t="str">
            <v/>
          </cell>
        </row>
        <row r="8150">
          <cell r="D8150" t="str">
            <v/>
          </cell>
        </row>
        <row r="8151">
          <cell r="D8151" t="str">
            <v/>
          </cell>
        </row>
        <row r="8152">
          <cell r="D8152" t="str">
            <v/>
          </cell>
        </row>
        <row r="8153">
          <cell r="D8153" t="str">
            <v/>
          </cell>
        </row>
        <row r="8154">
          <cell r="D8154" t="str">
            <v/>
          </cell>
        </row>
        <row r="8155">
          <cell r="D8155" t="str">
            <v/>
          </cell>
        </row>
        <row r="8156">
          <cell r="D8156" t="str">
            <v/>
          </cell>
        </row>
        <row r="8157">
          <cell r="D8157" t="str">
            <v/>
          </cell>
        </row>
        <row r="8158">
          <cell r="D8158" t="str">
            <v/>
          </cell>
        </row>
        <row r="8159">
          <cell r="D8159" t="str">
            <v/>
          </cell>
        </row>
        <row r="8160">
          <cell r="D8160" t="str">
            <v/>
          </cell>
        </row>
        <row r="8161">
          <cell r="D8161" t="str">
            <v/>
          </cell>
        </row>
        <row r="8162">
          <cell r="D8162" t="str">
            <v/>
          </cell>
        </row>
        <row r="8163">
          <cell r="D8163" t="str">
            <v/>
          </cell>
        </row>
        <row r="8164">
          <cell r="D8164" t="str">
            <v/>
          </cell>
        </row>
        <row r="8165">
          <cell r="D8165" t="str">
            <v/>
          </cell>
        </row>
        <row r="8166">
          <cell r="D8166" t="str">
            <v/>
          </cell>
        </row>
        <row r="8167">
          <cell r="D8167" t="str">
            <v/>
          </cell>
        </row>
        <row r="8168">
          <cell r="D8168" t="str">
            <v/>
          </cell>
        </row>
        <row r="8169">
          <cell r="D8169" t="str">
            <v/>
          </cell>
        </row>
        <row r="8170">
          <cell r="D8170" t="str">
            <v/>
          </cell>
        </row>
        <row r="8171">
          <cell r="D8171" t="str">
            <v/>
          </cell>
        </row>
        <row r="8172">
          <cell r="D8172" t="str">
            <v/>
          </cell>
        </row>
        <row r="8173">
          <cell r="D8173" t="str">
            <v/>
          </cell>
        </row>
        <row r="8174">
          <cell r="D8174" t="str">
            <v/>
          </cell>
        </row>
        <row r="8175">
          <cell r="D8175" t="str">
            <v/>
          </cell>
        </row>
        <row r="8176">
          <cell r="D8176" t="str">
            <v/>
          </cell>
        </row>
        <row r="8177">
          <cell r="D8177" t="str">
            <v/>
          </cell>
        </row>
        <row r="8178">
          <cell r="D8178" t="str">
            <v/>
          </cell>
        </row>
        <row r="8179">
          <cell r="D8179" t="str">
            <v/>
          </cell>
        </row>
        <row r="8180">
          <cell r="D8180" t="str">
            <v/>
          </cell>
        </row>
        <row r="8181">
          <cell r="D8181" t="str">
            <v/>
          </cell>
        </row>
        <row r="8182">
          <cell r="D8182" t="str">
            <v/>
          </cell>
        </row>
        <row r="8183">
          <cell r="D8183" t="str">
            <v/>
          </cell>
        </row>
        <row r="8184">
          <cell r="D8184" t="str">
            <v/>
          </cell>
        </row>
        <row r="8185">
          <cell r="D8185" t="str">
            <v/>
          </cell>
        </row>
        <row r="8186">
          <cell r="D8186" t="str">
            <v/>
          </cell>
        </row>
        <row r="8187">
          <cell r="D8187" t="str">
            <v/>
          </cell>
        </row>
        <row r="8188">
          <cell r="D8188" t="str">
            <v/>
          </cell>
        </row>
        <row r="8189">
          <cell r="D8189" t="str">
            <v/>
          </cell>
        </row>
        <row r="8190">
          <cell r="D8190" t="str">
            <v/>
          </cell>
        </row>
        <row r="8191">
          <cell r="D8191" t="str">
            <v/>
          </cell>
        </row>
        <row r="8192">
          <cell r="D8192" t="str">
            <v/>
          </cell>
        </row>
        <row r="8193">
          <cell r="D8193" t="str">
            <v/>
          </cell>
        </row>
        <row r="8194">
          <cell r="D8194" t="str">
            <v/>
          </cell>
        </row>
        <row r="8195">
          <cell r="D8195" t="str">
            <v/>
          </cell>
        </row>
        <row r="8196">
          <cell r="D8196" t="str">
            <v/>
          </cell>
        </row>
        <row r="8197">
          <cell r="D8197" t="str">
            <v/>
          </cell>
        </row>
        <row r="8198">
          <cell r="D8198" t="str">
            <v/>
          </cell>
        </row>
        <row r="8199">
          <cell r="D8199" t="str">
            <v/>
          </cell>
        </row>
        <row r="8200">
          <cell r="D8200" t="str">
            <v/>
          </cell>
        </row>
        <row r="8201">
          <cell r="D8201" t="str">
            <v/>
          </cell>
        </row>
        <row r="8202">
          <cell r="D8202" t="str">
            <v/>
          </cell>
        </row>
        <row r="8203">
          <cell r="D8203" t="str">
            <v/>
          </cell>
        </row>
        <row r="8204">
          <cell r="D8204" t="str">
            <v/>
          </cell>
        </row>
        <row r="8205">
          <cell r="D8205" t="str">
            <v/>
          </cell>
        </row>
        <row r="8206">
          <cell r="D8206" t="str">
            <v/>
          </cell>
        </row>
        <row r="8207">
          <cell r="D8207" t="str">
            <v/>
          </cell>
        </row>
        <row r="8208">
          <cell r="D8208" t="str">
            <v/>
          </cell>
        </row>
        <row r="8209">
          <cell r="D8209" t="str">
            <v/>
          </cell>
        </row>
        <row r="8210">
          <cell r="D8210" t="str">
            <v/>
          </cell>
        </row>
        <row r="8211">
          <cell r="D8211" t="str">
            <v/>
          </cell>
        </row>
        <row r="8212">
          <cell r="D8212" t="str">
            <v/>
          </cell>
        </row>
        <row r="8213">
          <cell r="D8213" t="str">
            <v/>
          </cell>
        </row>
        <row r="8214">
          <cell r="D8214" t="str">
            <v/>
          </cell>
        </row>
        <row r="8215">
          <cell r="D8215" t="str">
            <v/>
          </cell>
        </row>
        <row r="8216">
          <cell r="D8216" t="str">
            <v/>
          </cell>
        </row>
        <row r="8217">
          <cell r="D8217" t="str">
            <v/>
          </cell>
        </row>
        <row r="8218">
          <cell r="D8218" t="str">
            <v/>
          </cell>
        </row>
        <row r="8219">
          <cell r="D8219" t="str">
            <v/>
          </cell>
        </row>
        <row r="8220">
          <cell r="D8220" t="str">
            <v/>
          </cell>
        </row>
        <row r="8221">
          <cell r="D8221" t="str">
            <v/>
          </cell>
        </row>
        <row r="8222">
          <cell r="D8222" t="str">
            <v/>
          </cell>
        </row>
        <row r="8223">
          <cell r="D8223" t="str">
            <v/>
          </cell>
        </row>
        <row r="8224">
          <cell r="D8224" t="str">
            <v/>
          </cell>
        </row>
        <row r="8225">
          <cell r="D8225" t="str">
            <v/>
          </cell>
        </row>
        <row r="8226">
          <cell r="D8226" t="str">
            <v/>
          </cell>
        </row>
        <row r="8227">
          <cell r="D8227" t="str">
            <v/>
          </cell>
        </row>
        <row r="8228">
          <cell r="D8228" t="str">
            <v/>
          </cell>
        </row>
        <row r="8229">
          <cell r="D8229" t="str">
            <v/>
          </cell>
        </row>
        <row r="8230">
          <cell r="D8230" t="str">
            <v/>
          </cell>
        </row>
        <row r="8231">
          <cell r="D8231" t="str">
            <v/>
          </cell>
        </row>
        <row r="8232">
          <cell r="D8232" t="str">
            <v/>
          </cell>
        </row>
        <row r="8233">
          <cell r="D8233" t="str">
            <v/>
          </cell>
        </row>
        <row r="8234">
          <cell r="D8234" t="str">
            <v/>
          </cell>
        </row>
        <row r="8235">
          <cell r="D8235" t="str">
            <v/>
          </cell>
        </row>
        <row r="8236">
          <cell r="D8236" t="str">
            <v/>
          </cell>
        </row>
        <row r="8237">
          <cell r="D8237" t="str">
            <v/>
          </cell>
        </row>
        <row r="8238">
          <cell r="D8238" t="str">
            <v/>
          </cell>
        </row>
        <row r="8239">
          <cell r="D8239" t="str">
            <v/>
          </cell>
        </row>
        <row r="8240">
          <cell r="D8240" t="str">
            <v/>
          </cell>
        </row>
        <row r="8241">
          <cell r="D8241" t="str">
            <v/>
          </cell>
        </row>
        <row r="8242">
          <cell r="D8242" t="str">
            <v/>
          </cell>
        </row>
        <row r="8243">
          <cell r="D8243" t="str">
            <v/>
          </cell>
        </row>
        <row r="8244">
          <cell r="D8244" t="str">
            <v/>
          </cell>
        </row>
        <row r="8245">
          <cell r="D8245" t="str">
            <v/>
          </cell>
        </row>
        <row r="8246">
          <cell r="D8246" t="str">
            <v/>
          </cell>
        </row>
        <row r="8247">
          <cell r="D8247" t="str">
            <v/>
          </cell>
        </row>
        <row r="8248">
          <cell r="D8248" t="str">
            <v/>
          </cell>
        </row>
        <row r="8249">
          <cell r="D8249" t="str">
            <v/>
          </cell>
        </row>
        <row r="8250">
          <cell r="D8250" t="str">
            <v/>
          </cell>
        </row>
        <row r="8251">
          <cell r="D8251" t="str">
            <v/>
          </cell>
        </row>
        <row r="8252">
          <cell r="D8252" t="str">
            <v/>
          </cell>
        </row>
        <row r="8253">
          <cell r="D8253" t="str">
            <v/>
          </cell>
        </row>
        <row r="8254">
          <cell r="D8254" t="str">
            <v/>
          </cell>
        </row>
        <row r="8255">
          <cell r="D8255" t="str">
            <v/>
          </cell>
        </row>
        <row r="8256">
          <cell r="D8256" t="str">
            <v/>
          </cell>
        </row>
        <row r="8257">
          <cell r="D8257" t="str">
            <v/>
          </cell>
        </row>
        <row r="8258">
          <cell r="D8258" t="str">
            <v/>
          </cell>
        </row>
        <row r="8259">
          <cell r="D8259" t="str">
            <v/>
          </cell>
        </row>
        <row r="8260">
          <cell r="D8260" t="str">
            <v/>
          </cell>
        </row>
        <row r="8261">
          <cell r="D8261" t="str">
            <v/>
          </cell>
        </row>
        <row r="8262">
          <cell r="D8262" t="str">
            <v/>
          </cell>
        </row>
        <row r="8263">
          <cell r="D8263" t="str">
            <v/>
          </cell>
        </row>
        <row r="8264">
          <cell r="D8264" t="str">
            <v/>
          </cell>
        </row>
        <row r="8265">
          <cell r="D8265" t="str">
            <v/>
          </cell>
        </row>
        <row r="8266">
          <cell r="D8266" t="str">
            <v/>
          </cell>
        </row>
        <row r="8267">
          <cell r="D8267" t="str">
            <v/>
          </cell>
        </row>
        <row r="8268">
          <cell r="D8268" t="str">
            <v/>
          </cell>
        </row>
        <row r="8269">
          <cell r="D8269" t="str">
            <v/>
          </cell>
        </row>
        <row r="8270">
          <cell r="D8270" t="str">
            <v/>
          </cell>
        </row>
        <row r="8271">
          <cell r="D8271" t="str">
            <v/>
          </cell>
        </row>
        <row r="8272">
          <cell r="D8272" t="str">
            <v/>
          </cell>
        </row>
        <row r="8273">
          <cell r="D8273" t="str">
            <v/>
          </cell>
        </row>
        <row r="8274">
          <cell r="D8274" t="str">
            <v/>
          </cell>
        </row>
        <row r="8275">
          <cell r="D8275" t="str">
            <v/>
          </cell>
        </row>
        <row r="8276">
          <cell r="D8276" t="str">
            <v/>
          </cell>
        </row>
        <row r="8277">
          <cell r="D8277" t="str">
            <v/>
          </cell>
        </row>
        <row r="8278">
          <cell r="D8278" t="str">
            <v/>
          </cell>
        </row>
        <row r="8279">
          <cell r="D8279" t="str">
            <v/>
          </cell>
        </row>
        <row r="8280">
          <cell r="D8280" t="str">
            <v/>
          </cell>
        </row>
        <row r="8281">
          <cell r="D8281" t="str">
            <v/>
          </cell>
        </row>
        <row r="8282">
          <cell r="D8282" t="str">
            <v/>
          </cell>
        </row>
        <row r="8283">
          <cell r="D8283" t="str">
            <v/>
          </cell>
        </row>
        <row r="8284">
          <cell r="D8284" t="str">
            <v/>
          </cell>
        </row>
        <row r="8285">
          <cell r="D8285" t="str">
            <v/>
          </cell>
        </row>
        <row r="8286">
          <cell r="D8286" t="str">
            <v/>
          </cell>
        </row>
        <row r="8287">
          <cell r="D8287" t="str">
            <v/>
          </cell>
        </row>
        <row r="8288">
          <cell r="D8288" t="str">
            <v/>
          </cell>
        </row>
        <row r="8289">
          <cell r="D8289" t="str">
            <v/>
          </cell>
        </row>
        <row r="8290">
          <cell r="D8290" t="str">
            <v/>
          </cell>
        </row>
        <row r="8291">
          <cell r="D8291" t="str">
            <v/>
          </cell>
        </row>
        <row r="8292">
          <cell r="D8292" t="str">
            <v/>
          </cell>
        </row>
        <row r="8293">
          <cell r="D8293" t="str">
            <v/>
          </cell>
        </row>
        <row r="8294">
          <cell r="D8294" t="str">
            <v/>
          </cell>
        </row>
        <row r="8295">
          <cell r="D8295" t="str">
            <v/>
          </cell>
        </row>
        <row r="8296">
          <cell r="D8296" t="str">
            <v/>
          </cell>
        </row>
        <row r="8297">
          <cell r="D8297" t="str">
            <v/>
          </cell>
        </row>
        <row r="8298">
          <cell r="D8298" t="str">
            <v/>
          </cell>
        </row>
        <row r="8299">
          <cell r="D8299" t="str">
            <v/>
          </cell>
        </row>
        <row r="8300">
          <cell r="D8300" t="str">
            <v/>
          </cell>
        </row>
        <row r="8301">
          <cell r="D8301" t="str">
            <v/>
          </cell>
        </row>
        <row r="8302">
          <cell r="D8302" t="str">
            <v/>
          </cell>
        </row>
        <row r="8303">
          <cell r="D8303" t="str">
            <v/>
          </cell>
        </row>
        <row r="8304">
          <cell r="D8304" t="str">
            <v/>
          </cell>
        </row>
        <row r="8305">
          <cell r="D8305" t="str">
            <v/>
          </cell>
        </row>
        <row r="8306">
          <cell r="D8306" t="str">
            <v/>
          </cell>
        </row>
        <row r="8307">
          <cell r="D8307" t="str">
            <v/>
          </cell>
        </row>
        <row r="8308">
          <cell r="D8308" t="str">
            <v/>
          </cell>
        </row>
        <row r="8309">
          <cell r="D8309" t="str">
            <v/>
          </cell>
        </row>
        <row r="8310">
          <cell r="D8310" t="str">
            <v/>
          </cell>
        </row>
        <row r="8311">
          <cell r="D8311" t="str">
            <v/>
          </cell>
        </row>
        <row r="8312">
          <cell r="D8312" t="str">
            <v/>
          </cell>
        </row>
        <row r="8313">
          <cell r="D8313" t="str">
            <v/>
          </cell>
        </row>
        <row r="8314">
          <cell r="D8314" t="str">
            <v/>
          </cell>
        </row>
        <row r="8315">
          <cell r="D8315" t="str">
            <v/>
          </cell>
        </row>
        <row r="8316">
          <cell r="D8316" t="str">
            <v/>
          </cell>
        </row>
        <row r="8317">
          <cell r="D8317" t="str">
            <v/>
          </cell>
        </row>
        <row r="8318">
          <cell r="D8318" t="str">
            <v/>
          </cell>
        </row>
        <row r="8319">
          <cell r="D8319" t="str">
            <v/>
          </cell>
        </row>
        <row r="8320">
          <cell r="D8320" t="str">
            <v/>
          </cell>
        </row>
        <row r="8321">
          <cell r="D8321" t="str">
            <v/>
          </cell>
        </row>
        <row r="8322">
          <cell r="D8322" t="str">
            <v/>
          </cell>
        </row>
        <row r="8323">
          <cell r="D8323" t="str">
            <v/>
          </cell>
        </row>
        <row r="8324">
          <cell r="D8324" t="str">
            <v/>
          </cell>
        </row>
        <row r="8325">
          <cell r="D8325" t="str">
            <v/>
          </cell>
        </row>
        <row r="8326">
          <cell r="D8326" t="str">
            <v/>
          </cell>
        </row>
        <row r="8327">
          <cell r="D8327" t="str">
            <v/>
          </cell>
        </row>
        <row r="8328">
          <cell r="D8328" t="str">
            <v/>
          </cell>
        </row>
        <row r="8329">
          <cell r="D8329" t="str">
            <v/>
          </cell>
        </row>
        <row r="8330">
          <cell r="D8330" t="str">
            <v/>
          </cell>
        </row>
        <row r="8331">
          <cell r="D8331" t="str">
            <v/>
          </cell>
        </row>
        <row r="8332">
          <cell r="D8332" t="str">
            <v/>
          </cell>
        </row>
        <row r="8333">
          <cell r="D8333" t="str">
            <v/>
          </cell>
        </row>
        <row r="8334">
          <cell r="D8334" t="str">
            <v/>
          </cell>
        </row>
        <row r="8335">
          <cell r="D8335" t="str">
            <v/>
          </cell>
        </row>
        <row r="8336">
          <cell r="D8336" t="str">
            <v/>
          </cell>
        </row>
        <row r="8337">
          <cell r="D8337" t="str">
            <v/>
          </cell>
        </row>
        <row r="8338">
          <cell r="D8338" t="str">
            <v/>
          </cell>
        </row>
        <row r="8339">
          <cell r="D8339" t="str">
            <v/>
          </cell>
        </row>
        <row r="8340">
          <cell r="D8340" t="str">
            <v/>
          </cell>
        </row>
        <row r="8341">
          <cell r="D8341" t="str">
            <v/>
          </cell>
        </row>
        <row r="8342">
          <cell r="D8342" t="str">
            <v/>
          </cell>
        </row>
        <row r="8343">
          <cell r="D8343" t="str">
            <v/>
          </cell>
        </row>
        <row r="8344">
          <cell r="D8344" t="str">
            <v/>
          </cell>
        </row>
        <row r="8345">
          <cell r="D8345" t="str">
            <v/>
          </cell>
        </row>
        <row r="8346">
          <cell r="D8346" t="str">
            <v/>
          </cell>
        </row>
        <row r="8347">
          <cell r="D8347" t="str">
            <v/>
          </cell>
        </row>
        <row r="8348">
          <cell r="D8348" t="str">
            <v/>
          </cell>
        </row>
        <row r="8349">
          <cell r="D8349" t="str">
            <v/>
          </cell>
        </row>
        <row r="8350">
          <cell r="D8350" t="str">
            <v/>
          </cell>
        </row>
        <row r="8351">
          <cell r="D8351" t="str">
            <v/>
          </cell>
        </row>
        <row r="8352">
          <cell r="D8352" t="str">
            <v/>
          </cell>
        </row>
        <row r="8353">
          <cell r="D8353" t="str">
            <v/>
          </cell>
        </row>
        <row r="8354">
          <cell r="D8354" t="str">
            <v/>
          </cell>
        </row>
        <row r="8355">
          <cell r="D8355" t="str">
            <v/>
          </cell>
        </row>
        <row r="8356">
          <cell r="D8356" t="str">
            <v/>
          </cell>
        </row>
        <row r="8357">
          <cell r="D8357" t="str">
            <v/>
          </cell>
        </row>
        <row r="8358">
          <cell r="D8358" t="str">
            <v/>
          </cell>
        </row>
        <row r="8359">
          <cell r="D8359" t="str">
            <v/>
          </cell>
        </row>
        <row r="8360">
          <cell r="D8360" t="str">
            <v/>
          </cell>
        </row>
        <row r="8361">
          <cell r="D8361" t="str">
            <v/>
          </cell>
        </row>
        <row r="8362">
          <cell r="D8362" t="str">
            <v/>
          </cell>
        </row>
        <row r="8363">
          <cell r="D8363" t="str">
            <v/>
          </cell>
        </row>
        <row r="8364">
          <cell r="D8364" t="str">
            <v/>
          </cell>
        </row>
        <row r="8365">
          <cell r="D8365" t="str">
            <v/>
          </cell>
        </row>
        <row r="8366">
          <cell r="D8366" t="str">
            <v/>
          </cell>
        </row>
        <row r="8367">
          <cell r="D8367" t="str">
            <v/>
          </cell>
        </row>
        <row r="8368">
          <cell r="D8368" t="str">
            <v/>
          </cell>
        </row>
        <row r="8369">
          <cell r="D8369" t="str">
            <v/>
          </cell>
        </row>
        <row r="8370">
          <cell r="D8370" t="str">
            <v/>
          </cell>
        </row>
        <row r="8371">
          <cell r="D8371" t="str">
            <v/>
          </cell>
        </row>
        <row r="8372">
          <cell r="D8372" t="str">
            <v/>
          </cell>
        </row>
        <row r="8373">
          <cell r="D8373" t="str">
            <v/>
          </cell>
        </row>
        <row r="8374">
          <cell r="D8374" t="str">
            <v/>
          </cell>
        </row>
        <row r="8375">
          <cell r="D8375" t="str">
            <v/>
          </cell>
        </row>
        <row r="8376">
          <cell r="D8376" t="str">
            <v/>
          </cell>
        </row>
        <row r="8377">
          <cell r="D8377" t="str">
            <v/>
          </cell>
        </row>
        <row r="8378">
          <cell r="D8378" t="str">
            <v/>
          </cell>
        </row>
        <row r="8379">
          <cell r="D8379" t="str">
            <v/>
          </cell>
        </row>
        <row r="8380">
          <cell r="D8380" t="str">
            <v/>
          </cell>
        </row>
        <row r="8381">
          <cell r="D8381" t="str">
            <v/>
          </cell>
        </row>
        <row r="8382">
          <cell r="D8382" t="str">
            <v/>
          </cell>
        </row>
        <row r="8383">
          <cell r="D8383" t="str">
            <v/>
          </cell>
        </row>
        <row r="8384">
          <cell r="D8384" t="str">
            <v/>
          </cell>
        </row>
        <row r="8385">
          <cell r="D8385" t="str">
            <v/>
          </cell>
        </row>
        <row r="8386">
          <cell r="D8386" t="str">
            <v/>
          </cell>
        </row>
        <row r="8387">
          <cell r="D8387" t="str">
            <v/>
          </cell>
        </row>
        <row r="8388">
          <cell r="D8388" t="str">
            <v/>
          </cell>
        </row>
        <row r="8389">
          <cell r="D8389" t="str">
            <v/>
          </cell>
        </row>
        <row r="8390">
          <cell r="D8390" t="str">
            <v/>
          </cell>
        </row>
        <row r="8391">
          <cell r="D8391" t="str">
            <v/>
          </cell>
        </row>
        <row r="8392">
          <cell r="D8392" t="str">
            <v/>
          </cell>
        </row>
        <row r="8393">
          <cell r="D8393" t="str">
            <v/>
          </cell>
        </row>
        <row r="8394">
          <cell r="D8394" t="str">
            <v/>
          </cell>
        </row>
        <row r="8395">
          <cell r="D8395" t="str">
            <v/>
          </cell>
        </row>
        <row r="8396">
          <cell r="D8396" t="str">
            <v/>
          </cell>
        </row>
        <row r="8397">
          <cell r="D8397" t="str">
            <v/>
          </cell>
        </row>
        <row r="8398">
          <cell r="D8398" t="str">
            <v/>
          </cell>
        </row>
        <row r="8399">
          <cell r="D8399" t="str">
            <v/>
          </cell>
        </row>
        <row r="8400">
          <cell r="D8400" t="str">
            <v/>
          </cell>
        </row>
        <row r="8401">
          <cell r="D8401" t="str">
            <v/>
          </cell>
        </row>
        <row r="8402">
          <cell r="D8402" t="str">
            <v/>
          </cell>
        </row>
        <row r="8403">
          <cell r="D8403" t="str">
            <v/>
          </cell>
        </row>
        <row r="8404">
          <cell r="D8404" t="str">
            <v/>
          </cell>
        </row>
        <row r="8405">
          <cell r="D8405" t="str">
            <v/>
          </cell>
        </row>
        <row r="8406">
          <cell r="D8406" t="str">
            <v/>
          </cell>
        </row>
        <row r="8407">
          <cell r="D8407" t="str">
            <v/>
          </cell>
        </row>
        <row r="8408">
          <cell r="D8408" t="str">
            <v/>
          </cell>
        </row>
        <row r="8409">
          <cell r="D8409" t="str">
            <v/>
          </cell>
        </row>
        <row r="8410">
          <cell r="D8410" t="str">
            <v/>
          </cell>
        </row>
        <row r="8411">
          <cell r="D8411" t="str">
            <v/>
          </cell>
        </row>
        <row r="8412">
          <cell r="D8412" t="str">
            <v/>
          </cell>
        </row>
        <row r="8413">
          <cell r="D8413" t="str">
            <v/>
          </cell>
        </row>
        <row r="8414">
          <cell r="D8414" t="str">
            <v/>
          </cell>
        </row>
        <row r="8415">
          <cell r="D8415" t="str">
            <v/>
          </cell>
        </row>
        <row r="8416">
          <cell r="D8416" t="str">
            <v/>
          </cell>
        </row>
        <row r="8417">
          <cell r="D8417" t="str">
            <v/>
          </cell>
        </row>
        <row r="8418">
          <cell r="D8418" t="str">
            <v/>
          </cell>
        </row>
        <row r="8419">
          <cell r="D8419" t="str">
            <v/>
          </cell>
        </row>
        <row r="8420">
          <cell r="D8420" t="str">
            <v/>
          </cell>
        </row>
        <row r="8421">
          <cell r="D8421" t="str">
            <v/>
          </cell>
        </row>
        <row r="8422">
          <cell r="D8422" t="str">
            <v/>
          </cell>
        </row>
        <row r="8423">
          <cell r="D8423" t="str">
            <v/>
          </cell>
        </row>
        <row r="8424">
          <cell r="D8424" t="str">
            <v/>
          </cell>
        </row>
        <row r="8425">
          <cell r="D8425" t="str">
            <v/>
          </cell>
        </row>
        <row r="8426">
          <cell r="D8426" t="str">
            <v/>
          </cell>
        </row>
        <row r="8427">
          <cell r="D8427" t="str">
            <v/>
          </cell>
        </row>
        <row r="8428">
          <cell r="D8428" t="str">
            <v/>
          </cell>
        </row>
        <row r="8429">
          <cell r="D8429" t="str">
            <v/>
          </cell>
        </row>
        <row r="8430">
          <cell r="D8430" t="str">
            <v/>
          </cell>
        </row>
        <row r="8431">
          <cell r="D8431" t="str">
            <v/>
          </cell>
        </row>
        <row r="8432">
          <cell r="D8432" t="str">
            <v/>
          </cell>
        </row>
        <row r="8433">
          <cell r="D8433" t="str">
            <v/>
          </cell>
        </row>
        <row r="8434">
          <cell r="D8434" t="str">
            <v/>
          </cell>
        </row>
        <row r="8435">
          <cell r="D8435" t="str">
            <v/>
          </cell>
        </row>
        <row r="8436">
          <cell r="D8436" t="str">
            <v/>
          </cell>
        </row>
        <row r="8437">
          <cell r="D8437" t="str">
            <v/>
          </cell>
        </row>
        <row r="8438">
          <cell r="D8438" t="str">
            <v/>
          </cell>
        </row>
        <row r="8439">
          <cell r="D8439" t="str">
            <v/>
          </cell>
        </row>
        <row r="8440">
          <cell r="D8440" t="str">
            <v/>
          </cell>
        </row>
        <row r="8441">
          <cell r="D8441" t="str">
            <v/>
          </cell>
        </row>
        <row r="8442">
          <cell r="D8442" t="str">
            <v/>
          </cell>
        </row>
        <row r="8443">
          <cell r="D8443" t="str">
            <v/>
          </cell>
        </row>
        <row r="8444">
          <cell r="D8444" t="str">
            <v/>
          </cell>
        </row>
        <row r="8445">
          <cell r="D8445" t="str">
            <v/>
          </cell>
        </row>
        <row r="8446">
          <cell r="D8446" t="str">
            <v/>
          </cell>
        </row>
        <row r="8447">
          <cell r="D8447" t="str">
            <v/>
          </cell>
        </row>
        <row r="8448">
          <cell r="D8448" t="str">
            <v/>
          </cell>
        </row>
        <row r="8449">
          <cell r="D8449" t="str">
            <v/>
          </cell>
        </row>
        <row r="8450">
          <cell r="D8450" t="str">
            <v/>
          </cell>
        </row>
        <row r="8451">
          <cell r="D8451" t="str">
            <v/>
          </cell>
        </row>
        <row r="8452">
          <cell r="D8452" t="str">
            <v/>
          </cell>
        </row>
        <row r="8453">
          <cell r="D8453" t="str">
            <v/>
          </cell>
        </row>
        <row r="8454">
          <cell r="D8454" t="str">
            <v/>
          </cell>
        </row>
        <row r="8455">
          <cell r="D8455" t="str">
            <v/>
          </cell>
        </row>
        <row r="8456">
          <cell r="D8456" t="str">
            <v/>
          </cell>
        </row>
        <row r="8457">
          <cell r="D8457" t="str">
            <v/>
          </cell>
        </row>
        <row r="8458">
          <cell r="D8458" t="str">
            <v/>
          </cell>
        </row>
        <row r="8459">
          <cell r="D8459" t="str">
            <v/>
          </cell>
        </row>
        <row r="8460">
          <cell r="D8460" t="str">
            <v/>
          </cell>
        </row>
        <row r="8461">
          <cell r="D8461" t="str">
            <v/>
          </cell>
        </row>
        <row r="8462">
          <cell r="D8462" t="str">
            <v/>
          </cell>
        </row>
        <row r="8463">
          <cell r="D8463" t="str">
            <v/>
          </cell>
        </row>
        <row r="8464">
          <cell r="D8464" t="str">
            <v/>
          </cell>
        </row>
        <row r="8465">
          <cell r="D8465" t="str">
            <v/>
          </cell>
        </row>
        <row r="8466">
          <cell r="D8466" t="str">
            <v/>
          </cell>
        </row>
        <row r="8467">
          <cell r="D8467" t="str">
            <v/>
          </cell>
        </row>
        <row r="8468">
          <cell r="D8468" t="str">
            <v/>
          </cell>
        </row>
        <row r="8469">
          <cell r="D8469" t="str">
            <v/>
          </cell>
        </row>
        <row r="8470">
          <cell r="D8470" t="str">
            <v/>
          </cell>
        </row>
        <row r="8471">
          <cell r="D8471" t="str">
            <v/>
          </cell>
        </row>
        <row r="8472">
          <cell r="D8472" t="str">
            <v/>
          </cell>
        </row>
        <row r="8473">
          <cell r="D8473" t="str">
            <v/>
          </cell>
        </row>
        <row r="8474">
          <cell r="D8474" t="str">
            <v/>
          </cell>
        </row>
        <row r="8475">
          <cell r="D8475" t="str">
            <v/>
          </cell>
        </row>
        <row r="8476">
          <cell r="D8476" t="str">
            <v/>
          </cell>
        </row>
        <row r="8477">
          <cell r="D8477" t="str">
            <v/>
          </cell>
        </row>
        <row r="8478">
          <cell r="D8478" t="str">
            <v/>
          </cell>
        </row>
        <row r="8479">
          <cell r="D8479" t="str">
            <v/>
          </cell>
        </row>
        <row r="8480">
          <cell r="D8480" t="str">
            <v/>
          </cell>
        </row>
        <row r="8481">
          <cell r="D8481" t="str">
            <v/>
          </cell>
        </row>
        <row r="8482">
          <cell r="D8482" t="str">
            <v/>
          </cell>
        </row>
        <row r="8483">
          <cell r="D8483" t="str">
            <v/>
          </cell>
        </row>
        <row r="8484">
          <cell r="D8484" t="str">
            <v/>
          </cell>
        </row>
        <row r="8485">
          <cell r="D8485" t="str">
            <v/>
          </cell>
        </row>
        <row r="8486">
          <cell r="D8486" t="str">
            <v/>
          </cell>
        </row>
        <row r="8487">
          <cell r="D8487" t="str">
            <v/>
          </cell>
        </row>
        <row r="8488">
          <cell r="D8488" t="str">
            <v/>
          </cell>
        </row>
        <row r="8489">
          <cell r="D8489" t="str">
            <v/>
          </cell>
        </row>
        <row r="8490">
          <cell r="D8490" t="str">
            <v/>
          </cell>
        </row>
        <row r="8491">
          <cell r="D8491" t="str">
            <v/>
          </cell>
        </row>
        <row r="8492">
          <cell r="D8492" t="str">
            <v/>
          </cell>
        </row>
        <row r="8493">
          <cell r="D8493" t="str">
            <v/>
          </cell>
        </row>
        <row r="8494">
          <cell r="D8494" t="str">
            <v/>
          </cell>
        </row>
        <row r="8495">
          <cell r="D8495" t="str">
            <v/>
          </cell>
        </row>
        <row r="8496">
          <cell r="D8496" t="str">
            <v/>
          </cell>
        </row>
        <row r="8497">
          <cell r="D8497" t="str">
            <v/>
          </cell>
        </row>
        <row r="8498">
          <cell r="D8498" t="str">
            <v/>
          </cell>
        </row>
        <row r="8499">
          <cell r="D8499" t="str">
            <v/>
          </cell>
        </row>
        <row r="8500">
          <cell r="D8500" t="str">
            <v/>
          </cell>
        </row>
        <row r="8501">
          <cell r="D8501" t="str">
            <v/>
          </cell>
        </row>
        <row r="8502">
          <cell r="D8502" t="str">
            <v/>
          </cell>
        </row>
        <row r="8503">
          <cell r="D8503" t="str">
            <v/>
          </cell>
        </row>
        <row r="8504">
          <cell r="D8504" t="str">
            <v/>
          </cell>
        </row>
        <row r="8505">
          <cell r="D8505" t="str">
            <v/>
          </cell>
        </row>
        <row r="8506">
          <cell r="D8506" t="str">
            <v/>
          </cell>
        </row>
        <row r="8507">
          <cell r="D8507" t="str">
            <v/>
          </cell>
        </row>
        <row r="8508">
          <cell r="D8508" t="str">
            <v/>
          </cell>
        </row>
        <row r="8509">
          <cell r="D8509" t="str">
            <v/>
          </cell>
        </row>
        <row r="8510">
          <cell r="D8510" t="str">
            <v/>
          </cell>
        </row>
        <row r="8511">
          <cell r="D8511" t="str">
            <v/>
          </cell>
        </row>
        <row r="8512">
          <cell r="D8512" t="str">
            <v/>
          </cell>
        </row>
        <row r="8513">
          <cell r="D8513" t="str">
            <v/>
          </cell>
        </row>
        <row r="8514">
          <cell r="D8514" t="str">
            <v/>
          </cell>
        </row>
        <row r="8515">
          <cell r="D8515" t="str">
            <v/>
          </cell>
        </row>
        <row r="8516">
          <cell r="D8516" t="str">
            <v/>
          </cell>
        </row>
        <row r="8517">
          <cell r="D8517" t="str">
            <v/>
          </cell>
        </row>
        <row r="8518">
          <cell r="D8518" t="str">
            <v/>
          </cell>
        </row>
        <row r="8519">
          <cell r="D8519" t="str">
            <v/>
          </cell>
        </row>
        <row r="8520">
          <cell r="D8520" t="str">
            <v/>
          </cell>
        </row>
        <row r="8521">
          <cell r="D8521" t="str">
            <v/>
          </cell>
        </row>
        <row r="8522">
          <cell r="D8522" t="str">
            <v/>
          </cell>
        </row>
        <row r="8523">
          <cell r="D8523" t="str">
            <v/>
          </cell>
        </row>
        <row r="8524">
          <cell r="D8524" t="str">
            <v/>
          </cell>
        </row>
        <row r="8525">
          <cell r="D8525" t="str">
            <v/>
          </cell>
        </row>
        <row r="8526">
          <cell r="D8526" t="str">
            <v/>
          </cell>
        </row>
        <row r="8527">
          <cell r="D8527" t="str">
            <v/>
          </cell>
        </row>
        <row r="8528">
          <cell r="D8528" t="str">
            <v/>
          </cell>
        </row>
        <row r="8529">
          <cell r="D8529" t="str">
            <v/>
          </cell>
        </row>
        <row r="8530">
          <cell r="D8530" t="str">
            <v/>
          </cell>
        </row>
        <row r="8531">
          <cell r="D8531" t="str">
            <v/>
          </cell>
        </row>
        <row r="8532">
          <cell r="D8532" t="str">
            <v/>
          </cell>
        </row>
        <row r="8533">
          <cell r="D8533" t="str">
            <v/>
          </cell>
        </row>
        <row r="8534">
          <cell r="D8534" t="str">
            <v/>
          </cell>
        </row>
        <row r="8535">
          <cell r="D8535" t="str">
            <v/>
          </cell>
        </row>
        <row r="8536">
          <cell r="D8536" t="str">
            <v/>
          </cell>
        </row>
        <row r="8537">
          <cell r="D8537" t="str">
            <v/>
          </cell>
        </row>
        <row r="8538">
          <cell r="D8538" t="str">
            <v/>
          </cell>
        </row>
        <row r="8539">
          <cell r="D8539" t="str">
            <v/>
          </cell>
        </row>
        <row r="8540">
          <cell r="D8540" t="str">
            <v/>
          </cell>
        </row>
        <row r="8541">
          <cell r="D8541" t="str">
            <v/>
          </cell>
        </row>
        <row r="8542">
          <cell r="D8542" t="str">
            <v/>
          </cell>
        </row>
        <row r="8543">
          <cell r="D8543" t="str">
            <v/>
          </cell>
        </row>
        <row r="8544">
          <cell r="D8544" t="str">
            <v/>
          </cell>
        </row>
        <row r="8545">
          <cell r="D8545" t="str">
            <v/>
          </cell>
        </row>
        <row r="8546">
          <cell r="D8546" t="str">
            <v/>
          </cell>
        </row>
        <row r="8547">
          <cell r="D8547" t="str">
            <v/>
          </cell>
        </row>
        <row r="8548">
          <cell r="D8548" t="str">
            <v/>
          </cell>
        </row>
        <row r="8549">
          <cell r="D8549" t="str">
            <v/>
          </cell>
        </row>
        <row r="8550">
          <cell r="D8550" t="str">
            <v/>
          </cell>
        </row>
        <row r="8551">
          <cell r="D8551" t="str">
            <v/>
          </cell>
        </row>
        <row r="8552">
          <cell r="D8552" t="str">
            <v/>
          </cell>
        </row>
        <row r="8553">
          <cell r="D8553" t="str">
            <v/>
          </cell>
        </row>
        <row r="8554">
          <cell r="D8554" t="str">
            <v/>
          </cell>
        </row>
        <row r="8555">
          <cell r="D8555" t="str">
            <v/>
          </cell>
        </row>
        <row r="8556">
          <cell r="D8556" t="str">
            <v/>
          </cell>
        </row>
        <row r="8557">
          <cell r="D8557" t="str">
            <v/>
          </cell>
        </row>
        <row r="8558">
          <cell r="D8558" t="str">
            <v/>
          </cell>
        </row>
        <row r="8559">
          <cell r="D8559" t="str">
            <v/>
          </cell>
        </row>
        <row r="8560">
          <cell r="D8560" t="str">
            <v/>
          </cell>
        </row>
        <row r="8561">
          <cell r="D8561" t="str">
            <v/>
          </cell>
        </row>
        <row r="8562">
          <cell r="D8562" t="str">
            <v/>
          </cell>
        </row>
        <row r="8563">
          <cell r="D8563" t="str">
            <v/>
          </cell>
        </row>
        <row r="8564">
          <cell r="D8564" t="str">
            <v/>
          </cell>
        </row>
        <row r="8565">
          <cell r="D8565" t="str">
            <v/>
          </cell>
        </row>
        <row r="8566">
          <cell r="D8566" t="str">
            <v/>
          </cell>
        </row>
        <row r="8567">
          <cell r="D8567" t="str">
            <v/>
          </cell>
        </row>
        <row r="8568">
          <cell r="D8568" t="str">
            <v/>
          </cell>
        </row>
        <row r="8569">
          <cell r="D8569" t="str">
            <v/>
          </cell>
        </row>
        <row r="8570">
          <cell r="D8570" t="str">
            <v/>
          </cell>
        </row>
        <row r="8571">
          <cell r="D8571" t="str">
            <v/>
          </cell>
        </row>
        <row r="8572">
          <cell r="D8572" t="str">
            <v/>
          </cell>
        </row>
        <row r="8573">
          <cell r="D8573" t="str">
            <v/>
          </cell>
        </row>
        <row r="8574">
          <cell r="D8574" t="str">
            <v/>
          </cell>
        </row>
        <row r="8575">
          <cell r="D8575" t="str">
            <v/>
          </cell>
        </row>
        <row r="8576">
          <cell r="D8576" t="str">
            <v/>
          </cell>
        </row>
        <row r="8577">
          <cell r="D8577" t="str">
            <v/>
          </cell>
        </row>
        <row r="8578">
          <cell r="D8578" t="str">
            <v/>
          </cell>
        </row>
        <row r="8579">
          <cell r="D8579" t="str">
            <v/>
          </cell>
        </row>
        <row r="8580">
          <cell r="D8580" t="str">
            <v/>
          </cell>
        </row>
        <row r="8581">
          <cell r="D8581" t="str">
            <v/>
          </cell>
        </row>
        <row r="8582">
          <cell r="D8582" t="str">
            <v/>
          </cell>
        </row>
        <row r="8583">
          <cell r="D8583" t="str">
            <v/>
          </cell>
        </row>
        <row r="8584">
          <cell r="D8584" t="str">
            <v/>
          </cell>
        </row>
        <row r="8585">
          <cell r="D8585" t="str">
            <v/>
          </cell>
        </row>
        <row r="8586">
          <cell r="D8586" t="str">
            <v/>
          </cell>
        </row>
        <row r="8587">
          <cell r="D8587" t="str">
            <v/>
          </cell>
        </row>
        <row r="8588">
          <cell r="D8588" t="str">
            <v/>
          </cell>
        </row>
        <row r="8589">
          <cell r="D8589" t="str">
            <v/>
          </cell>
        </row>
        <row r="8590">
          <cell r="D8590" t="str">
            <v/>
          </cell>
        </row>
        <row r="8591">
          <cell r="D8591" t="str">
            <v/>
          </cell>
        </row>
        <row r="8592">
          <cell r="D8592" t="str">
            <v/>
          </cell>
        </row>
        <row r="8593">
          <cell r="D8593" t="str">
            <v/>
          </cell>
        </row>
        <row r="8594">
          <cell r="D8594" t="str">
            <v/>
          </cell>
        </row>
        <row r="8595">
          <cell r="D8595" t="str">
            <v/>
          </cell>
        </row>
        <row r="8596">
          <cell r="D8596" t="str">
            <v/>
          </cell>
        </row>
        <row r="8597">
          <cell r="D8597" t="str">
            <v/>
          </cell>
        </row>
        <row r="8598">
          <cell r="D8598" t="str">
            <v/>
          </cell>
        </row>
        <row r="8599">
          <cell r="D8599" t="str">
            <v/>
          </cell>
        </row>
        <row r="8600">
          <cell r="D8600" t="str">
            <v/>
          </cell>
        </row>
        <row r="8601">
          <cell r="D8601" t="str">
            <v/>
          </cell>
        </row>
        <row r="8602">
          <cell r="D8602" t="str">
            <v/>
          </cell>
        </row>
        <row r="8603">
          <cell r="D8603" t="str">
            <v/>
          </cell>
        </row>
        <row r="8604">
          <cell r="D8604" t="str">
            <v/>
          </cell>
        </row>
        <row r="8605">
          <cell r="D8605" t="str">
            <v/>
          </cell>
        </row>
        <row r="8606">
          <cell r="D8606" t="str">
            <v/>
          </cell>
        </row>
        <row r="8607">
          <cell r="D8607" t="str">
            <v/>
          </cell>
        </row>
        <row r="8608">
          <cell r="D8608" t="str">
            <v/>
          </cell>
        </row>
        <row r="8609">
          <cell r="D8609" t="str">
            <v/>
          </cell>
        </row>
        <row r="8610">
          <cell r="D8610" t="str">
            <v/>
          </cell>
        </row>
        <row r="8611">
          <cell r="D8611" t="str">
            <v/>
          </cell>
        </row>
        <row r="8612">
          <cell r="D8612" t="str">
            <v/>
          </cell>
        </row>
        <row r="8613">
          <cell r="D8613" t="str">
            <v/>
          </cell>
        </row>
        <row r="8614">
          <cell r="D8614" t="str">
            <v/>
          </cell>
        </row>
        <row r="8615">
          <cell r="D8615" t="str">
            <v/>
          </cell>
        </row>
        <row r="8616">
          <cell r="D8616" t="str">
            <v/>
          </cell>
        </row>
        <row r="8617">
          <cell r="D8617" t="str">
            <v/>
          </cell>
        </row>
        <row r="8618">
          <cell r="D8618" t="str">
            <v/>
          </cell>
        </row>
        <row r="8619">
          <cell r="D8619" t="str">
            <v/>
          </cell>
        </row>
        <row r="8620">
          <cell r="D8620" t="str">
            <v/>
          </cell>
        </row>
        <row r="8621">
          <cell r="D8621" t="str">
            <v/>
          </cell>
        </row>
        <row r="8622">
          <cell r="D8622" t="str">
            <v/>
          </cell>
        </row>
        <row r="8623">
          <cell r="D8623" t="str">
            <v/>
          </cell>
        </row>
        <row r="8624">
          <cell r="D8624" t="str">
            <v/>
          </cell>
        </row>
        <row r="8625">
          <cell r="D8625" t="str">
            <v/>
          </cell>
        </row>
        <row r="8626">
          <cell r="D8626" t="str">
            <v/>
          </cell>
        </row>
        <row r="8627">
          <cell r="D8627" t="str">
            <v/>
          </cell>
        </row>
        <row r="8628">
          <cell r="D8628" t="str">
            <v/>
          </cell>
        </row>
        <row r="8629">
          <cell r="D8629" t="str">
            <v/>
          </cell>
        </row>
        <row r="8630">
          <cell r="D8630" t="str">
            <v/>
          </cell>
        </row>
        <row r="8631">
          <cell r="D8631" t="str">
            <v/>
          </cell>
        </row>
        <row r="8632">
          <cell r="D8632" t="str">
            <v/>
          </cell>
        </row>
        <row r="8633">
          <cell r="D8633" t="str">
            <v/>
          </cell>
        </row>
        <row r="8634">
          <cell r="D8634" t="str">
            <v/>
          </cell>
        </row>
        <row r="8635">
          <cell r="D8635" t="str">
            <v/>
          </cell>
        </row>
        <row r="8636">
          <cell r="D8636" t="str">
            <v/>
          </cell>
        </row>
        <row r="8637">
          <cell r="D8637" t="str">
            <v/>
          </cell>
        </row>
        <row r="8638">
          <cell r="D8638" t="str">
            <v/>
          </cell>
        </row>
        <row r="8639">
          <cell r="D8639" t="str">
            <v/>
          </cell>
        </row>
        <row r="8640">
          <cell r="D8640" t="str">
            <v/>
          </cell>
        </row>
        <row r="8641">
          <cell r="D8641" t="str">
            <v/>
          </cell>
        </row>
        <row r="8642">
          <cell r="D8642" t="str">
            <v/>
          </cell>
        </row>
        <row r="8643">
          <cell r="D8643" t="str">
            <v/>
          </cell>
        </row>
        <row r="8644">
          <cell r="D8644" t="str">
            <v/>
          </cell>
        </row>
        <row r="8645">
          <cell r="D8645" t="str">
            <v/>
          </cell>
        </row>
        <row r="8646">
          <cell r="D8646" t="str">
            <v/>
          </cell>
        </row>
        <row r="8647">
          <cell r="D8647" t="str">
            <v/>
          </cell>
        </row>
        <row r="8648">
          <cell r="D8648" t="str">
            <v/>
          </cell>
        </row>
        <row r="8649">
          <cell r="D8649" t="str">
            <v/>
          </cell>
        </row>
        <row r="8650">
          <cell r="D8650" t="str">
            <v/>
          </cell>
        </row>
        <row r="8651">
          <cell r="D8651" t="str">
            <v/>
          </cell>
        </row>
        <row r="8652">
          <cell r="D8652" t="str">
            <v/>
          </cell>
        </row>
        <row r="8653">
          <cell r="D8653" t="str">
            <v/>
          </cell>
        </row>
        <row r="8654">
          <cell r="D8654" t="str">
            <v/>
          </cell>
        </row>
        <row r="8655">
          <cell r="D8655" t="str">
            <v/>
          </cell>
        </row>
        <row r="8656">
          <cell r="D8656" t="str">
            <v/>
          </cell>
        </row>
        <row r="8657">
          <cell r="D8657" t="str">
            <v/>
          </cell>
        </row>
        <row r="8658">
          <cell r="D8658" t="str">
            <v/>
          </cell>
        </row>
        <row r="8659">
          <cell r="D8659" t="str">
            <v/>
          </cell>
        </row>
        <row r="8660">
          <cell r="D8660" t="str">
            <v/>
          </cell>
        </row>
        <row r="8661">
          <cell r="D8661" t="str">
            <v/>
          </cell>
        </row>
        <row r="8662">
          <cell r="D8662" t="str">
            <v/>
          </cell>
        </row>
        <row r="8663">
          <cell r="D8663" t="str">
            <v/>
          </cell>
        </row>
        <row r="8664">
          <cell r="D8664" t="str">
            <v/>
          </cell>
        </row>
        <row r="8665">
          <cell r="D8665" t="str">
            <v/>
          </cell>
        </row>
        <row r="8666">
          <cell r="D8666" t="str">
            <v/>
          </cell>
        </row>
        <row r="8667">
          <cell r="D8667" t="str">
            <v/>
          </cell>
        </row>
        <row r="8668">
          <cell r="D8668" t="str">
            <v/>
          </cell>
        </row>
        <row r="8669">
          <cell r="D8669" t="str">
            <v/>
          </cell>
        </row>
        <row r="8670">
          <cell r="D8670" t="str">
            <v/>
          </cell>
        </row>
        <row r="8671">
          <cell r="D8671" t="str">
            <v/>
          </cell>
        </row>
        <row r="8672">
          <cell r="D8672" t="str">
            <v/>
          </cell>
        </row>
        <row r="8673">
          <cell r="D8673" t="str">
            <v/>
          </cell>
        </row>
        <row r="8674">
          <cell r="D8674" t="str">
            <v/>
          </cell>
        </row>
        <row r="8675">
          <cell r="D8675" t="str">
            <v/>
          </cell>
        </row>
        <row r="8676">
          <cell r="D8676" t="str">
            <v/>
          </cell>
        </row>
        <row r="8677">
          <cell r="D8677" t="str">
            <v/>
          </cell>
        </row>
        <row r="8678">
          <cell r="D8678" t="str">
            <v/>
          </cell>
        </row>
        <row r="8679">
          <cell r="D8679" t="str">
            <v/>
          </cell>
        </row>
        <row r="8680">
          <cell r="D8680" t="str">
            <v/>
          </cell>
        </row>
        <row r="8681">
          <cell r="D8681" t="str">
            <v/>
          </cell>
        </row>
        <row r="8682">
          <cell r="D8682" t="str">
            <v/>
          </cell>
        </row>
        <row r="8683">
          <cell r="D8683" t="str">
            <v/>
          </cell>
        </row>
        <row r="8684">
          <cell r="D8684" t="str">
            <v/>
          </cell>
        </row>
        <row r="8685">
          <cell r="D8685" t="str">
            <v/>
          </cell>
        </row>
        <row r="8686">
          <cell r="D8686" t="str">
            <v/>
          </cell>
        </row>
        <row r="8687">
          <cell r="D8687" t="str">
            <v/>
          </cell>
        </row>
        <row r="8688">
          <cell r="D8688" t="str">
            <v/>
          </cell>
        </row>
        <row r="8689">
          <cell r="D8689" t="str">
            <v/>
          </cell>
        </row>
        <row r="8690">
          <cell r="D8690" t="str">
            <v/>
          </cell>
        </row>
        <row r="8691">
          <cell r="D8691" t="str">
            <v/>
          </cell>
        </row>
        <row r="8692">
          <cell r="D8692" t="str">
            <v/>
          </cell>
        </row>
        <row r="8693">
          <cell r="D8693" t="str">
            <v/>
          </cell>
        </row>
        <row r="8694">
          <cell r="D8694" t="str">
            <v/>
          </cell>
        </row>
        <row r="8695">
          <cell r="D8695" t="str">
            <v/>
          </cell>
        </row>
        <row r="8696">
          <cell r="D8696" t="str">
            <v/>
          </cell>
        </row>
        <row r="8697">
          <cell r="D8697" t="str">
            <v/>
          </cell>
        </row>
        <row r="8698">
          <cell r="D8698" t="str">
            <v/>
          </cell>
        </row>
        <row r="8699">
          <cell r="D8699" t="str">
            <v/>
          </cell>
        </row>
        <row r="8700">
          <cell r="D8700" t="str">
            <v/>
          </cell>
        </row>
        <row r="8701">
          <cell r="D8701" t="str">
            <v/>
          </cell>
        </row>
        <row r="8702">
          <cell r="D8702" t="str">
            <v/>
          </cell>
        </row>
        <row r="8703">
          <cell r="D8703" t="str">
            <v/>
          </cell>
        </row>
        <row r="8704">
          <cell r="D8704" t="str">
            <v/>
          </cell>
        </row>
        <row r="8705">
          <cell r="D8705" t="str">
            <v/>
          </cell>
        </row>
        <row r="8706">
          <cell r="D8706" t="str">
            <v/>
          </cell>
        </row>
        <row r="8707">
          <cell r="D8707" t="str">
            <v/>
          </cell>
        </row>
        <row r="8708">
          <cell r="D8708" t="str">
            <v/>
          </cell>
        </row>
        <row r="8709">
          <cell r="D8709" t="str">
            <v/>
          </cell>
        </row>
        <row r="8710">
          <cell r="D8710" t="str">
            <v/>
          </cell>
        </row>
        <row r="8711">
          <cell r="D8711" t="str">
            <v/>
          </cell>
        </row>
        <row r="8712">
          <cell r="D8712" t="str">
            <v/>
          </cell>
        </row>
        <row r="8713">
          <cell r="D8713" t="str">
            <v/>
          </cell>
        </row>
        <row r="8714">
          <cell r="D8714" t="str">
            <v/>
          </cell>
        </row>
        <row r="8715">
          <cell r="D8715" t="str">
            <v/>
          </cell>
        </row>
        <row r="8716">
          <cell r="D8716" t="str">
            <v/>
          </cell>
        </row>
        <row r="8717">
          <cell r="D8717" t="str">
            <v/>
          </cell>
        </row>
        <row r="8718">
          <cell r="D8718" t="str">
            <v/>
          </cell>
        </row>
        <row r="8719">
          <cell r="D8719" t="str">
            <v/>
          </cell>
        </row>
        <row r="8720">
          <cell r="D8720" t="str">
            <v/>
          </cell>
        </row>
        <row r="8721">
          <cell r="D8721" t="str">
            <v/>
          </cell>
        </row>
        <row r="8722">
          <cell r="D8722" t="str">
            <v/>
          </cell>
        </row>
        <row r="8723">
          <cell r="D8723" t="str">
            <v/>
          </cell>
        </row>
        <row r="8724">
          <cell r="D8724" t="str">
            <v/>
          </cell>
        </row>
        <row r="8725">
          <cell r="D8725" t="str">
            <v/>
          </cell>
        </row>
        <row r="8726">
          <cell r="D8726" t="str">
            <v/>
          </cell>
        </row>
        <row r="8727">
          <cell r="D8727" t="str">
            <v/>
          </cell>
        </row>
        <row r="8728">
          <cell r="D8728" t="str">
            <v/>
          </cell>
        </row>
        <row r="8729">
          <cell r="D8729" t="str">
            <v/>
          </cell>
        </row>
        <row r="8730">
          <cell r="D8730" t="str">
            <v/>
          </cell>
        </row>
        <row r="8731">
          <cell r="D8731" t="str">
            <v/>
          </cell>
        </row>
        <row r="8732">
          <cell r="D8732" t="str">
            <v/>
          </cell>
        </row>
        <row r="8733">
          <cell r="D8733" t="str">
            <v/>
          </cell>
        </row>
        <row r="8734">
          <cell r="D8734" t="str">
            <v/>
          </cell>
        </row>
        <row r="8735">
          <cell r="D8735" t="str">
            <v/>
          </cell>
        </row>
        <row r="8736">
          <cell r="D8736" t="str">
            <v/>
          </cell>
        </row>
        <row r="8737">
          <cell r="D8737" t="str">
            <v/>
          </cell>
        </row>
        <row r="8738">
          <cell r="D8738" t="str">
            <v/>
          </cell>
        </row>
        <row r="8739">
          <cell r="D8739" t="str">
            <v/>
          </cell>
        </row>
        <row r="8740">
          <cell r="D8740" t="str">
            <v/>
          </cell>
        </row>
        <row r="8741">
          <cell r="D8741" t="str">
            <v/>
          </cell>
        </row>
        <row r="8742">
          <cell r="D8742" t="str">
            <v/>
          </cell>
        </row>
        <row r="8743">
          <cell r="D8743" t="str">
            <v/>
          </cell>
        </row>
        <row r="8744">
          <cell r="D8744" t="str">
            <v/>
          </cell>
        </row>
        <row r="8745">
          <cell r="D8745" t="str">
            <v/>
          </cell>
        </row>
        <row r="8746">
          <cell r="D8746" t="str">
            <v/>
          </cell>
        </row>
        <row r="8747">
          <cell r="D8747" t="str">
            <v/>
          </cell>
        </row>
        <row r="8748">
          <cell r="D8748" t="str">
            <v/>
          </cell>
        </row>
        <row r="8749">
          <cell r="D8749" t="str">
            <v/>
          </cell>
        </row>
        <row r="8750">
          <cell r="D8750" t="str">
            <v/>
          </cell>
        </row>
        <row r="8751">
          <cell r="D8751" t="str">
            <v/>
          </cell>
        </row>
        <row r="8752">
          <cell r="D8752" t="str">
            <v/>
          </cell>
        </row>
        <row r="8753">
          <cell r="D8753" t="str">
            <v/>
          </cell>
        </row>
        <row r="8754">
          <cell r="D8754" t="str">
            <v/>
          </cell>
        </row>
        <row r="8755">
          <cell r="D8755" t="str">
            <v/>
          </cell>
        </row>
        <row r="8756">
          <cell r="D8756" t="str">
            <v/>
          </cell>
        </row>
        <row r="8757">
          <cell r="D8757" t="str">
            <v/>
          </cell>
        </row>
        <row r="8758">
          <cell r="D8758" t="str">
            <v/>
          </cell>
        </row>
        <row r="8759">
          <cell r="D8759" t="str">
            <v/>
          </cell>
        </row>
        <row r="8760">
          <cell r="D8760" t="str">
            <v/>
          </cell>
        </row>
        <row r="8761">
          <cell r="D8761" t="str">
            <v/>
          </cell>
        </row>
        <row r="8762">
          <cell r="D8762" t="str">
            <v/>
          </cell>
        </row>
        <row r="8763">
          <cell r="D8763" t="str">
            <v/>
          </cell>
        </row>
        <row r="8764">
          <cell r="D8764" t="str">
            <v/>
          </cell>
        </row>
        <row r="8765">
          <cell r="D8765" t="str">
            <v/>
          </cell>
        </row>
        <row r="8766">
          <cell r="D8766" t="str">
            <v/>
          </cell>
        </row>
        <row r="8767">
          <cell r="D8767" t="str">
            <v/>
          </cell>
        </row>
        <row r="8768">
          <cell r="D8768" t="str">
            <v/>
          </cell>
        </row>
        <row r="8769">
          <cell r="D8769" t="str">
            <v/>
          </cell>
        </row>
        <row r="8770">
          <cell r="D8770" t="str">
            <v/>
          </cell>
        </row>
        <row r="8771">
          <cell r="D8771" t="str">
            <v/>
          </cell>
        </row>
        <row r="8772">
          <cell r="D8772" t="str">
            <v/>
          </cell>
        </row>
        <row r="8773">
          <cell r="D8773" t="str">
            <v/>
          </cell>
        </row>
        <row r="8774">
          <cell r="D8774" t="str">
            <v/>
          </cell>
        </row>
        <row r="8775">
          <cell r="D8775" t="str">
            <v/>
          </cell>
        </row>
        <row r="8776">
          <cell r="D8776" t="str">
            <v/>
          </cell>
        </row>
        <row r="8777">
          <cell r="D8777" t="str">
            <v/>
          </cell>
        </row>
        <row r="8778">
          <cell r="D8778" t="str">
            <v/>
          </cell>
        </row>
        <row r="8779">
          <cell r="D8779" t="str">
            <v/>
          </cell>
        </row>
        <row r="8780">
          <cell r="D8780" t="str">
            <v/>
          </cell>
        </row>
        <row r="8781">
          <cell r="D8781" t="str">
            <v/>
          </cell>
        </row>
        <row r="8782">
          <cell r="D8782" t="str">
            <v/>
          </cell>
        </row>
        <row r="8783">
          <cell r="D8783" t="str">
            <v/>
          </cell>
        </row>
        <row r="8784">
          <cell r="D8784" t="str">
            <v/>
          </cell>
        </row>
        <row r="8785">
          <cell r="D8785" t="str">
            <v/>
          </cell>
        </row>
        <row r="8786">
          <cell r="D8786" t="str">
            <v/>
          </cell>
        </row>
        <row r="8787">
          <cell r="D8787" t="str">
            <v/>
          </cell>
        </row>
        <row r="8788">
          <cell r="D8788" t="str">
            <v/>
          </cell>
        </row>
        <row r="8789">
          <cell r="D8789" t="str">
            <v/>
          </cell>
        </row>
        <row r="8790">
          <cell r="D8790" t="str">
            <v/>
          </cell>
        </row>
        <row r="8791">
          <cell r="D8791" t="str">
            <v/>
          </cell>
        </row>
        <row r="8792">
          <cell r="D8792" t="str">
            <v/>
          </cell>
        </row>
        <row r="8793">
          <cell r="D8793" t="str">
            <v/>
          </cell>
        </row>
        <row r="8794">
          <cell r="D8794" t="str">
            <v/>
          </cell>
        </row>
        <row r="8795">
          <cell r="D8795" t="str">
            <v/>
          </cell>
        </row>
        <row r="8796">
          <cell r="D8796" t="str">
            <v/>
          </cell>
        </row>
        <row r="8797">
          <cell r="D8797" t="str">
            <v/>
          </cell>
        </row>
        <row r="8798">
          <cell r="D8798" t="str">
            <v/>
          </cell>
        </row>
        <row r="8799">
          <cell r="D8799" t="str">
            <v/>
          </cell>
        </row>
        <row r="8800">
          <cell r="D8800" t="str">
            <v/>
          </cell>
        </row>
        <row r="8801">
          <cell r="D8801" t="str">
            <v/>
          </cell>
        </row>
        <row r="8802">
          <cell r="D8802" t="str">
            <v/>
          </cell>
        </row>
        <row r="8803">
          <cell r="D8803" t="str">
            <v/>
          </cell>
        </row>
        <row r="8804">
          <cell r="D8804" t="str">
            <v/>
          </cell>
        </row>
        <row r="8805">
          <cell r="D8805" t="str">
            <v/>
          </cell>
        </row>
        <row r="8806">
          <cell r="D8806" t="str">
            <v/>
          </cell>
        </row>
        <row r="8807">
          <cell r="D8807" t="str">
            <v/>
          </cell>
        </row>
        <row r="8808">
          <cell r="D8808" t="str">
            <v/>
          </cell>
        </row>
        <row r="8809">
          <cell r="D8809" t="str">
            <v/>
          </cell>
        </row>
        <row r="8810">
          <cell r="D8810" t="str">
            <v/>
          </cell>
        </row>
        <row r="8811">
          <cell r="D8811" t="str">
            <v/>
          </cell>
        </row>
        <row r="8812">
          <cell r="D8812" t="str">
            <v/>
          </cell>
        </row>
        <row r="8813">
          <cell r="D8813" t="str">
            <v/>
          </cell>
        </row>
        <row r="8814">
          <cell r="D8814" t="str">
            <v/>
          </cell>
        </row>
        <row r="8815">
          <cell r="D8815" t="str">
            <v/>
          </cell>
        </row>
        <row r="8816">
          <cell r="D8816" t="str">
            <v/>
          </cell>
        </row>
        <row r="8817">
          <cell r="D8817" t="str">
            <v/>
          </cell>
        </row>
        <row r="8818">
          <cell r="D8818" t="str">
            <v/>
          </cell>
        </row>
        <row r="8819">
          <cell r="D8819" t="str">
            <v/>
          </cell>
        </row>
        <row r="8820">
          <cell r="D8820" t="str">
            <v/>
          </cell>
        </row>
        <row r="8821">
          <cell r="D8821" t="str">
            <v/>
          </cell>
        </row>
        <row r="8822">
          <cell r="D8822" t="str">
            <v/>
          </cell>
        </row>
        <row r="8823">
          <cell r="D8823" t="str">
            <v/>
          </cell>
        </row>
        <row r="8824">
          <cell r="D8824" t="str">
            <v/>
          </cell>
        </row>
        <row r="8825">
          <cell r="D8825" t="str">
            <v/>
          </cell>
        </row>
        <row r="8826">
          <cell r="D8826" t="str">
            <v/>
          </cell>
        </row>
        <row r="8827">
          <cell r="D8827" t="str">
            <v/>
          </cell>
        </row>
        <row r="8828">
          <cell r="D8828" t="str">
            <v/>
          </cell>
        </row>
        <row r="8829">
          <cell r="D8829" t="str">
            <v/>
          </cell>
        </row>
        <row r="8830">
          <cell r="D8830" t="str">
            <v/>
          </cell>
        </row>
        <row r="8831">
          <cell r="D8831" t="str">
            <v/>
          </cell>
        </row>
        <row r="8832">
          <cell r="D8832" t="str">
            <v/>
          </cell>
        </row>
        <row r="8833">
          <cell r="D8833" t="str">
            <v/>
          </cell>
        </row>
        <row r="8834">
          <cell r="D8834" t="str">
            <v/>
          </cell>
        </row>
        <row r="8835">
          <cell r="D8835" t="str">
            <v/>
          </cell>
        </row>
        <row r="8836">
          <cell r="D8836" t="str">
            <v/>
          </cell>
        </row>
        <row r="8837">
          <cell r="D8837" t="str">
            <v/>
          </cell>
        </row>
        <row r="8838">
          <cell r="D8838" t="str">
            <v/>
          </cell>
        </row>
        <row r="8839">
          <cell r="D8839" t="str">
            <v/>
          </cell>
        </row>
        <row r="8840">
          <cell r="D8840" t="str">
            <v/>
          </cell>
        </row>
        <row r="8841">
          <cell r="D8841" t="str">
            <v/>
          </cell>
        </row>
        <row r="8842">
          <cell r="D8842" t="str">
            <v/>
          </cell>
        </row>
        <row r="8843">
          <cell r="D8843" t="str">
            <v/>
          </cell>
        </row>
        <row r="8844">
          <cell r="D8844" t="str">
            <v/>
          </cell>
        </row>
        <row r="8845">
          <cell r="D8845" t="str">
            <v/>
          </cell>
        </row>
        <row r="8846">
          <cell r="D8846" t="str">
            <v/>
          </cell>
        </row>
        <row r="8847">
          <cell r="D8847" t="str">
            <v/>
          </cell>
        </row>
        <row r="8848">
          <cell r="D8848" t="str">
            <v/>
          </cell>
        </row>
        <row r="8849">
          <cell r="D8849" t="str">
            <v/>
          </cell>
        </row>
        <row r="8850">
          <cell r="D8850" t="str">
            <v/>
          </cell>
        </row>
        <row r="8851">
          <cell r="D8851" t="str">
            <v/>
          </cell>
        </row>
        <row r="8852">
          <cell r="D8852" t="str">
            <v/>
          </cell>
        </row>
        <row r="8853">
          <cell r="D8853" t="str">
            <v/>
          </cell>
        </row>
        <row r="8854">
          <cell r="D8854" t="str">
            <v/>
          </cell>
        </row>
        <row r="8855">
          <cell r="D8855" t="str">
            <v/>
          </cell>
        </row>
        <row r="8856">
          <cell r="D8856" t="str">
            <v/>
          </cell>
        </row>
        <row r="8857">
          <cell r="D8857" t="str">
            <v/>
          </cell>
        </row>
        <row r="8858">
          <cell r="D8858" t="str">
            <v/>
          </cell>
        </row>
        <row r="8859">
          <cell r="D8859" t="str">
            <v/>
          </cell>
        </row>
        <row r="8860">
          <cell r="D8860" t="str">
            <v/>
          </cell>
        </row>
        <row r="8861">
          <cell r="D8861" t="str">
            <v/>
          </cell>
        </row>
        <row r="8862">
          <cell r="D8862" t="str">
            <v/>
          </cell>
        </row>
        <row r="8863">
          <cell r="D8863" t="str">
            <v/>
          </cell>
        </row>
        <row r="8864">
          <cell r="D8864" t="str">
            <v/>
          </cell>
        </row>
        <row r="8865">
          <cell r="D8865" t="str">
            <v/>
          </cell>
        </row>
        <row r="8866">
          <cell r="D8866" t="str">
            <v/>
          </cell>
        </row>
        <row r="8867">
          <cell r="D8867" t="str">
            <v/>
          </cell>
        </row>
        <row r="8868">
          <cell r="D8868" t="str">
            <v/>
          </cell>
        </row>
        <row r="8869">
          <cell r="D8869" t="str">
            <v/>
          </cell>
        </row>
        <row r="8870">
          <cell r="D8870" t="str">
            <v/>
          </cell>
        </row>
        <row r="8871">
          <cell r="D8871" t="str">
            <v/>
          </cell>
        </row>
        <row r="8872">
          <cell r="D8872" t="str">
            <v/>
          </cell>
        </row>
        <row r="8873">
          <cell r="D8873" t="str">
            <v/>
          </cell>
        </row>
        <row r="8874">
          <cell r="D8874" t="str">
            <v/>
          </cell>
        </row>
        <row r="8875">
          <cell r="D8875" t="str">
            <v/>
          </cell>
        </row>
        <row r="8876">
          <cell r="D8876" t="str">
            <v/>
          </cell>
        </row>
        <row r="8877">
          <cell r="D8877" t="str">
            <v/>
          </cell>
        </row>
        <row r="8878">
          <cell r="D8878" t="str">
            <v/>
          </cell>
        </row>
        <row r="8879">
          <cell r="D8879" t="str">
            <v/>
          </cell>
        </row>
        <row r="8880">
          <cell r="D8880" t="str">
            <v/>
          </cell>
        </row>
        <row r="8881">
          <cell r="D8881" t="str">
            <v/>
          </cell>
        </row>
        <row r="8882">
          <cell r="D8882" t="str">
            <v/>
          </cell>
        </row>
        <row r="8883">
          <cell r="D8883" t="str">
            <v/>
          </cell>
        </row>
        <row r="8884">
          <cell r="D8884" t="str">
            <v/>
          </cell>
        </row>
        <row r="8885">
          <cell r="D8885" t="str">
            <v/>
          </cell>
        </row>
        <row r="8886">
          <cell r="D8886" t="str">
            <v/>
          </cell>
        </row>
        <row r="8887">
          <cell r="D8887" t="str">
            <v/>
          </cell>
        </row>
        <row r="8888">
          <cell r="D8888" t="str">
            <v/>
          </cell>
        </row>
        <row r="8889">
          <cell r="D8889" t="str">
            <v/>
          </cell>
        </row>
        <row r="8890">
          <cell r="D8890" t="str">
            <v/>
          </cell>
        </row>
        <row r="8891">
          <cell r="D8891" t="str">
            <v/>
          </cell>
        </row>
        <row r="8892">
          <cell r="D8892" t="str">
            <v/>
          </cell>
        </row>
        <row r="8893">
          <cell r="D8893" t="str">
            <v/>
          </cell>
        </row>
        <row r="8894">
          <cell r="D8894" t="str">
            <v/>
          </cell>
        </row>
        <row r="8895">
          <cell r="D8895" t="str">
            <v/>
          </cell>
        </row>
        <row r="8896">
          <cell r="D8896" t="str">
            <v/>
          </cell>
        </row>
        <row r="8897">
          <cell r="D8897" t="str">
            <v/>
          </cell>
        </row>
        <row r="8898">
          <cell r="D8898" t="str">
            <v/>
          </cell>
        </row>
        <row r="8899">
          <cell r="D8899" t="str">
            <v/>
          </cell>
        </row>
        <row r="8900">
          <cell r="D8900" t="str">
            <v/>
          </cell>
        </row>
        <row r="8901">
          <cell r="D8901" t="str">
            <v/>
          </cell>
        </row>
        <row r="8902">
          <cell r="D8902" t="str">
            <v/>
          </cell>
        </row>
        <row r="8903">
          <cell r="D8903" t="str">
            <v/>
          </cell>
        </row>
        <row r="8904">
          <cell r="D8904" t="str">
            <v/>
          </cell>
        </row>
        <row r="8905">
          <cell r="D8905" t="str">
            <v/>
          </cell>
        </row>
        <row r="8906">
          <cell r="D8906" t="str">
            <v/>
          </cell>
        </row>
        <row r="8907">
          <cell r="D8907" t="str">
            <v/>
          </cell>
        </row>
        <row r="8908">
          <cell r="D8908" t="str">
            <v/>
          </cell>
        </row>
        <row r="8909">
          <cell r="D8909" t="str">
            <v/>
          </cell>
        </row>
        <row r="8910">
          <cell r="D8910" t="str">
            <v/>
          </cell>
        </row>
        <row r="8911">
          <cell r="D8911" t="str">
            <v/>
          </cell>
        </row>
        <row r="8912">
          <cell r="D8912" t="str">
            <v/>
          </cell>
        </row>
        <row r="8913">
          <cell r="D8913" t="str">
            <v/>
          </cell>
        </row>
        <row r="8914">
          <cell r="D8914" t="str">
            <v/>
          </cell>
        </row>
        <row r="8915">
          <cell r="D8915" t="str">
            <v/>
          </cell>
        </row>
        <row r="8916">
          <cell r="D8916" t="str">
            <v/>
          </cell>
        </row>
        <row r="8917">
          <cell r="D8917" t="str">
            <v/>
          </cell>
        </row>
        <row r="8918">
          <cell r="D8918" t="str">
            <v/>
          </cell>
        </row>
        <row r="8919">
          <cell r="D8919" t="str">
            <v/>
          </cell>
        </row>
        <row r="8920">
          <cell r="D8920" t="str">
            <v/>
          </cell>
        </row>
        <row r="8921">
          <cell r="D8921" t="str">
            <v/>
          </cell>
        </row>
        <row r="8922">
          <cell r="D8922" t="str">
            <v/>
          </cell>
        </row>
        <row r="8923">
          <cell r="D8923" t="str">
            <v/>
          </cell>
        </row>
        <row r="8924">
          <cell r="D8924" t="str">
            <v/>
          </cell>
        </row>
        <row r="8925">
          <cell r="D8925" t="str">
            <v/>
          </cell>
        </row>
        <row r="8926">
          <cell r="D8926" t="str">
            <v/>
          </cell>
        </row>
        <row r="8927">
          <cell r="D8927" t="str">
            <v/>
          </cell>
        </row>
        <row r="8928">
          <cell r="D8928" t="str">
            <v/>
          </cell>
        </row>
        <row r="8929">
          <cell r="D8929" t="str">
            <v/>
          </cell>
        </row>
        <row r="8930">
          <cell r="D8930" t="str">
            <v/>
          </cell>
        </row>
        <row r="8931">
          <cell r="D8931" t="str">
            <v/>
          </cell>
        </row>
        <row r="8932">
          <cell r="D8932" t="str">
            <v/>
          </cell>
        </row>
        <row r="8933">
          <cell r="D8933" t="str">
            <v/>
          </cell>
        </row>
        <row r="8934">
          <cell r="D8934" t="str">
            <v/>
          </cell>
        </row>
        <row r="8935">
          <cell r="D8935" t="str">
            <v/>
          </cell>
        </row>
        <row r="8936">
          <cell r="D8936" t="str">
            <v/>
          </cell>
        </row>
        <row r="8937">
          <cell r="D8937" t="str">
            <v/>
          </cell>
        </row>
        <row r="8938">
          <cell r="D8938" t="str">
            <v/>
          </cell>
        </row>
        <row r="8939">
          <cell r="D8939" t="str">
            <v/>
          </cell>
        </row>
        <row r="8940">
          <cell r="D8940" t="str">
            <v/>
          </cell>
        </row>
        <row r="8941">
          <cell r="D8941" t="str">
            <v/>
          </cell>
        </row>
        <row r="8942">
          <cell r="D8942" t="str">
            <v/>
          </cell>
        </row>
        <row r="8943">
          <cell r="D8943" t="str">
            <v/>
          </cell>
        </row>
        <row r="8944">
          <cell r="D8944" t="str">
            <v/>
          </cell>
        </row>
        <row r="8945">
          <cell r="D8945" t="str">
            <v/>
          </cell>
        </row>
        <row r="8946">
          <cell r="D8946" t="str">
            <v/>
          </cell>
        </row>
        <row r="8947">
          <cell r="D8947" t="str">
            <v/>
          </cell>
        </row>
        <row r="8948">
          <cell r="D8948" t="str">
            <v/>
          </cell>
        </row>
        <row r="8949">
          <cell r="D8949" t="str">
            <v/>
          </cell>
        </row>
        <row r="8950">
          <cell r="D8950" t="str">
            <v/>
          </cell>
        </row>
        <row r="8951">
          <cell r="D8951" t="str">
            <v/>
          </cell>
        </row>
        <row r="8952">
          <cell r="D8952" t="str">
            <v/>
          </cell>
        </row>
        <row r="8953">
          <cell r="D8953" t="str">
            <v/>
          </cell>
        </row>
        <row r="8954">
          <cell r="D8954" t="str">
            <v/>
          </cell>
        </row>
        <row r="8955">
          <cell r="D8955" t="str">
            <v/>
          </cell>
        </row>
        <row r="8956">
          <cell r="D8956" t="str">
            <v/>
          </cell>
        </row>
        <row r="8957">
          <cell r="D8957" t="str">
            <v/>
          </cell>
        </row>
        <row r="8958">
          <cell r="D8958" t="str">
            <v/>
          </cell>
        </row>
        <row r="8959">
          <cell r="D8959" t="str">
            <v/>
          </cell>
        </row>
        <row r="8960">
          <cell r="D8960" t="str">
            <v/>
          </cell>
        </row>
        <row r="8961">
          <cell r="D8961" t="str">
            <v/>
          </cell>
        </row>
        <row r="8962">
          <cell r="D8962" t="str">
            <v/>
          </cell>
        </row>
        <row r="8963">
          <cell r="D8963" t="str">
            <v/>
          </cell>
        </row>
        <row r="8964">
          <cell r="D8964" t="str">
            <v/>
          </cell>
        </row>
        <row r="8965">
          <cell r="D8965" t="str">
            <v/>
          </cell>
        </row>
        <row r="8966">
          <cell r="D8966" t="str">
            <v/>
          </cell>
        </row>
        <row r="8967">
          <cell r="D8967" t="str">
            <v/>
          </cell>
        </row>
        <row r="8968">
          <cell r="D8968" t="str">
            <v/>
          </cell>
        </row>
        <row r="8969">
          <cell r="D8969" t="str">
            <v/>
          </cell>
        </row>
        <row r="8970">
          <cell r="D8970" t="str">
            <v/>
          </cell>
        </row>
        <row r="8971">
          <cell r="D8971" t="str">
            <v/>
          </cell>
        </row>
        <row r="8972">
          <cell r="D8972" t="str">
            <v/>
          </cell>
        </row>
        <row r="8973">
          <cell r="D8973" t="str">
            <v/>
          </cell>
        </row>
        <row r="8974">
          <cell r="D8974" t="str">
            <v/>
          </cell>
        </row>
        <row r="8975">
          <cell r="D8975" t="str">
            <v/>
          </cell>
        </row>
        <row r="8976">
          <cell r="D8976" t="str">
            <v/>
          </cell>
        </row>
        <row r="8977">
          <cell r="D8977" t="str">
            <v/>
          </cell>
        </row>
        <row r="8978">
          <cell r="D8978" t="str">
            <v/>
          </cell>
        </row>
        <row r="8979">
          <cell r="D8979" t="str">
            <v/>
          </cell>
        </row>
        <row r="8980">
          <cell r="D8980" t="str">
            <v/>
          </cell>
        </row>
        <row r="8981">
          <cell r="D8981" t="str">
            <v/>
          </cell>
        </row>
        <row r="8982">
          <cell r="D8982" t="str">
            <v/>
          </cell>
        </row>
        <row r="8983">
          <cell r="D8983" t="str">
            <v/>
          </cell>
        </row>
        <row r="8984">
          <cell r="D8984" t="str">
            <v/>
          </cell>
        </row>
        <row r="8985">
          <cell r="D8985" t="str">
            <v/>
          </cell>
        </row>
        <row r="8986">
          <cell r="D8986" t="str">
            <v/>
          </cell>
        </row>
        <row r="8987">
          <cell r="D8987" t="str">
            <v/>
          </cell>
        </row>
        <row r="8988">
          <cell r="D8988" t="str">
            <v/>
          </cell>
        </row>
        <row r="8989">
          <cell r="D8989" t="str">
            <v/>
          </cell>
        </row>
        <row r="8990">
          <cell r="D8990" t="str">
            <v/>
          </cell>
        </row>
        <row r="8991">
          <cell r="D8991" t="str">
            <v/>
          </cell>
        </row>
        <row r="8992">
          <cell r="D8992" t="str">
            <v/>
          </cell>
        </row>
        <row r="8993">
          <cell r="D8993" t="str">
            <v/>
          </cell>
        </row>
        <row r="8994">
          <cell r="D8994" t="str">
            <v/>
          </cell>
        </row>
        <row r="8995">
          <cell r="D8995" t="str">
            <v/>
          </cell>
        </row>
        <row r="8996">
          <cell r="D8996" t="str">
            <v/>
          </cell>
        </row>
        <row r="8997">
          <cell r="D8997" t="str">
            <v/>
          </cell>
        </row>
        <row r="8998">
          <cell r="D8998" t="str">
            <v/>
          </cell>
        </row>
        <row r="8999">
          <cell r="D8999" t="str">
            <v/>
          </cell>
        </row>
        <row r="9000">
          <cell r="D9000" t="str">
            <v/>
          </cell>
        </row>
        <row r="9001">
          <cell r="D9001" t="str">
            <v/>
          </cell>
        </row>
        <row r="9002">
          <cell r="D9002" t="str">
            <v/>
          </cell>
        </row>
        <row r="9003">
          <cell r="D9003" t="str">
            <v/>
          </cell>
        </row>
        <row r="9004">
          <cell r="D9004" t="str">
            <v/>
          </cell>
        </row>
        <row r="9005">
          <cell r="D9005" t="str">
            <v/>
          </cell>
        </row>
        <row r="9006">
          <cell r="D9006" t="str">
            <v/>
          </cell>
        </row>
        <row r="9007">
          <cell r="D9007" t="str">
            <v/>
          </cell>
        </row>
        <row r="9008">
          <cell r="D9008" t="str">
            <v/>
          </cell>
        </row>
        <row r="9009">
          <cell r="D9009" t="str">
            <v/>
          </cell>
        </row>
        <row r="9010">
          <cell r="D9010" t="str">
            <v/>
          </cell>
        </row>
        <row r="9011">
          <cell r="D9011" t="str">
            <v/>
          </cell>
        </row>
        <row r="9012">
          <cell r="D9012" t="str">
            <v/>
          </cell>
        </row>
        <row r="9013">
          <cell r="D9013" t="str">
            <v/>
          </cell>
        </row>
        <row r="9014">
          <cell r="D9014" t="str">
            <v/>
          </cell>
        </row>
        <row r="9015">
          <cell r="D9015" t="str">
            <v/>
          </cell>
        </row>
        <row r="9016">
          <cell r="D9016" t="str">
            <v/>
          </cell>
        </row>
        <row r="9017">
          <cell r="D9017" t="str">
            <v/>
          </cell>
        </row>
        <row r="9018">
          <cell r="D9018" t="str">
            <v/>
          </cell>
        </row>
        <row r="9019">
          <cell r="D9019" t="str">
            <v/>
          </cell>
        </row>
        <row r="9020">
          <cell r="D9020" t="str">
            <v/>
          </cell>
        </row>
        <row r="9021">
          <cell r="D9021" t="str">
            <v/>
          </cell>
        </row>
        <row r="9022">
          <cell r="D9022" t="str">
            <v/>
          </cell>
        </row>
        <row r="9023">
          <cell r="D9023" t="str">
            <v/>
          </cell>
        </row>
        <row r="9024">
          <cell r="D9024" t="str">
            <v/>
          </cell>
        </row>
        <row r="9025">
          <cell r="D9025" t="str">
            <v/>
          </cell>
        </row>
        <row r="9026">
          <cell r="D9026" t="str">
            <v/>
          </cell>
        </row>
        <row r="9027">
          <cell r="D9027" t="str">
            <v/>
          </cell>
        </row>
        <row r="9028">
          <cell r="D9028" t="str">
            <v/>
          </cell>
        </row>
        <row r="9029">
          <cell r="D9029" t="str">
            <v/>
          </cell>
        </row>
        <row r="9030">
          <cell r="D9030" t="str">
            <v/>
          </cell>
        </row>
        <row r="9031">
          <cell r="D9031" t="str">
            <v/>
          </cell>
        </row>
        <row r="9032">
          <cell r="D9032" t="str">
            <v/>
          </cell>
        </row>
        <row r="9033">
          <cell r="D9033" t="str">
            <v/>
          </cell>
        </row>
        <row r="9034">
          <cell r="D9034" t="str">
            <v/>
          </cell>
        </row>
        <row r="9035">
          <cell r="D9035" t="str">
            <v/>
          </cell>
        </row>
        <row r="9036">
          <cell r="D9036" t="str">
            <v/>
          </cell>
        </row>
        <row r="9037">
          <cell r="D9037" t="str">
            <v/>
          </cell>
        </row>
        <row r="9038">
          <cell r="D9038" t="str">
            <v/>
          </cell>
        </row>
        <row r="9039">
          <cell r="D9039" t="str">
            <v/>
          </cell>
        </row>
        <row r="9040">
          <cell r="D9040" t="str">
            <v/>
          </cell>
        </row>
        <row r="9041">
          <cell r="D9041" t="str">
            <v/>
          </cell>
        </row>
        <row r="9042">
          <cell r="D9042" t="str">
            <v/>
          </cell>
        </row>
        <row r="9043">
          <cell r="D9043" t="str">
            <v/>
          </cell>
        </row>
        <row r="9044">
          <cell r="D9044" t="str">
            <v/>
          </cell>
        </row>
        <row r="9045">
          <cell r="D9045" t="str">
            <v/>
          </cell>
        </row>
        <row r="9046">
          <cell r="D9046" t="str">
            <v/>
          </cell>
        </row>
        <row r="9047">
          <cell r="D9047" t="str">
            <v/>
          </cell>
        </row>
        <row r="9048">
          <cell r="D9048" t="str">
            <v/>
          </cell>
        </row>
        <row r="9049">
          <cell r="D9049" t="str">
            <v/>
          </cell>
        </row>
        <row r="9050">
          <cell r="D9050" t="str">
            <v/>
          </cell>
        </row>
        <row r="9051">
          <cell r="D9051" t="str">
            <v/>
          </cell>
        </row>
        <row r="9052">
          <cell r="D9052" t="str">
            <v/>
          </cell>
        </row>
        <row r="9053">
          <cell r="D9053" t="str">
            <v/>
          </cell>
        </row>
        <row r="9054">
          <cell r="D9054" t="str">
            <v/>
          </cell>
        </row>
        <row r="9055">
          <cell r="D9055" t="str">
            <v/>
          </cell>
        </row>
        <row r="9056">
          <cell r="D9056" t="str">
            <v/>
          </cell>
        </row>
        <row r="9057">
          <cell r="D9057" t="str">
            <v/>
          </cell>
        </row>
        <row r="9058">
          <cell r="D9058" t="str">
            <v/>
          </cell>
        </row>
        <row r="9059">
          <cell r="D9059" t="str">
            <v/>
          </cell>
        </row>
        <row r="9060">
          <cell r="D9060" t="str">
            <v/>
          </cell>
        </row>
        <row r="9061">
          <cell r="D9061" t="str">
            <v/>
          </cell>
        </row>
        <row r="9062">
          <cell r="D9062" t="str">
            <v/>
          </cell>
        </row>
        <row r="9063">
          <cell r="D9063" t="str">
            <v/>
          </cell>
        </row>
        <row r="9064">
          <cell r="D9064" t="str">
            <v/>
          </cell>
        </row>
        <row r="9065">
          <cell r="D9065" t="str">
            <v/>
          </cell>
        </row>
        <row r="9066">
          <cell r="D9066" t="str">
            <v/>
          </cell>
        </row>
        <row r="9067">
          <cell r="D9067" t="str">
            <v/>
          </cell>
        </row>
        <row r="9068">
          <cell r="D9068" t="str">
            <v/>
          </cell>
        </row>
        <row r="9069">
          <cell r="D9069" t="str">
            <v/>
          </cell>
        </row>
        <row r="9070">
          <cell r="D9070" t="str">
            <v/>
          </cell>
        </row>
        <row r="9071">
          <cell r="D9071" t="str">
            <v/>
          </cell>
        </row>
        <row r="9072">
          <cell r="D9072" t="str">
            <v/>
          </cell>
        </row>
        <row r="9073">
          <cell r="D9073" t="str">
            <v/>
          </cell>
        </row>
        <row r="9074">
          <cell r="D9074" t="str">
            <v/>
          </cell>
        </row>
        <row r="9075">
          <cell r="D9075" t="str">
            <v/>
          </cell>
        </row>
        <row r="9076">
          <cell r="D9076" t="str">
            <v/>
          </cell>
        </row>
        <row r="9077">
          <cell r="D9077" t="str">
            <v/>
          </cell>
        </row>
        <row r="9078">
          <cell r="D9078" t="str">
            <v/>
          </cell>
        </row>
        <row r="9079">
          <cell r="D9079" t="str">
            <v/>
          </cell>
        </row>
        <row r="9080">
          <cell r="D9080" t="str">
            <v/>
          </cell>
        </row>
        <row r="9081">
          <cell r="D9081" t="str">
            <v/>
          </cell>
        </row>
        <row r="9082">
          <cell r="D9082" t="str">
            <v/>
          </cell>
        </row>
        <row r="9083">
          <cell r="D9083" t="str">
            <v/>
          </cell>
        </row>
        <row r="9084">
          <cell r="D9084" t="str">
            <v/>
          </cell>
        </row>
        <row r="9085">
          <cell r="D9085" t="str">
            <v/>
          </cell>
        </row>
        <row r="9086">
          <cell r="D9086" t="str">
            <v/>
          </cell>
        </row>
        <row r="9087">
          <cell r="D9087" t="str">
            <v/>
          </cell>
        </row>
        <row r="9088">
          <cell r="D9088" t="str">
            <v/>
          </cell>
        </row>
        <row r="9089">
          <cell r="D9089" t="str">
            <v/>
          </cell>
        </row>
        <row r="9090">
          <cell r="D9090" t="str">
            <v/>
          </cell>
        </row>
        <row r="9091">
          <cell r="D9091" t="str">
            <v/>
          </cell>
        </row>
        <row r="9092">
          <cell r="D9092" t="str">
            <v/>
          </cell>
        </row>
        <row r="9093">
          <cell r="D9093" t="str">
            <v/>
          </cell>
        </row>
        <row r="9094">
          <cell r="D9094" t="str">
            <v/>
          </cell>
        </row>
        <row r="9095">
          <cell r="D9095" t="str">
            <v/>
          </cell>
        </row>
        <row r="9096">
          <cell r="D9096" t="str">
            <v/>
          </cell>
        </row>
        <row r="9097">
          <cell r="D9097" t="str">
            <v/>
          </cell>
        </row>
        <row r="9098">
          <cell r="D9098" t="str">
            <v/>
          </cell>
        </row>
        <row r="9099">
          <cell r="D9099" t="str">
            <v/>
          </cell>
        </row>
        <row r="9100">
          <cell r="D9100" t="str">
            <v/>
          </cell>
        </row>
        <row r="9101">
          <cell r="D9101" t="str">
            <v/>
          </cell>
        </row>
        <row r="9102">
          <cell r="D9102" t="str">
            <v/>
          </cell>
        </row>
        <row r="9103">
          <cell r="D9103" t="str">
            <v/>
          </cell>
        </row>
        <row r="9104">
          <cell r="D9104" t="str">
            <v/>
          </cell>
        </row>
        <row r="9105">
          <cell r="D9105" t="str">
            <v/>
          </cell>
        </row>
        <row r="9106">
          <cell r="D9106" t="str">
            <v/>
          </cell>
        </row>
        <row r="9107">
          <cell r="D9107" t="str">
            <v/>
          </cell>
        </row>
        <row r="9108">
          <cell r="D9108" t="str">
            <v/>
          </cell>
        </row>
        <row r="9109">
          <cell r="D9109" t="str">
            <v/>
          </cell>
        </row>
        <row r="9110">
          <cell r="D9110" t="str">
            <v/>
          </cell>
        </row>
        <row r="9111">
          <cell r="D9111" t="str">
            <v/>
          </cell>
        </row>
        <row r="9112">
          <cell r="D9112" t="str">
            <v/>
          </cell>
        </row>
        <row r="9113">
          <cell r="D9113" t="str">
            <v/>
          </cell>
        </row>
        <row r="9114">
          <cell r="D9114" t="str">
            <v/>
          </cell>
        </row>
        <row r="9115">
          <cell r="D9115" t="str">
            <v/>
          </cell>
        </row>
        <row r="9116">
          <cell r="D9116" t="str">
            <v/>
          </cell>
        </row>
        <row r="9117">
          <cell r="D9117" t="str">
            <v/>
          </cell>
        </row>
        <row r="9118">
          <cell r="D9118" t="str">
            <v/>
          </cell>
        </row>
        <row r="9119">
          <cell r="D9119" t="str">
            <v/>
          </cell>
        </row>
        <row r="9120">
          <cell r="D9120" t="str">
            <v/>
          </cell>
        </row>
        <row r="9121">
          <cell r="D9121" t="str">
            <v/>
          </cell>
        </row>
        <row r="9122">
          <cell r="D9122" t="str">
            <v/>
          </cell>
        </row>
        <row r="9123">
          <cell r="D9123" t="str">
            <v/>
          </cell>
        </row>
        <row r="9124">
          <cell r="D9124" t="str">
            <v/>
          </cell>
        </row>
        <row r="9125">
          <cell r="D9125" t="str">
            <v/>
          </cell>
        </row>
        <row r="9126">
          <cell r="D9126" t="str">
            <v/>
          </cell>
        </row>
        <row r="9127">
          <cell r="D9127" t="str">
            <v/>
          </cell>
        </row>
        <row r="9128">
          <cell r="D9128" t="str">
            <v/>
          </cell>
        </row>
        <row r="9129">
          <cell r="D9129" t="str">
            <v/>
          </cell>
        </row>
        <row r="9130">
          <cell r="D9130" t="str">
            <v/>
          </cell>
        </row>
        <row r="9131">
          <cell r="D9131" t="str">
            <v/>
          </cell>
        </row>
        <row r="9132">
          <cell r="D9132" t="str">
            <v/>
          </cell>
        </row>
        <row r="9133">
          <cell r="D9133" t="str">
            <v/>
          </cell>
        </row>
        <row r="9134">
          <cell r="D9134" t="str">
            <v/>
          </cell>
        </row>
        <row r="9135">
          <cell r="D9135" t="str">
            <v/>
          </cell>
        </row>
        <row r="9136">
          <cell r="D9136" t="str">
            <v/>
          </cell>
        </row>
        <row r="9137">
          <cell r="D9137" t="str">
            <v/>
          </cell>
        </row>
        <row r="9138">
          <cell r="D9138" t="str">
            <v/>
          </cell>
        </row>
        <row r="9139">
          <cell r="D9139" t="str">
            <v/>
          </cell>
        </row>
        <row r="9140">
          <cell r="D9140" t="str">
            <v/>
          </cell>
        </row>
        <row r="9141">
          <cell r="D9141" t="str">
            <v/>
          </cell>
        </row>
        <row r="9142">
          <cell r="D9142" t="str">
            <v/>
          </cell>
        </row>
        <row r="9143">
          <cell r="D9143" t="str">
            <v/>
          </cell>
        </row>
        <row r="9144">
          <cell r="D9144" t="str">
            <v/>
          </cell>
        </row>
        <row r="9145">
          <cell r="D9145" t="str">
            <v/>
          </cell>
        </row>
        <row r="9146">
          <cell r="D9146" t="str">
            <v/>
          </cell>
        </row>
        <row r="9147">
          <cell r="D9147" t="str">
            <v/>
          </cell>
        </row>
        <row r="9148">
          <cell r="D9148" t="str">
            <v/>
          </cell>
        </row>
        <row r="9149">
          <cell r="D9149" t="str">
            <v/>
          </cell>
        </row>
        <row r="9150">
          <cell r="D9150" t="str">
            <v/>
          </cell>
        </row>
        <row r="9151">
          <cell r="D9151" t="str">
            <v/>
          </cell>
        </row>
        <row r="9152">
          <cell r="D9152" t="str">
            <v/>
          </cell>
        </row>
        <row r="9153">
          <cell r="D9153" t="str">
            <v/>
          </cell>
        </row>
        <row r="9154">
          <cell r="D9154" t="str">
            <v/>
          </cell>
        </row>
        <row r="9155">
          <cell r="D9155" t="str">
            <v/>
          </cell>
        </row>
        <row r="9156">
          <cell r="D9156" t="str">
            <v/>
          </cell>
        </row>
        <row r="9157">
          <cell r="D9157" t="str">
            <v/>
          </cell>
        </row>
        <row r="9158">
          <cell r="D9158" t="str">
            <v/>
          </cell>
        </row>
        <row r="9159">
          <cell r="D9159" t="str">
            <v/>
          </cell>
        </row>
        <row r="9160">
          <cell r="D9160" t="str">
            <v/>
          </cell>
        </row>
        <row r="9161">
          <cell r="D9161" t="str">
            <v/>
          </cell>
        </row>
        <row r="9162">
          <cell r="D9162" t="str">
            <v/>
          </cell>
        </row>
        <row r="9163">
          <cell r="D9163" t="str">
            <v/>
          </cell>
        </row>
        <row r="9164">
          <cell r="D9164" t="str">
            <v/>
          </cell>
        </row>
        <row r="9165">
          <cell r="D9165" t="str">
            <v/>
          </cell>
        </row>
        <row r="9166">
          <cell r="D9166" t="str">
            <v/>
          </cell>
        </row>
        <row r="9167">
          <cell r="D9167" t="str">
            <v/>
          </cell>
        </row>
        <row r="9168">
          <cell r="D9168" t="str">
            <v/>
          </cell>
        </row>
        <row r="9169">
          <cell r="D9169" t="str">
            <v/>
          </cell>
        </row>
        <row r="9170">
          <cell r="D9170" t="str">
            <v/>
          </cell>
        </row>
        <row r="9171">
          <cell r="D9171" t="str">
            <v/>
          </cell>
        </row>
        <row r="9172">
          <cell r="D9172" t="str">
            <v/>
          </cell>
        </row>
        <row r="9173">
          <cell r="D9173" t="str">
            <v/>
          </cell>
        </row>
        <row r="9174">
          <cell r="D9174" t="str">
            <v/>
          </cell>
        </row>
        <row r="9175">
          <cell r="D9175" t="str">
            <v/>
          </cell>
        </row>
        <row r="9176">
          <cell r="D9176" t="str">
            <v/>
          </cell>
        </row>
        <row r="9177">
          <cell r="D9177" t="str">
            <v/>
          </cell>
        </row>
        <row r="9178">
          <cell r="D9178" t="str">
            <v/>
          </cell>
        </row>
        <row r="9179">
          <cell r="D9179" t="str">
            <v/>
          </cell>
        </row>
        <row r="9180">
          <cell r="D9180" t="str">
            <v/>
          </cell>
        </row>
        <row r="9181">
          <cell r="D9181" t="str">
            <v/>
          </cell>
        </row>
        <row r="9182">
          <cell r="D9182" t="str">
            <v/>
          </cell>
        </row>
        <row r="9183">
          <cell r="D9183" t="str">
            <v/>
          </cell>
        </row>
        <row r="9184">
          <cell r="D9184" t="str">
            <v/>
          </cell>
        </row>
        <row r="9185">
          <cell r="D9185" t="str">
            <v/>
          </cell>
        </row>
        <row r="9186">
          <cell r="D9186" t="str">
            <v/>
          </cell>
        </row>
        <row r="9187">
          <cell r="D9187" t="str">
            <v/>
          </cell>
        </row>
        <row r="9188">
          <cell r="D9188" t="str">
            <v/>
          </cell>
        </row>
        <row r="9189">
          <cell r="D9189" t="str">
            <v/>
          </cell>
        </row>
        <row r="9190">
          <cell r="D9190" t="str">
            <v/>
          </cell>
        </row>
        <row r="9191">
          <cell r="D9191" t="str">
            <v/>
          </cell>
        </row>
        <row r="9192">
          <cell r="D9192" t="str">
            <v/>
          </cell>
        </row>
        <row r="9193">
          <cell r="D9193" t="str">
            <v/>
          </cell>
        </row>
        <row r="9194">
          <cell r="D9194" t="str">
            <v/>
          </cell>
        </row>
        <row r="9195">
          <cell r="D9195" t="str">
            <v/>
          </cell>
        </row>
        <row r="9196">
          <cell r="D9196" t="str">
            <v/>
          </cell>
        </row>
        <row r="9197">
          <cell r="D9197" t="str">
            <v/>
          </cell>
        </row>
        <row r="9198">
          <cell r="D9198" t="str">
            <v/>
          </cell>
        </row>
        <row r="9199">
          <cell r="D9199" t="str">
            <v/>
          </cell>
        </row>
        <row r="9200">
          <cell r="D9200" t="str">
            <v/>
          </cell>
        </row>
        <row r="9201">
          <cell r="D9201" t="str">
            <v/>
          </cell>
        </row>
        <row r="9202">
          <cell r="D9202" t="str">
            <v/>
          </cell>
        </row>
        <row r="9203">
          <cell r="D9203" t="str">
            <v/>
          </cell>
        </row>
        <row r="9204">
          <cell r="D9204" t="str">
            <v/>
          </cell>
        </row>
        <row r="9205">
          <cell r="D9205" t="str">
            <v/>
          </cell>
        </row>
        <row r="9206">
          <cell r="D9206" t="str">
            <v/>
          </cell>
        </row>
        <row r="9207">
          <cell r="D9207" t="str">
            <v/>
          </cell>
        </row>
        <row r="9208">
          <cell r="D9208" t="str">
            <v/>
          </cell>
        </row>
        <row r="9209">
          <cell r="D9209" t="str">
            <v/>
          </cell>
        </row>
        <row r="9210">
          <cell r="D9210" t="str">
            <v/>
          </cell>
        </row>
        <row r="9211">
          <cell r="D9211" t="str">
            <v/>
          </cell>
        </row>
        <row r="9212">
          <cell r="D9212" t="str">
            <v/>
          </cell>
        </row>
        <row r="9213">
          <cell r="D9213" t="str">
            <v/>
          </cell>
        </row>
        <row r="9214">
          <cell r="D9214" t="str">
            <v/>
          </cell>
        </row>
        <row r="9215">
          <cell r="D9215" t="str">
            <v/>
          </cell>
        </row>
        <row r="9216">
          <cell r="D9216" t="str">
            <v/>
          </cell>
        </row>
        <row r="9217">
          <cell r="D9217" t="str">
            <v/>
          </cell>
        </row>
        <row r="9218">
          <cell r="D9218" t="str">
            <v/>
          </cell>
        </row>
        <row r="9219">
          <cell r="D9219" t="str">
            <v/>
          </cell>
        </row>
        <row r="9220">
          <cell r="D9220" t="str">
            <v/>
          </cell>
        </row>
        <row r="9221">
          <cell r="D9221" t="str">
            <v/>
          </cell>
        </row>
        <row r="9222">
          <cell r="D9222" t="str">
            <v/>
          </cell>
        </row>
        <row r="9223">
          <cell r="D9223" t="str">
            <v/>
          </cell>
        </row>
        <row r="9224">
          <cell r="D9224" t="str">
            <v/>
          </cell>
        </row>
        <row r="9225">
          <cell r="D9225" t="str">
            <v/>
          </cell>
        </row>
        <row r="9226">
          <cell r="D9226" t="str">
            <v/>
          </cell>
        </row>
        <row r="9227">
          <cell r="D9227" t="str">
            <v/>
          </cell>
        </row>
        <row r="9228">
          <cell r="D9228" t="str">
            <v/>
          </cell>
        </row>
        <row r="9229">
          <cell r="D9229" t="str">
            <v/>
          </cell>
        </row>
        <row r="9230">
          <cell r="D9230" t="str">
            <v/>
          </cell>
        </row>
        <row r="9231">
          <cell r="D9231" t="str">
            <v/>
          </cell>
        </row>
        <row r="9232">
          <cell r="D9232" t="str">
            <v/>
          </cell>
        </row>
        <row r="9233">
          <cell r="D9233" t="str">
            <v/>
          </cell>
        </row>
        <row r="9234">
          <cell r="D9234" t="str">
            <v/>
          </cell>
        </row>
        <row r="9235">
          <cell r="D9235" t="str">
            <v/>
          </cell>
        </row>
        <row r="9236">
          <cell r="D9236" t="str">
            <v/>
          </cell>
        </row>
        <row r="9237">
          <cell r="D9237" t="str">
            <v/>
          </cell>
        </row>
        <row r="9238">
          <cell r="D9238" t="str">
            <v/>
          </cell>
        </row>
        <row r="9239">
          <cell r="D9239" t="str">
            <v/>
          </cell>
        </row>
        <row r="9240">
          <cell r="D9240" t="str">
            <v/>
          </cell>
        </row>
        <row r="9241">
          <cell r="D9241" t="str">
            <v/>
          </cell>
        </row>
        <row r="9242">
          <cell r="D9242" t="str">
            <v/>
          </cell>
        </row>
        <row r="9243">
          <cell r="D9243" t="str">
            <v/>
          </cell>
        </row>
        <row r="9244">
          <cell r="D9244" t="str">
            <v/>
          </cell>
        </row>
        <row r="9245">
          <cell r="D9245" t="str">
            <v/>
          </cell>
        </row>
        <row r="9246">
          <cell r="D9246" t="str">
            <v/>
          </cell>
        </row>
        <row r="9247">
          <cell r="D9247" t="str">
            <v/>
          </cell>
        </row>
        <row r="9248">
          <cell r="D9248" t="str">
            <v/>
          </cell>
        </row>
        <row r="9249">
          <cell r="D9249" t="str">
            <v/>
          </cell>
        </row>
        <row r="9250">
          <cell r="D9250" t="str">
            <v/>
          </cell>
        </row>
        <row r="9251">
          <cell r="D9251" t="str">
            <v/>
          </cell>
        </row>
        <row r="9252">
          <cell r="D9252" t="str">
            <v/>
          </cell>
        </row>
        <row r="9253">
          <cell r="D9253" t="str">
            <v/>
          </cell>
        </row>
        <row r="9254">
          <cell r="D9254" t="str">
            <v/>
          </cell>
        </row>
        <row r="9255">
          <cell r="D9255" t="str">
            <v/>
          </cell>
        </row>
        <row r="9256">
          <cell r="D9256" t="str">
            <v/>
          </cell>
        </row>
        <row r="9257">
          <cell r="D9257" t="str">
            <v/>
          </cell>
        </row>
        <row r="9258">
          <cell r="D9258" t="str">
            <v/>
          </cell>
        </row>
        <row r="9259">
          <cell r="D9259" t="str">
            <v/>
          </cell>
        </row>
        <row r="9260">
          <cell r="D9260" t="str">
            <v/>
          </cell>
        </row>
        <row r="9261">
          <cell r="D9261" t="str">
            <v/>
          </cell>
        </row>
        <row r="9262">
          <cell r="D9262" t="str">
            <v/>
          </cell>
        </row>
        <row r="9263">
          <cell r="D9263" t="str">
            <v/>
          </cell>
        </row>
        <row r="9264">
          <cell r="D9264" t="str">
            <v/>
          </cell>
        </row>
        <row r="9265">
          <cell r="D9265" t="str">
            <v/>
          </cell>
        </row>
        <row r="9266">
          <cell r="D9266" t="str">
            <v/>
          </cell>
        </row>
        <row r="9267">
          <cell r="D9267" t="str">
            <v/>
          </cell>
        </row>
        <row r="9268">
          <cell r="D9268" t="str">
            <v/>
          </cell>
        </row>
        <row r="9269">
          <cell r="D9269" t="str">
            <v/>
          </cell>
        </row>
        <row r="9270">
          <cell r="D9270" t="str">
            <v/>
          </cell>
        </row>
        <row r="9271">
          <cell r="D9271" t="str">
            <v/>
          </cell>
        </row>
        <row r="9272">
          <cell r="D9272" t="str">
            <v/>
          </cell>
        </row>
        <row r="9273">
          <cell r="D9273" t="str">
            <v/>
          </cell>
        </row>
        <row r="9274">
          <cell r="D9274" t="str">
            <v/>
          </cell>
        </row>
        <row r="9275">
          <cell r="D9275" t="str">
            <v/>
          </cell>
        </row>
        <row r="9276">
          <cell r="D9276" t="str">
            <v/>
          </cell>
        </row>
        <row r="9277">
          <cell r="D9277" t="str">
            <v/>
          </cell>
        </row>
        <row r="9278">
          <cell r="D9278" t="str">
            <v/>
          </cell>
        </row>
        <row r="9279">
          <cell r="D9279" t="str">
            <v/>
          </cell>
        </row>
        <row r="9280">
          <cell r="D9280" t="str">
            <v/>
          </cell>
        </row>
        <row r="9281">
          <cell r="D9281" t="str">
            <v/>
          </cell>
        </row>
        <row r="9282">
          <cell r="D9282" t="str">
            <v/>
          </cell>
        </row>
        <row r="9283">
          <cell r="D9283" t="str">
            <v/>
          </cell>
        </row>
        <row r="9284">
          <cell r="D9284" t="str">
            <v/>
          </cell>
        </row>
        <row r="9285">
          <cell r="D9285" t="str">
            <v/>
          </cell>
        </row>
        <row r="9286">
          <cell r="D9286" t="str">
            <v/>
          </cell>
        </row>
        <row r="9287">
          <cell r="D9287" t="str">
            <v/>
          </cell>
        </row>
        <row r="9288">
          <cell r="D9288" t="str">
            <v/>
          </cell>
        </row>
        <row r="9289">
          <cell r="D9289" t="str">
            <v/>
          </cell>
        </row>
        <row r="9290">
          <cell r="D9290" t="str">
            <v/>
          </cell>
        </row>
        <row r="9291">
          <cell r="D9291" t="str">
            <v/>
          </cell>
        </row>
        <row r="9292">
          <cell r="D9292" t="str">
            <v/>
          </cell>
        </row>
        <row r="9293">
          <cell r="D9293" t="str">
            <v/>
          </cell>
        </row>
        <row r="9294">
          <cell r="D9294" t="str">
            <v/>
          </cell>
        </row>
        <row r="9295">
          <cell r="D9295" t="str">
            <v/>
          </cell>
        </row>
        <row r="9296">
          <cell r="D9296" t="str">
            <v/>
          </cell>
        </row>
        <row r="9297">
          <cell r="D9297" t="str">
            <v/>
          </cell>
        </row>
        <row r="9298">
          <cell r="D9298" t="str">
            <v/>
          </cell>
        </row>
        <row r="9299">
          <cell r="D9299" t="str">
            <v/>
          </cell>
        </row>
        <row r="9300">
          <cell r="D9300" t="str">
            <v/>
          </cell>
        </row>
        <row r="9301">
          <cell r="D9301" t="str">
            <v/>
          </cell>
        </row>
        <row r="9302">
          <cell r="D9302" t="str">
            <v/>
          </cell>
        </row>
        <row r="9303">
          <cell r="D9303" t="str">
            <v/>
          </cell>
        </row>
        <row r="9304">
          <cell r="D9304" t="str">
            <v/>
          </cell>
        </row>
        <row r="9305">
          <cell r="D9305" t="str">
            <v/>
          </cell>
        </row>
        <row r="9306">
          <cell r="D9306" t="str">
            <v/>
          </cell>
        </row>
        <row r="9307">
          <cell r="D9307" t="str">
            <v/>
          </cell>
        </row>
        <row r="9308">
          <cell r="D9308" t="str">
            <v/>
          </cell>
        </row>
        <row r="9309">
          <cell r="D9309" t="str">
            <v/>
          </cell>
        </row>
        <row r="9310">
          <cell r="D9310" t="str">
            <v/>
          </cell>
        </row>
        <row r="9311">
          <cell r="D9311" t="str">
            <v/>
          </cell>
        </row>
        <row r="9312">
          <cell r="D9312" t="str">
            <v/>
          </cell>
        </row>
        <row r="9313">
          <cell r="D9313" t="str">
            <v/>
          </cell>
        </row>
        <row r="9314">
          <cell r="D9314" t="str">
            <v/>
          </cell>
        </row>
        <row r="9315">
          <cell r="D9315" t="str">
            <v/>
          </cell>
        </row>
        <row r="9316">
          <cell r="D9316" t="str">
            <v/>
          </cell>
        </row>
        <row r="9317">
          <cell r="D9317" t="str">
            <v/>
          </cell>
        </row>
        <row r="9318">
          <cell r="D9318" t="str">
            <v/>
          </cell>
        </row>
        <row r="9319">
          <cell r="D9319" t="str">
            <v/>
          </cell>
        </row>
        <row r="9320">
          <cell r="D9320" t="str">
            <v/>
          </cell>
        </row>
        <row r="9321">
          <cell r="D9321" t="str">
            <v/>
          </cell>
        </row>
        <row r="9322">
          <cell r="D9322" t="str">
            <v/>
          </cell>
        </row>
        <row r="9323">
          <cell r="D9323" t="str">
            <v/>
          </cell>
        </row>
        <row r="9324">
          <cell r="D9324" t="str">
            <v/>
          </cell>
        </row>
        <row r="9325">
          <cell r="D9325" t="str">
            <v/>
          </cell>
        </row>
        <row r="9326">
          <cell r="D9326" t="str">
            <v/>
          </cell>
        </row>
        <row r="9327">
          <cell r="D9327" t="str">
            <v/>
          </cell>
        </row>
        <row r="9328">
          <cell r="D9328" t="str">
            <v/>
          </cell>
        </row>
        <row r="9329">
          <cell r="D9329" t="str">
            <v/>
          </cell>
        </row>
        <row r="9330">
          <cell r="D9330" t="str">
            <v/>
          </cell>
        </row>
        <row r="9331">
          <cell r="D9331" t="str">
            <v/>
          </cell>
        </row>
        <row r="9332">
          <cell r="D9332" t="str">
            <v/>
          </cell>
        </row>
        <row r="9333">
          <cell r="D9333" t="str">
            <v/>
          </cell>
        </row>
        <row r="9334">
          <cell r="D9334" t="str">
            <v/>
          </cell>
        </row>
        <row r="9335">
          <cell r="D9335" t="str">
            <v/>
          </cell>
        </row>
        <row r="9336">
          <cell r="D9336" t="str">
            <v/>
          </cell>
        </row>
        <row r="9337">
          <cell r="D9337" t="str">
            <v/>
          </cell>
        </row>
        <row r="9338">
          <cell r="D9338" t="str">
            <v/>
          </cell>
        </row>
        <row r="9339">
          <cell r="D9339" t="str">
            <v/>
          </cell>
        </row>
        <row r="9340">
          <cell r="D9340" t="str">
            <v/>
          </cell>
        </row>
        <row r="9341">
          <cell r="D9341" t="str">
            <v/>
          </cell>
        </row>
        <row r="9342">
          <cell r="D9342" t="str">
            <v/>
          </cell>
        </row>
        <row r="9343">
          <cell r="D9343" t="str">
            <v/>
          </cell>
        </row>
        <row r="9344">
          <cell r="D9344" t="str">
            <v/>
          </cell>
        </row>
        <row r="9345">
          <cell r="D9345" t="str">
            <v/>
          </cell>
        </row>
        <row r="9346">
          <cell r="D9346" t="str">
            <v/>
          </cell>
        </row>
        <row r="9347">
          <cell r="D9347" t="str">
            <v/>
          </cell>
        </row>
        <row r="9348">
          <cell r="D9348" t="str">
            <v/>
          </cell>
        </row>
        <row r="9349">
          <cell r="D9349" t="str">
            <v/>
          </cell>
        </row>
        <row r="9350">
          <cell r="D9350" t="str">
            <v/>
          </cell>
        </row>
        <row r="9351">
          <cell r="D9351" t="str">
            <v/>
          </cell>
        </row>
        <row r="9352">
          <cell r="D9352" t="str">
            <v/>
          </cell>
        </row>
        <row r="9353">
          <cell r="D9353" t="str">
            <v/>
          </cell>
        </row>
        <row r="9354">
          <cell r="D9354" t="str">
            <v/>
          </cell>
        </row>
        <row r="9355">
          <cell r="D9355" t="str">
            <v/>
          </cell>
        </row>
        <row r="9356">
          <cell r="D9356" t="str">
            <v/>
          </cell>
        </row>
        <row r="9357">
          <cell r="D9357" t="str">
            <v/>
          </cell>
        </row>
        <row r="9358">
          <cell r="D9358" t="str">
            <v/>
          </cell>
        </row>
        <row r="9359">
          <cell r="D9359" t="str">
            <v/>
          </cell>
        </row>
        <row r="9360">
          <cell r="D9360" t="str">
            <v/>
          </cell>
        </row>
        <row r="9361">
          <cell r="D9361" t="str">
            <v/>
          </cell>
        </row>
        <row r="9362">
          <cell r="D9362" t="str">
            <v/>
          </cell>
        </row>
        <row r="9363">
          <cell r="D9363" t="str">
            <v/>
          </cell>
        </row>
        <row r="9364">
          <cell r="D9364" t="str">
            <v/>
          </cell>
        </row>
        <row r="9365">
          <cell r="D9365" t="str">
            <v/>
          </cell>
        </row>
        <row r="9366">
          <cell r="D9366" t="str">
            <v/>
          </cell>
        </row>
        <row r="9367">
          <cell r="D9367" t="str">
            <v/>
          </cell>
        </row>
        <row r="9368">
          <cell r="D9368" t="str">
            <v/>
          </cell>
        </row>
        <row r="9369">
          <cell r="D9369" t="str">
            <v/>
          </cell>
        </row>
        <row r="9370">
          <cell r="D9370" t="str">
            <v/>
          </cell>
        </row>
        <row r="9371">
          <cell r="D9371" t="str">
            <v/>
          </cell>
        </row>
        <row r="9372">
          <cell r="D9372" t="str">
            <v/>
          </cell>
        </row>
        <row r="9373">
          <cell r="D9373" t="str">
            <v/>
          </cell>
        </row>
        <row r="9374">
          <cell r="D9374" t="str">
            <v/>
          </cell>
        </row>
        <row r="9375">
          <cell r="D9375" t="str">
            <v/>
          </cell>
        </row>
        <row r="9376">
          <cell r="D9376" t="str">
            <v/>
          </cell>
        </row>
        <row r="9377">
          <cell r="D9377" t="str">
            <v/>
          </cell>
        </row>
        <row r="9378">
          <cell r="D9378" t="str">
            <v/>
          </cell>
        </row>
        <row r="9379">
          <cell r="D9379" t="str">
            <v/>
          </cell>
        </row>
        <row r="9380">
          <cell r="D9380" t="str">
            <v/>
          </cell>
        </row>
        <row r="9381">
          <cell r="D9381" t="str">
            <v/>
          </cell>
        </row>
        <row r="9382">
          <cell r="D9382" t="str">
            <v/>
          </cell>
        </row>
        <row r="9383">
          <cell r="D9383" t="str">
            <v/>
          </cell>
        </row>
        <row r="9384">
          <cell r="D9384" t="str">
            <v/>
          </cell>
        </row>
        <row r="9385">
          <cell r="D9385" t="str">
            <v/>
          </cell>
        </row>
        <row r="9386">
          <cell r="D9386" t="str">
            <v/>
          </cell>
        </row>
        <row r="9387">
          <cell r="D9387" t="str">
            <v/>
          </cell>
        </row>
        <row r="9388">
          <cell r="D9388" t="str">
            <v/>
          </cell>
        </row>
        <row r="9389">
          <cell r="D9389" t="str">
            <v/>
          </cell>
        </row>
        <row r="9390">
          <cell r="D9390" t="str">
            <v/>
          </cell>
        </row>
        <row r="9391">
          <cell r="D9391" t="str">
            <v/>
          </cell>
        </row>
        <row r="9392">
          <cell r="D9392" t="str">
            <v/>
          </cell>
        </row>
        <row r="9393">
          <cell r="D9393" t="str">
            <v/>
          </cell>
        </row>
        <row r="9394">
          <cell r="D9394" t="str">
            <v/>
          </cell>
        </row>
        <row r="9395">
          <cell r="D9395" t="str">
            <v/>
          </cell>
        </row>
        <row r="9396">
          <cell r="D9396" t="str">
            <v/>
          </cell>
        </row>
        <row r="9397">
          <cell r="D9397" t="str">
            <v/>
          </cell>
        </row>
        <row r="9398">
          <cell r="D9398" t="str">
            <v/>
          </cell>
        </row>
        <row r="9399">
          <cell r="D9399" t="str">
            <v/>
          </cell>
        </row>
        <row r="9400">
          <cell r="D9400" t="str">
            <v/>
          </cell>
        </row>
        <row r="9401">
          <cell r="D9401" t="str">
            <v/>
          </cell>
        </row>
        <row r="9402">
          <cell r="D9402" t="str">
            <v/>
          </cell>
        </row>
        <row r="9403">
          <cell r="D9403" t="str">
            <v/>
          </cell>
        </row>
        <row r="9404">
          <cell r="D9404" t="str">
            <v/>
          </cell>
        </row>
        <row r="9405">
          <cell r="D9405" t="str">
            <v/>
          </cell>
        </row>
        <row r="9406">
          <cell r="D9406" t="str">
            <v/>
          </cell>
        </row>
        <row r="9407">
          <cell r="D9407" t="str">
            <v/>
          </cell>
        </row>
        <row r="9408">
          <cell r="D9408" t="str">
            <v/>
          </cell>
        </row>
        <row r="9409">
          <cell r="D9409" t="str">
            <v/>
          </cell>
        </row>
        <row r="9410">
          <cell r="D9410" t="str">
            <v/>
          </cell>
        </row>
        <row r="9411">
          <cell r="D9411" t="str">
            <v/>
          </cell>
        </row>
        <row r="9412">
          <cell r="D9412" t="str">
            <v/>
          </cell>
        </row>
        <row r="9413">
          <cell r="D9413" t="str">
            <v/>
          </cell>
        </row>
        <row r="9414">
          <cell r="D9414" t="str">
            <v/>
          </cell>
        </row>
        <row r="9415">
          <cell r="D9415" t="str">
            <v/>
          </cell>
        </row>
        <row r="9416">
          <cell r="D9416" t="str">
            <v/>
          </cell>
        </row>
        <row r="9417">
          <cell r="D9417" t="str">
            <v/>
          </cell>
        </row>
        <row r="9418">
          <cell r="D9418" t="str">
            <v/>
          </cell>
        </row>
        <row r="9419">
          <cell r="D9419" t="str">
            <v/>
          </cell>
        </row>
        <row r="9420">
          <cell r="D9420" t="str">
            <v/>
          </cell>
        </row>
        <row r="9421">
          <cell r="D9421" t="str">
            <v/>
          </cell>
        </row>
        <row r="9422">
          <cell r="D9422" t="str">
            <v/>
          </cell>
        </row>
        <row r="9423">
          <cell r="D9423" t="str">
            <v/>
          </cell>
        </row>
        <row r="9424">
          <cell r="D9424" t="str">
            <v/>
          </cell>
        </row>
        <row r="9425">
          <cell r="D9425" t="str">
            <v/>
          </cell>
        </row>
        <row r="9426">
          <cell r="D9426" t="str">
            <v/>
          </cell>
        </row>
        <row r="9427">
          <cell r="D9427" t="str">
            <v/>
          </cell>
        </row>
        <row r="9428">
          <cell r="D9428" t="str">
            <v/>
          </cell>
        </row>
        <row r="9429">
          <cell r="D9429" t="str">
            <v/>
          </cell>
        </row>
        <row r="9430">
          <cell r="D9430" t="str">
            <v/>
          </cell>
        </row>
        <row r="9431">
          <cell r="D9431" t="str">
            <v/>
          </cell>
        </row>
        <row r="9432">
          <cell r="D9432" t="str">
            <v/>
          </cell>
        </row>
        <row r="9433">
          <cell r="D9433" t="str">
            <v/>
          </cell>
        </row>
        <row r="9434">
          <cell r="D9434" t="str">
            <v/>
          </cell>
        </row>
        <row r="9435">
          <cell r="D9435" t="str">
            <v/>
          </cell>
        </row>
        <row r="9436">
          <cell r="D9436" t="str">
            <v/>
          </cell>
        </row>
        <row r="9437">
          <cell r="D9437" t="str">
            <v/>
          </cell>
        </row>
        <row r="9438">
          <cell r="D9438" t="str">
            <v/>
          </cell>
        </row>
        <row r="9439">
          <cell r="D9439" t="str">
            <v/>
          </cell>
        </row>
        <row r="9440">
          <cell r="D9440" t="str">
            <v/>
          </cell>
        </row>
        <row r="9441">
          <cell r="D9441" t="str">
            <v/>
          </cell>
        </row>
        <row r="9442">
          <cell r="D9442" t="str">
            <v/>
          </cell>
        </row>
        <row r="9443">
          <cell r="D9443" t="str">
            <v/>
          </cell>
        </row>
        <row r="9444">
          <cell r="D9444" t="str">
            <v/>
          </cell>
        </row>
        <row r="9445">
          <cell r="D9445" t="str">
            <v/>
          </cell>
        </row>
        <row r="9446">
          <cell r="D9446" t="str">
            <v/>
          </cell>
        </row>
        <row r="9447">
          <cell r="D9447" t="str">
            <v/>
          </cell>
        </row>
        <row r="9448">
          <cell r="D9448" t="str">
            <v/>
          </cell>
        </row>
        <row r="9449">
          <cell r="D9449" t="str">
            <v/>
          </cell>
        </row>
        <row r="9450">
          <cell r="D9450" t="str">
            <v/>
          </cell>
        </row>
        <row r="9451">
          <cell r="D9451" t="str">
            <v/>
          </cell>
        </row>
        <row r="9452">
          <cell r="D9452" t="str">
            <v/>
          </cell>
        </row>
        <row r="9453">
          <cell r="D9453" t="str">
            <v/>
          </cell>
        </row>
        <row r="9454">
          <cell r="D9454" t="str">
            <v/>
          </cell>
        </row>
        <row r="9455">
          <cell r="D9455" t="str">
            <v/>
          </cell>
        </row>
        <row r="9456">
          <cell r="D9456" t="str">
            <v/>
          </cell>
        </row>
        <row r="9457">
          <cell r="D9457" t="str">
            <v/>
          </cell>
        </row>
        <row r="9458">
          <cell r="D9458" t="str">
            <v/>
          </cell>
        </row>
        <row r="9459">
          <cell r="D9459" t="str">
            <v/>
          </cell>
        </row>
        <row r="9460">
          <cell r="D9460" t="str">
            <v/>
          </cell>
        </row>
        <row r="9461">
          <cell r="D9461" t="str">
            <v/>
          </cell>
        </row>
        <row r="9462">
          <cell r="D9462" t="str">
            <v/>
          </cell>
        </row>
        <row r="9463">
          <cell r="D9463" t="str">
            <v/>
          </cell>
        </row>
        <row r="9464">
          <cell r="D9464" t="str">
            <v/>
          </cell>
        </row>
        <row r="9465">
          <cell r="D9465" t="str">
            <v/>
          </cell>
        </row>
        <row r="9466">
          <cell r="D9466" t="str">
            <v/>
          </cell>
        </row>
        <row r="9467">
          <cell r="D9467" t="str">
            <v/>
          </cell>
        </row>
        <row r="9468">
          <cell r="D9468" t="str">
            <v/>
          </cell>
        </row>
        <row r="9469">
          <cell r="D9469" t="str">
            <v/>
          </cell>
        </row>
        <row r="9470">
          <cell r="D9470" t="str">
            <v/>
          </cell>
        </row>
        <row r="9471">
          <cell r="D9471" t="str">
            <v/>
          </cell>
        </row>
        <row r="9472">
          <cell r="D9472" t="str">
            <v/>
          </cell>
        </row>
        <row r="9473">
          <cell r="D9473" t="str">
            <v/>
          </cell>
        </row>
        <row r="9474">
          <cell r="D9474" t="str">
            <v/>
          </cell>
        </row>
        <row r="9475">
          <cell r="D9475" t="str">
            <v/>
          </cell>
        </row>
        <row r="9476">
          <cell r="D9476" t="str">
            <v/>
          </cell>
        </row>
        <row r="9477">
          <cell r="D9477" t="str">
            <v/>
          </cell>
        </row>
        <row r="9478">
          <cell r="D9478" t="str">
            <v/>
          </cell>
        </row>
        <row r="9479">
          <cell r="D9479" t="str">
            <v/>
          </cell>
        </row>
        <row r="9480">
          <cell r="D9480" t="str">
            <v/>
          </cell>
        </row>
        <row r="9481">
          <cell r="D9481" t="str">
            <v/>
          </cell>
        </row>
        <row r="9482">
          <cell r="D9482" t="str">
            <v/>
          </cell>
        </row>
        <row r="9483">
          <cell r="D9483" t="str">
            <v/>
          </cell>
        </row>
        <row r="9484">
          <cell r="D9484" t="str">
            <v/>
          </cell>
        </row>
        <row r="9485">
          <cell r="D9485" t="str">
            <v/>
          </cell>
        </row>
        <row r="9486">
          <cell r="D9486" t="str">
            <v/>
          </cell>
        </row>
        <row r="9487">
          <cell r="D9487" t="str">
            <v/>
          </cell>
        </row>
        <row r="9488">
          <cell r="D9488" t="str">
            <v/>
          </cell>
        </row>
        <row r="9489">
          <cell r="D9489" t="str">
            <v/>
          </cell>
        </row>
        <row r="9490">
          <cell r="D9490" t="str">
            <v/>
          </cell>
        </row>
        <row r="9491">
          <cell r="D9491" t="str">
            <v/>
          </cell>
        </row>
        <row r="9492">
          <cell r="D9492" t="str">
            <v/>
          </cell>
        </row>
        <row r="9493">
          <cell r="D9493" t="str">
            <v/>
          </cell>
        </row>
        <row r="9494">
          <cell r="D9494" t="str">
            <v/>
          </cell>
        </row>
        <row r="9495">
          <cell r="D9495" t="str">
            <v/>
          </cell>
        </row>
        <row r="9496">
          <cell r="D9496" t="str">
            <v/>
          </cell>
        </row>
        <row r="9497">
          <cell r="D9497" t="str">
            <v/>
          </cell>
        </row>
        <row r="9498">
          <cell r="D9498" t="str">
            <v/>
          </cell>
        </row>
        <row r="9499">
          <cell r="D9499" t="str">
            <v/>
          </cell>
        </row>
        <row r="9500">
          <cell r="D9500" t="str">
            <v/>
          </cell>
        </row>
        <row r="9501">
          <cell r="D9501" t="str">
            <v/>
          </cell>
        </row>
        <row r="9502">
          <cell r="D9502" t="str">
            <v/>
          </cell>
        </row>
        <row r="9503">
          <cell r="D9503" t="str">
            <v/>
          </cell>
        </row>
        <row r="9504">
          <cell r="D9504" t="str">
            <v/>
          </cell>
        </row>
        <row r="9505">
          <cell r="D9505" t="str">
            <v/>
          </cell>
        </row>
        <row r="9506">
          <cell r="D9506" t="str">
            <v/>
          </cell>
        </row>
        <row r="9507">
          <cell r="D9507" t="str">
            <v/>
          </cell>
        </row>
        <row r="9508">
          <cell r="D9508" t="str">
            <v/>
          </cell>
        </row>
        <row r="9509">
          <cell r="D9509" t="str">
            <v/>
          </cell>
        </row>
        <row r="9510">
          <cell r="D9510" t="str">
            <v/>
          </cell>
        </row>
        <row r="9511">
          <cell r="D9511" t="str">
            <v/>
          </cell>
        </row>
        <row r="9512">
          <cell r="D9512" t="str">
            <v/>
          </cell>
        </row>
        <row r="9513">
          <cell r="D9513" t="str">
            <v/>
          </cell>
        </row>
        <row r="9514">
          <cell r="D9514" t="str">
            <v/>
          </cell>
        </row>
        <row r="9515">
          <cell r="D9515" t="str">
            <v/>
          </cell>
        </row>
        <row r="9516">
          <cell r="D9516" t="str">
            <v/>
          </cell>
        </row>
        <row r="9517">
          <cell r="D9517" t="str">
            <v/>
          </cell>
        </row>
        <row r="9518">
          <cell r="D9518" t="str">
            <v/>
          </cell>
        </row>
        <row r="9519">
          <cell r="D9519" t="str">
            <v/>
          </cell>
        </row>
        <row r="9520">
          <cell r="D9520" t="str">
            <v/>
          </cell>
        </row>
        <row r="9521">
          <cell r="D9521" t="str">
            <v/>
          </cell>
        </row>
        <row r="9522">
          <cell r="D9522" t="str">
            <v/>
          </cell>
        </row>
        <row r="9523">
          <cell r="D9523" t="str">
            <v/>
          </cell>
        </row>
        <row r="9524">
          <cell r="D9524" t="str">
            <v/>
          </cell>
        </row>
        <row r="9525">
          <cell r="D9525" t="str">
            <v/>
          </cell>
        </row>
        <row r="9526">
          <cell r="D9526" t="str">
            <v/>
          </cell>
        </row>
        <row r="9527">
          <cell r="D9527" t="str">
            <v/>
          </cell>
        </row>
        <row r="9528">
          <cell r="D9528" t="str">
            <v/>
          </cell>
        </row>
        <row r="9529">
          <cell r="D9529" t="str">
            <v/>
          </cell>
        </row>
        <row r="9530">
          <cell r="D9530" t="str">
            <v/>
          </cell>
        </row>
        <row r="9531">
          <cell r="D9531" t="str">
            <v/>
          </cell>
        </row>
        <row r="9532">
          <cell r="D9532" t="str">
            <v/>
          </cell>
        </row>
        <row r="9533">
          <cell r="D9533" t="str">
            <v/>
          </cell>
        </row>
        <row r="9534">
          <cell r="D9534" t="str">
            <v/>
          </cell>
        </row>
        <row r="9535">
          <cell r="D9535" t="str">
            <v/>
          </cell>
        </row>
        <row r="9536">
          <cell r="D9536" t="str">
            <v/>
          </cell>
        </row>
        <row r="9537">
          <cell r="D9537" t="str">
            <v/>
          </cell>
        </row>
        <row r="9538">
          <cell r="D9538" t="str">
            <v/>
          </cell>
        </row>
        <row r="9539">
          <cell r="D9539" t="str">
            <v/>
          </cell>
        </row>
        <row r="9540">
          <cell r="D9540" t="str">
            <v/>
          </cell>
        </row>
        <row r="9541">
          <cell r="D9541" t="str">
            <v/>
          </cell>
        </row>
        <row r="9542">
          <cell r="D9542" t="str">
            <v/>
          </cell>
        </row>
        <row r="9543">
          <cell r="D9543" t="str">
            <v/>
          </cell>
        </row>
        <row r="9544">
          <cell r="D9544" t="str">
            <v/>
          </cell>
        </row>
        <row r="9545">
          <cell r="D9545" t="str">
            <v/>
          </cell>
        </row>
        <row r="9546">
          <cell r="D9546" t="str">
            <v/>
          </cell>
        </row>
        <row r="9547">
          <cell r="D9547" t="str">
            <v/>
          </cell>
        </row>
        <row r="9548">
          <cell r="D9548" t="str">
            <v/>
          </cell>
        </row>
        <row r="9549">
          <cell r="D9549" t="str">
            <v/>
          </cell>
        </row>
        <row r="9550">
          <cell r="D9550" t="str">
            <v/>
          </cell>
        </row>
        <row r="9551">
          <cell r="D9551" t="str">
            <v/>
          </cell>
        </row>
        <row r="9552">
          <cell r="D9552" t="str">
            <v/>
          </cell>
        </row>
        <row r="9553">
          <cell r="D9553" t="str">
            <v/>
          </cell>
        </row>
        <row r="9554">
          <cell r="D9554" t="str">
            <v/>
          </cell>
        </row>
        <row r="9555">
          <cell r="D9555" t="str">
            <v/>
          </cell>
        </row>
        <row r="9556">
          <cell r="D9556" t="str">
            <v/>
          </cell>
        </row>
        <row r="9557">
          <cell r="D9557" t="str">
            <v/>
          </cell>
        </row>
        <row r="9558">
          <cell r="D9558" t="str">
            <v/>
          </cell>
        </row>
        <row r="9559">
          <cell r="D9559" t="str">
            <v/>
          </cell>
        </row>
        <row r="9560">
          <cell r="D9560" t="str">
            <v/>
          </cell>
        </row>
        <row r="9561">
          <cell r="D9561" t="str">
            <v/>
          </cell>
        </row>
        <row r="9562">
          <cell r="D9562" t="str">
            <v/>
          </cell>
        </row>
        <row r="9563">
          <cell r="D9563" t="str">
            <v/>
          </cell>
        </row>
        <row r="9564">
          <cell r="D9564" t="str">
            <v/>
          </cell>
        </row>
        <row r="9565">
          <cell r="D9565" t="str">
            <v/>
          </cell>
        </row>
        <row r="9566">
          <cell r="D9566" t="str">
            <v/>
          </cell>
        </row>
        <row r="9567">
          <cell r="D9567" t="str">
            <v/>
          </cell>
        </row>
        <row r="9568">
          <cell r="D9568" t="str">
            <v/>
          </cell>
        </row>
        <row r="9569">
          <cell r="D9569" t="str">
            <v/>
          </cell>
        </row>
        <row r="9570">
          <cell r="D9570" t="str">
            <v/>
          </cell>
        </row>
        <row r="9571">
          <cell r="D9571" t="str">
            <v/>
          </cell>
        </row>
        <row r="9572">
          <cell r="D9572" t="str">
            <v/>
          </cell>
        </row>
        <row r="9573">
          <cell r="D9573" t="str">
            <v/>
          </cell>
        </row>
        <row r="9574">
          <cell r="D9574" t="str">
            <v/>
          </cell>
        </row>
        <row r="9575">
          <cell r="D9575" t="str">
            <v/>
          </cell>
        </row>
        <row r="9576">
          <cell r="D9576" t="str">
            <v/>
          </cell>
        </row>
        <row r="9577">
          <cell r="D9577" t="str">
            <v/>
          </cell>
        </row>
        <row r="9578">
          <cell r="D9578" t="str">
            <v/>
          </cell>
        </row>
        <row r="9579">
          <cell r="D9579" t="str">
            <v/>
          </cell>
        </row>
        <row r="9580">
          <cell r="D9580" t="str">
            <v/>
          </cell>
        </row>
        <row r="9581">
          <cell r="D9581" t="str">
            <v/>
          </cell>
        </row>
        <row r="9582">
          <cell r="D9582" t="str">
            <v/>
          </cell>
        </row>
        <row r="9583">
          <cell r="D9583" t="str">
            <v/>
          </cell>
        </row>
        <row r="9584">
          <cell r="D9584" t="str">
            <v/>
          </cell>
        </row>
        <row r="9585">
          <cell r="D9585" t="str">
            <v/>
          </cell>
        </row>
        <row r="9586">
          <cell r="D9586" t="str">
            <v/>
          </cell>
        </row>
        <row r="9587">
          <cell r="D9587" t="str">
            <v/>
          </cell>
        </row>
        <row r="9588">
          <cell r="D9588" t="str">
            <v/>
          </cell>
        </row>
        <row r="9589">
          <cell r="D9589" t="str">
            <v/>
          </cell>
        </row>
        <row r="9590">
          <cell r="D9590" t="str">
            <v/>
          </cell>
        </row>
        <row r="9591">
          <cell r="D9591" t="str">
            <v/>
          </cell>
        </row>
        <row r="9592">
          <cell r="D9592" t="str">
            <v/>
          </cell>
        </row>
        <row r="9593">
          <cell r="D9593" t="str">
            <v/>
          </cell>
        </row>
        <row r="9594">
          <cell r="D9594" t="str">
            <v/>
          </cell>
        </row>
        <row r="9595">
          <cell r="D9595" t="str">
            <v/>
          </cell>
        </row>
        <row r="9596">
          <cell r="D9596" t="str">
            <v/>
          </cell>
        </row>
        <row r="9597">
          <cell r="D9597" t="str">
            <v/>
          </cell>
        </row>
        <row r="9598">
          <cell r="D9598" t="str">
            <v/>
          </cell>
        </row>
        <row r="9599">
          <cell r="D9599" t="str">
            <v/>
          </cell>
        </row>
        <row r="9600">
          <cell r="D9600" t="str">
            <v/>
          </cell>
        </row>
        <row r="9601">
          <cell r="D9601" t="str">
            <v/>
          </cell>
        </row>
        <row r="9602">
          <cell r="D9602" t="str">
            <v/>
          </cell>
        </row>
        <row r="9603">
          <cell r="D9603" t="str">
            <v/>
          </cell>
        </row>
        <row r="9604">
          <cell r="D9604" t="str">
            <v/>
          </cell>
        </row>
        <row r="9605">
          <cell r="D9605" t="str">
            <v/>
          </cell>
        </row>
        <row r="9606">
          <cell r="D9606" t="str">
            <v/>
          </cell>
        </row>
        <row r="9607">
          <cell r="D9607" t="str">
            <v/>
          </cell>
        </row>
        <row r="9608">
          <cell r="D9608" t="str">
            <v/>
          </cell>
        </row>
        <row r="9609">
          <cell r="D9609" t="str">
            <v/>
          </cell>
        </row>
        <row r="9610">
          <cell r="D9610" t="str">
            <v/>
          </cell>
        </row>
        <row r="9611">
          <cell r="D9611" t="str">
            <v/>
          </cell>
        </row>
        <row r="9612">
          <cell r="D9612" t="str">
            <v/>
          </cell>
        </row>
        <row r="9613">
          <cell r="D9613" t="str">
            <v/>
          </cell>
        </row>
        <row r="9614">
          <cell r="D9614" t="str">
            <v/>
          </cell>
        </row>
        <row r="9615">
          <cell r="D9615" t="str">
            <v/>
          </cell>
        </row>
        <row r="9616">
          <cell r="D9616" t="str">
            <v/>
          </cell>
        </row>
        <row r="9617">
          <cell r="D9617" t="str">
            <v/>
          </cell>
        </row>
        <row r="9618">
          <cell r="D9618" t="str">
            <v/>
          </cell>
        </row>
        <row r="9619">
          <cell r="D9619" t="str">
            <v/>
          </cell>
        </row>
        <row r="9620">
          <cell r="D9620" t="str">
            <v/>
          </cell>
        </row>
        <row r="9621">
          <cell r="D9621" t="str">
            <v/>
          </cell>
        </row>
        <row r="9622">
          <cell r="D9622" t="str">
            <v/>
          </cell>
        </row>
        <row r="9623">
          <cell r="D9623" t="str">
            <v/>
          </cell>
        </row>
        <row r="9624">
          <cell r="D9624" t="str">
            <v/>
          </cell>
        </row>
        <row r="9625">
          <cell r="D9625" t="str">
            <v/>
          </cell>
        </row>
        <row r="9626">
          <cell r="D9626" t="str">
            <v/>
          </cell>
        </row>
        <row r="9627">
          <cell r="D9627" t="str">
            <v/>
          </cell>
        </row>
        <row r="9628">
          <cell r="D9628" t="str">
            <v/>
          </cell>
        </row>
        <row r="9629">
          <cell r="D9629" t="str">
            <v/>
          </cell>
        </row>
        <row r="9630">
          <cell r="D9630" t="str">
            <v/>
          </cell>
        </row>
        <row r="9631">
          <cell r="D9631" t="str">
            <v/>
          </cell>
        </row>
        <row r="9632">
          <cell r="D9632" t="str">
            <v/>
          </cell>
        </row>
        <row r="9633">
          <cell r="D9633" t="str">
            <v/>
          </cell>
        </row>
        <row r="9634">
          <cell r="D9634" t="str">
            <v/>
          </cell>
        </row>
        <row r="9635">
          <cell r="D9635" t="str">
            <v/>
          </cell>
        </row>
        <row r="9636">
          <cell r="D9636" t="str">
            <v/>
          </cell>
        </row>
        <row r="9637">
          <cell r="D9637" t="str">
            <v/>
          </cell>
        </row>
        <row r="9638">
          <cell r="D9638" t="str">
            <v/>
          </cell>
        </row>
        <row r="9639">
          <cell r="D9639" t="str">
            <v/>
          </cell>
        </row>
        <row r="9640">
          <cell r="D9640" t="str">
            <v/>
          </cell>
        </row>
        <row r="9641">
          <cell r="D9641" t="str">
            <v/>
          </cell>
        </row>
        <row r="9642">
          <cell r="D9642" t="str">
            <v/>
          </cell>
        </row>
        <row r="9643">
          <cell r="D9643" t="str">
            <v/>
          </cell>
        </row>
        <row r="9644">
          <cell r="D9644" t="str">
            <v/>
          </cell>
        </row>
        <row r="9645">
          <cell r="D9645" t="str">
            <v/>
          </cell>
        </row>
        <row r="9646">
          <cell r="D9646" t="str">
            <v/>
          </cell>
        </row>
        <row r="9647">
          <cell r="D9647" t="str">
            <v/>
          </cell>
        </row>
        <row r="9648">
          <cell r="D9648" t="str">
            <v/>
          </cell>
        </row>
        <row r="9649">
          <cell r="D9649" t="str">
            <v/>
          </cell>
        </row>
        <row r="9650">
          <cell r="D9650" t="str">
            <v/>
          </cell>
        </row>
        <row r="9651">
          <cell r="D9651" t="str">
            <v/>
          </cell>
        </row>
        <row r="9652">
          <cell r="D9652" t="str">
            <v/>
          </cell>
        </row>
        <row r="9653">
          <cell r="D9653" t="str">
            <v/>
          </cell>
        </row>
        <row r="9654">
          <cell r="D9654" t="str">
            <v/>
          </cell>
        </row>
        <row r="9655">
          <cell r="D9655" t="str">
            <v/>
          </cell>
        </row>
        <row r="9656">
          <cell r="D9656" t="str">
            <v/>
          </cell>
        </row>
        <row r="9657">
          <cell r="D9657" t="str">
            <v/>
          </cell>
        </row>
        <row r="9658">
          <cell r="D9658" t="str">
            <v/>
          </cell>
        </row>
        <row r="9659">
          <cell r="D9659" t="str">
            <v/>
          </cell>
        </row>
        <row r="9660">
          <cell r="D9660" t="str">
            <v/>
          </cell>
        </row>
        <row r="9661">
          <cell r="D9661" t="str">
            <v/>
          </cell>
        </row>
        <row r="9662">
          <cell r="D9662" t="str">
            <v/>
          </cell>
        </row>
        <row r="9663">
          <cell r="D9663" t="str">
            <v/>
          </cell>
        </row>
        <row r="9664">
          <cell r="D9664" t="str">
            <v/>
          </cell>
        </row>
        <row r="9665">
          <cell r="D9665" t="str">
            <v/>
          </cell>
        </row>
        <row r="9666">
          <cell r="D9666" t="str">
            <v/>
          </cell>
        </row>
        <row r="9667">
          <cell r="D9667" t="str">
            <v/>
          </cell>
        </row>
        <row r="9668">
          <cell r="D9668" t="str">
            <v/>
          </cell>
        </row>
        <row r="9669">
          <cell r="D9669" t="str">
            <v/>
          </cell>
        </row>
        <row r="9670">
          <cell r="D9670" t="str">
            <v/>
          </cell>
        </row>
        <row r="9671">
          <cell r="D9671" t="str">
            <v/>
          </cell>
        </row>
        <row r="9672">
          <cell r="D9672" t="str">
            <v/>
          </cell>
        </row>
        <row r="9673">
          <cell r="D9673" t="str">
            <v/>
          </cell>
        </row>
        <row r="9674">
          <cell r="D9674" t="str">
            <v/>
          </cell>
        </row>
        <row r="9675">
          <cell r="D9675" t="str">
            <v/>
          </cell>
        </row>
        <row r="9676">
          <cell r="D9676" t="str">
            <v/>
          </cell>
        </row>
        <row r="9677">
          <cell r="D9677" t="str">
            <v/>
          </cell>
        </row>
        <row r="9678">
          <cell r="D9678" t="str">
            <v/>
          </cell>
        </row>
        <row r="9679">
          <cell r="D9679" t="str">
            <v/>
          </cell>
        </row>
        <row r="9680">
          <cell r="D9680" t="str">
            <v/>
          </cell>
        </row>
        <row r="9681">
          <cell r="D9681" t="str">
            <v/>
          </cell>
        </row>
        <row r="9682">
          <cell r="D9682" t="str">
            <v/>
          </cell>
        </row>
        <row r="9683">
          <cell r="D9683" t="str">
            <v/>
          </cell>
        </row>
        <row r="9684">
          <cell r="D9684" t="str">
            <v/>
          </cell>
        </row>
        <row r="9685">
          <cell r="D9685" t="str">
            <v/>
          </cell>
        </row>
        <row r="9686">
          <cell r="D9686" t="str">
            <v/>
          </cell>
        </row>
        <row r="9687">
          <cell r="D9687" t="str">
            <v/>
          </cell>
        </row>
        <row r="9688">
          <cell r="D9688" t="str">
            <v/>
          </cell>
        </row>
        <row r="9689">
          <cell r="D9689" t="str">
            <v/>
          </cell>
        </row>
        <row r="9690">
          <cell r="D9690" t="str">
            <v/>
          </cell>
        </row>
        <row r="9691">
          <cell r="D9691" t="str">
            <v/>
          </cell>
        </row>
        <row r="9692">
          <cell r="D9692" t="str">
            <v/>
          </cell>
        </row>
        <row r="9693">
          <cell r="D9693" t="str">
            <v/>
          </cell>
        </row>
        <row r="9694">
          <cell r="D9694" t="str">
            <v/>
          </cell>
        </row>
        <row r="9695">
          <cell r="D9695" t="str">
            <v/>
          </cell>
        </row>
        <row r="9696">
          <cell r="D9696" t="str">
            <v/>
          </cell>
        </row>
        <row r="9697">
          <cell r="D9697" t="str">
            <v/>
          </cell>
        </row>
        <row r="9698">
          <cell r="D9698" t="str">
            <v/>
          </cell>
        </row>
        <row r="9699">
          <cell r="D9699" t="str">
            <v/>
          </cell>
        </row>
        <row r="9700">
          <cell r="D9700" t="str">
            <v/>
          </cell>
        </row>
        <row r="9701">
          <cell r="D9701" t="str">
            <v/>
          </cell>
        </row>
        <row r="9702">
          <cell r="D9702" t="str">
            <v/>
          </cell>
        </row>
        <row r="9703">
          <cell r="D9703" t="str">
            <v/>
          </cell>
        </row>
        <row r="9704">
          <cell r="D9704" t="str">
            <v/>
          </cell>
        </row>
        <row r="9705">
          <cell r="D9705" t="str">
            <v/>
          </cell>
        </row>
        <row r="9706">
          <cell r="D9706" t="str">
            <v/>
          </cell>
        </row>
        <row r="9707">
          <cell r="D9707" t="str">
            <v/>
          </cell>
        </row>
        <row r="9708">
          <cell r="D9708" t="str">
            <v/>
          </cell>
        </row>
        <row r="9709">
          <cell r="D9709" t="str">
            <v/>
          </cell>
        </row>
        <row r="9710">
          <cell r="D9710" t="str">
            <v/>
          </cell>
        </row>
        <row r="9711">
          <cell r="D9711" t="str">
            <v/>
          </cell>
        </row>
        <row r="9712">
          <cell r="D9712" t="str">
            <v/>
          </cell>
        </row>
        <row r="9713">
          <cell r="D9713" t="str">
            <v/>
          </cell>
        </row>
        <row r="9714">
          <cell r="D9714" t="str">
            <v/>
          </cell>
        </row>
        <row r="9715">
          <cell r="D9715" t="str">
            <v/>
          </cell>
        </row>
        <row r="9716">
          <cell r="D9716" t="str">
            <v/>
          </cell>
        </row>
        <row r="9717">
          <cell r="D9717" t="str">
            <v/>
          </cell>
        </row>
        <row r="9718">
          <cell r="D9718" t="str">
            <v/>
          </cell>
        </row>
        <row r="9719">
          <cell r="D9719" t="str">
            <v/>
          </cell>
        </row>
        <row r="9720">
          <cell r="D9720" t="str">
            <v/>
          </cell>
        </row>
        <row r="9721">
          <cell r="D9721" t="str">
            <v/>
          </cell>
        </row>
        <row r="9722">
          <cell r="D9722" t="str">
            <v/>
          </cell>
        </row>
        <row r="9723">
          <cell r="D9723" t="str">
            <v/>
          </cell>
        </row>
        <row r="9724">
          <cell r="D9724" t="str">
            <v/>
          </cell>
        </row>
        <row r="9725">
          <cell r="D9725" t="str">
            <v/>
          </cell>
        </row>
        <row r="9726">
          <cell r="D9726" t="str">
            <v/>
          </cell>
        </row>
        <row r="9727">
          <cell r="D9727" t="str">
            <v/>
          </cell>
        </row>
        <row r="9728">
          <cell r="D9728" t="str">
            <v/>
          </cell>
        </row>
        <row r="9729">
          <cell r="D9729" t="str">
            <v/>
          </cell>
        </row>
        <row r="9730">
          <cell r="D9730" t="str">
            <v/>
          </cell>
        </row>
        <row r="9731">
          <cell r="D9731" t="str">
            <v/>
          </cell>
        </row>
        <row r="9732">
          <cell r="D9732" t="str">
            <v/>
          </cell>
        </row>
        <row r="9733">
          <cell r="D9733" t="str">
            <v/>
          </cell>
        </row>
        <row r="9734">
          <cell r="D9734" t="str">
            <v/>
          </cell>
        </row>
        <row r="9735">
          <cell r="D9735" t="str">
            <v/>
          </cell>
        </row>
        <row r="9736">
          <cell r="D9736" t="str">
            <v/>
          </cell>
        </row>
        <row r="9737">
          <cell r="D9737" t="str">
            <v/>
          </cell>
        </row>
        <row r="9738">
          <cell r="D9738" t="str">
            <v/>
          </cell>
        </row>
        <row r="9739">
          <cell r="D9739" t="str">
            <v/>
          </cell>
        </row>
        <row r="9740">
          <cell r="D9740" t="str">
            <v/>
          </cell>
        </row>
        <row r="9741">
          <cell r="D9741" t="str">
            <v/>
          </cell>
        </row>
        <row r="9742">
          <cell r="D9742" t="str">
            <v/>
          </cell>
        </row>
        <row r="9743">
          <cell r="D9743" t="str">
            <v/>
          </cell>
        </row>
        <row r="9744">
          <cell r="D9744" t="str">
            <v/>
          </cell>
        </row>
        <row r="9745">
          <cell r="D9745" t="str">
            <v/>
          </cell>
        </row>
        <row r="9746">
          <cell r="D9746" t="str">
            <v/>
          </cell>
        </row>
        <row r="9747">
          <cell r="D9747" t="str">
            <v/>
          </cell>
        </row>
        <row r="9748">
          <cell r="D9748" t="str">
            <v/>
          </cell>
        </row>
        <row r="9749">
          <cell r="D9749" t="str">
            <v/>
          </cell>
        </row>
        <row r="9750">
          <cell r="D9750" t="str">
            <v/>
          </cell>
        </row>
        <row r="9751">
          <cell r="D9751" t="str">
            <v/>
          </cell>
        </row>
        <row r="9752">
          <cell r="D9752" t="str">
            <v/>
          </cell>
        </row>
        <row r="9753">
          <cell r="D9753" t="str">
            <v/>
          </cell>
        </row>
        <row r="9754">
          <cell r="D9754" t="str">
            <v/>
          </cell>
        </row>
        <row r="9755">
          <cell r="D9755" t="str">
            <v/>
          </cell>
        </row>
        <row r="9756">
          <cell r="D9756" t="str">
            <v/>
          </cell>
        </row>
        <row r="9757">
          <cell r="D9757" t="str">
            <v/>
          </cell>
        </row>
        <row r="9758">
          <cell r="D9758" t="str">
            <v/>
          </cell>
        </row>
        <row r="9759">
          <cell r="D9759" t="str">
            <v/>
          </cell>
        </row>
        <row r="9760">
          <cell r="D9760" t="str">
            <v/>
          </cell>
        </row>
        <row r="9761">
          <cell r="D9761" t="str">
            <v/>
          </cell>
        </row>
        <row r="9762">
          <cell r="D9762" t="str">
            <v/>
          </cell>
        </row>
        <row r="9763">
          <cell r="D9763" t="str">
            <v/>
          </cell>
        </row>
        <row r="9764">
          <cell r="D9764" t="str">
            <v/>
          </cell>
        </row>
        <row r="9765">
          <cell r="D9765" t="str">
            <v/>
          </cell>
        </row>
        <row r="9766">
          <cell r="D9766" t="str">
            <v/>
          </cell>
        </row>
        <row r="9767">
          <cell r="D9767" t="str">
            <v/>
          </cell>
        </row>
        <row r="9768">
          <cell r="D9768" t="str">
            <v/>
          </cell>
        </row>
        <row r="9769">
          <cell r="D9769" t="str">
            <v/>
          </cell>
        </row>
        <row r="9770">
          <cell r="D9770" t="str">
            <v/>
          </cell>
        </row>
        <row r="9771">
          <cell r="D9771" t="str">
            <v/>
          </cell>
        </row>
        <row r="9772">
          <cell r="D9772" t="str">
            <v/>
          </cell>
        </row>
        <row r="9773">
          <cell r="D9773" t="str">
            <v/>
          </cell>
        </row>
        <row r="9774">
          <cell r="D9774" t="str">
            <v/>
          </cell>
        </row>
        <row r="9775">
          <cell r="D9775" t="str">
            <v/>
          </cell>
        </row>
        <row r="9776">
          <cell r="D9776" t="str">
            <v/>
          </cell>
        </row>
        <row r="9777">
          <cell r="D9777" t="str">
            <v/>
          </cell>
        </row>
        <row r="9778">
          <cell r="D9778" t="str">
            <v/>
          </cell>
        </row>
        <row r="9779">
          <cell r="D9779" t="str">
            <v/>
          </cell>
        </row>
        <row r="9780">
          <cell r="D9780" t="str">
            <v/>
          </cell>
        </row>
        <row r="9781">
          <cell r="D9781" t="str">
            <v/>
          </cell>
        </row>
        <row r="9782">
          <cell r="D9782" t="str">
            <v/>
          </cell>
        </row>
        <row r="9783">
          <cell r="D9783" t="str">
            <v/>
          </cell>
        </row>
        <row r="9784">
          <cell r="D9784" t="str">
            <v/>
          </cell>
        </row>
        <row r="9785">
          <cell r="D9785" t="str">
            <v/>
          </cell>
        </row>
        <row r="9786">
          <cell r="D9786" t="str">
            <v/>
          </cell>
        </row>
        <row r="9787">
          <cell r="D9787" t="str">
            <v/>
          </cell>
        </row>
        <row r="9788">
          <cell r="D9788" t="str">
            <v/>
          </cell>
        </row>
        <row r="9789">
          <cell r="D9789" t="str">
            <v/>
          </cell>
        </row>
        <row r="9790">
          <cell r="D9790" t="str">
            <v/>
          </cell>
        </row>
        <row r="9791">
          <cell r="D9791" t="str">
            <v/>
          </cell>
        </row>
        <row r="9792">
          <cell r="D9792" t="str">
            <v/>
          </cell>
        </row>
        <row r="9793">
          <cell r="D9793" t="str">
            <v/>
          </cell>
        </row>
        <row r="9794">
          <cell r="D9794" t="str">
            <v/>
          </cell>
        </row>
        <row r="9795">
          <cell r="D9795" t="str">
            <v/>
          </cell>
        </row>
        <row r="9796">
          <cell r="D9796" t="str">
            <v/>
          </cell>
        </row>
        <row r="9797">
          <cell r="D9797" t="str">
            <v/>
          </cell>
        </row>
        <row r="9798">
          <cell r="D9798" t="str">
            <v/>
          </cell>
        </row>
        <row r="9799">
          <cell r="D9799" t="str">
            <v/>
          </cell>
        </row>
        <row r="9800">
          <cell r="D9800" t="str">
            <v/>
          </cell>
        </row>
        <row r="9801">
          <cell r="D9801" t="str">
            <v/>
          </cell>
        </row>
        <row r="9802">
          <cell r="D9802" t="str">
            <v/>
          </cell>
        </row>
        <row r="9803">
          <cell r="D9803" t="str">
            <v/>
          </cell>
        </row>
        <row r="9804">
          <cell r="D9804" t="str">
            <v/>
          </cell>
        </row>
        <row r="9805">
          <cell r="D9805" t="str">
            <v/>
          </cell>
        </row>
        <row r="9806">
          <cell r="D9806" t="str">
            <v/>
          </cell>
        </row>
        <row r="9807">
          <cell r="D9807" t="str">
            <v/>
          </cell>
        </row>
        <row r="9808">
          <cell r="D9808" t="str">
            <v/>
          </cell>
        </row>
        <row r="9809">
          <cell r="D9809" t="str">
            <v/>
          </cell>
        </row>
        <row r="9810">
          <cell r="D9810" t="str">
            <v/>
          </cell>
        </row>
        <row r="9811">
          <cell r="D9811" t="str">
            <v/>
          </cell>
        </row>
        <row r="9812">
          <cell r="D9812" t="str">
            <v/>
          </cell>
        </row>
        <row r="9813">
          <cell r="D9813" t="str">
            <v/>
          </cell>
        </row>
        <row r="9814">
          <cell r="D9814" t="str">
            <v/>
          </cell>
        </row>
        <row r="9815">
          <cell r="D9815" t="str">
            <v/>
          </cell>
        </row>
        <row r="9816">
          <cell r="D9816" t="str">
            <v/>
          </cell>
        </row>
        <row r="9817">
          <cell r="D9817" t="str">
            <v/>
          </cell>
        </row>
        <row r="9818">
          <cell r="D9818" t="str">
            <v/>
          </cell>
        </row>
        <row r="9819">
          <cell r="D9819" t="str">
            <v/>
          </cell>
        </row>
        <row r="9820">
          <cell r="D9820" t="str">
            <v/>
          </cell>
        </row>
        <row r="9821">
          <cell r="D9821" t="str">
            <v/>
          </cell>
        </row>
        <row r="9822">
          <cell r="D9822" t="str">
            <v/>
          </cell>
        </row>
        <row r="9823">
          <cell r="D9823" t="str">
            <v/>
          </cell>
        </row>
        <row r="9824">
          <cell r="D9824" t="str">
            <v/>
          </cell>
        </row>
        <row r="9825">
          <cell r="D9825" t="str">
            <v/>
          </cell>
        </row>
        <row r="9826">
          <cell r="D9826" t="str">
            <v/>
          </cell>
        </row>
        <row r="9827">
          <cell r="D9827" t="str">
            <v/>
          </cell>
        </row>
        <row r="9828">
          <cell r="D9828" t="str">
            <v/>
          </cell>
        </row>
        <row r="9829">
          <cell r="D9829" t="str">
            <v/>
          </cell>
        </row>
        <row r="9830">
          <cell r="D9830" t="str">
            <v/>
          </cell>
        </row>
        <row r="9831">
          <cell r="D9831" t="str">
            <v/>
          </cell>
        </row>
        <row r="9832">
          <cell r="D9832" t="str">
            <v/>
          </cell>
        </row>
        <row r="9833">
          <cell r="D9833" t="str">
            <v/>
          </cell>
        </row>
        <row r="9834">
          <cell r="D9834" t="str">
            <v/>
          </cell>
        </row>
        <row r="9835">
          <cell r="D9835" t="str">
            <v/>
          </cell>
        </row>
        <row r="9836">
          <cell r="D9836" t="str">
            <v/>
          </cell>
        </row>
        <row r="9837">
          <cell r="D9837" t="str">
            <v/>
          </cell>
        </row>
        <row r="9838">
          <cell r="D9838" t="str">
            <v/>
          </cell>
        </row>
        <row r="9839">
          <cell r="D9839" t="str">
            <v/>
          </cell>
        </row>
        <row r="9840">
          <cell r="D9840" t="str">
            <v/>
          </cell>
        </row>
        <row r="9841">
          <cell r="D9841" t="str">
            <v/>
          </cell>
        </row>
        <row r="9842">
          <cell r="D9842" t="str">
            <v/>
          </cell>
        </row>
        <row r="9843">
          <cell r="D9843" t="str">
            <v/>
          </cell>
        </row>
        <row r="9844">
          <cell r="D9844" t="str">
            <v/>
          </cell>
        </row>
        <row r="9845">
          <cell r="D9845" t="str">
            <v/>
          </cell>
        </row>
        <row r="9846">
          <cell r="D9846" t="str">
            <v/>
          </cell>
        </row>
        <row r="9847">
          <cell r="D9847" t="str">
            <v/>
          </cell>
        </row>
        <row r="9848">
          <cell r="D9848" t="str">
            <v/>
          </cell>
        </row>
        <row r="9849">
          <cell r="D9849" t="str">
            <v/>
          </cell>
        </row>
        <row r="9850">
          <cell r="D9850" t="str">
            <v/>
          </cell>
        </row>
        <row r="9851">
          <cell r="D9851" t="str">
            <v/>
          </cell>
        </row>
        <row r="9852">
          <cell r="D9852" t="str">
            <v/>
          </cell>
        </row>
        <row r="9853">
          <cell r="D9853" t="str">
            <v/>
          </cell>
        </row>
        <row r="9854">
          <cell r="D9854" t="str">
            <v/>
          </cell>
        </row>
        <row r="9855">
          <cell r="D9855" t="str">
            <v/>
          </cell>
        </row>
        <row r="9856">
          <cell r="D9856" t="str">
            <v/>
          </cell>
        </row>
        <row r="9857">
          <cell r="D9857" t="str">
            <v/>
          </cell>
        </row>
        <row r="9858">
          <cell r="D9858" t="str">
            <v/>
          </cell>
        </row>
        <row r="9859">
          <cell r="D9859" t="str">
            <v/>
          </cell>
        </row>
        <row r="9860">
          <cell r="D9860" t="str">
            <v/>
          </cell>
        </row>
        <row r="9861">
          <cell r="D9861" t="str">
            <v/>
          </cell>
        </row>
        <row r="9862">
          <cell r="D9862" t="str">
            <v/>
          </cell>
        </row>
        <row r="9863">
          <cell r="D9863" t="str">
            <v/>
          </cell>
        </row>
        <row r="9864">
          <cell r="D9864" t="str">
            <v/>
          </cell>
        </row>
        <row r="9865">
          <cell r="D9865" t="str">
            <v/>
          </cell>
        </row>
        <row r="9866">
          <cell r="D9866" t="str">
            <v/>
          </cell>
        </row>
        <row r="9867">
          <cell r="D9867" t="str">
            <v/>
          </cell>
        </row>
        <row r="9868">
          <cell r="D9868" t="str">
            <v/>
          </cell>
        </row>
        <row r="9869">
          <cell r="D9869" t="str">
            <v/>
          </cell>
        </row>
        <row r="9870">
          <cell r="D9870" t="str">
            <v/>
          </cell>
        </row>
        <row r="9871">
          <cell r="D9871" t="str">
            <v/>
          </cell>
        </row>
        <row r="9872">
          <cell r="D9872" t="str">
            <v/>
          </cell>
        </row>
        <row r="9873">
          <cell r="D9873" t="str">
            <v/>
          </cell>
        </row>
        <row r="9874">
          <cell r="D9874" t="str">
            <v/>
          </cell>
        </row>
        <row r="9875">
          <cell r="D9875" t="str">
            <v/>
          </cell>
        </row>
        <row r="9876">
          <cell r="D9876" t="str">
            <v/>
          </cell>
        </row>
        <row r="9877">
          <cell r="D9877" t="str">
            <v/>
          </cell>
        </row>
        <row r="9878">
          <cell r="D9878" t="str">
            <v/>
          </cell>
        </row>
        <row r="9879">
          <cell r="D9879" t="str">
            <v/>
          </cell>
        </row>
        <row r="9880">
          <cell r="D9880" t="str">
            <v/>
          </cell>
        </row>
        <row r="9881">
          <cell r="D9881" t="str">
            <v/>
          </cell>
        </row>
        <row r="9882">
          <cell r="D9882" t="str">
            <v/>
          </cell>
        </row>
        <row r="9883">
          <cell r="D9883" t="str">
            <v/>
          </cell>
        </row>
        <row r="9884">
          <cell r="D9884" t="str">
            <v/>
          </cell>
        </row>
        <row r="9885">
          <cell r="D9885" t="str">
            <v/>
          </cell>
        </row>
        <row r="9886">
          <cell r="D9886" t="str">
            <v/>
          </cell>
        </row>
        <row r="9887">
          <cell r="D9887" t="str">
            <v/>
          </cell>
        </row>
        <row r="9888">
          <cell r="D9888" t="str">
            <v/>
          </cell>
        </row>
        <row r="9889">
          <cell r="D9889" t="str">
            <v/>
          </cell>
        </row>
        <row r="9890">
          <cell r="D9890" t="str">
            <v/>
          </cell>
        </row>
        <row r="9891">
          <cell r="D9891" t="str">
            <v/>
          </cell>
        </row>
        <row r="9892">
          <cell r="D9892" t="str">
            <v/>
          </cell>
        </row>
        <row r="9893">
          <cell r="D9893" t="str">
            <v/>
          </cell>
        </row>
        <row r="9894">
          <cell r="D9894" t="str">
            <v/>
          </cell>
        </row>
        <row r="9895">
          <cell r="D9895" t="str">
            <v/>
          </cell>
        </row>
        <row r="9896">
          <cell r="D9896" t="str">
            <v/>
          </cell>
        </row>
        <row r="9897">
          <cell r="D9897" t="str">
            <v/>
          </cell>
        </row>
        <row r="9898">
          <cell r="D9898" t="str">
            <v/>
          </cell>
        </row>
        <row r="9899">
          <cell r="D9899" t="str">
            <v/>
          </cell>
        </row>
        <row r="9900">
          <cell r="D9900" t="str">
            <v/>
          </cell>
        </row>
        <row r="9901">
          <cell r="D9901" t="str">
            <v/>
          </cell>
        </row>
        <row r="9902">
          <cell r="D9902" t="str">
            <v/>
          </cell>
        </row>
        <row r="9903">
          <cell r="D9903" t="str">
            <v/>
          </cell>
        </row>
        <row r="9904">
          <cell r="D9904" t="str">
            <v/>
          </cell>
        </row>
        <row r="9905">
          <cell r="D9905" t="str">
            <v/>
          </cell>
        </row>
        <row r="9906">
          <cell r="D9906" t="str">
            <v/>
          </cell>
        </row>
        <row r="9907">
          <cell r="D9907" t="str">
            <v/>
          </cell>
        </row>
        <row r="9908">
          <cell r="D9908" t="str">
            <v/>
          </cell>
        </row>
        <row r="9909">
          <cell r="D9909" t="str">
            <v/>
          </cell>
        </row>
        <row r="9910">
          <cell r="D9910" t="str">
            <v/>
          </cell>
        </row>
        <row r="9911">
          <cell r="D9911" t="str">
            <v/>
          </cell>
        </row>
        <row r="9912">
          <cell r="D9912" t="str">
            <v/>
          </cell>
        </row>
        <row r="9913">
          <cell r="D9913" t="str">
            <v/>
          </cell>
        </row>
        <row r="9914">
          <cell r="D9914" t="str">
            <v/>
          </cell>
        </row>
        <row r="9915">
          <cell r="D9915" t="str">
            <v/>
          </cell>
        </row>
        <row r="9916">
          <cell r="D9916" t="str">
            <v/>
          </cell>
        </row>
        <row r="9917">
          <cell r="D9917" t="str">
            <v/>
          </cell>
        </row>
        <row r="9918">
          <cell r="D9918" t="str">
            <v/>
          </cell>
        </row>
        <row r="9919">
          <cell r="D9919" t="str">
            <v/>
          </cell>
        </row>
        <row r="9920">
          <cell r="D9920" t="str">
            <v/>
          </cell>
        </row>
        <row r="9921">
          <cell r="D9921" t="str">
            <v/>
          </cell>
        </row>
        <row r="9922">
          <cell r="D9922" t="str">
            <v/>
          </cell>
        </row>
        <row r="9923">
          <cell r="D9923" t="str">
            <v/>
          </cell>
        </row>
        <row r="9924">
          <cell r="D9924" t="str">
            <v/>
          </cell>
        </row>
        <row r="9925">
          <cell r="D9925" t="str">
            <v/>
          </cell>
        </row>
        <row r="9926">
          <cell r="D9926" t="str">
            <v/>
          </cell>
        </row>
        <row r="9927">
          <cell r="D9927" t="str">
            <v/>
          </cell>
        </row>
        <row r="9928">
          <cell r="D9928" t="str">
            <v/>
          </cell>
        </row>
        <row r="9929">
          <cell r="D9929" t="str">
            <v/>
          </cell>
        </row>
        <row r="9930">
          <cell r="D9930" t="str">
            <v/>
          </cell>
        </row>
        <row r="9931">
          <cell r="D9931" t="str">
            <v/>
          </cell>
        </row>
        <row r="9932">
          <cell r="D9932" t="str">
            <v/>
          </cell>
        </row>
        <row r="9933">
          <cell r="D9933" t="str">
            <v/>
          </cell>
        </row>
        <row r="9934">
          <cell r="D9934" t="str">
            <v/>
          </cell>
        </row>
        <row r="9935">
          <cell r="D9935" t="str">
            <v/>
          </cell>
        </row>
        <row r="9936">
          <cell r="D9936" t="str">
            <v/>
          </cell>
        </row>
        <row r="9937">
          <cell r="D9937" t="str">
            <v/>
          </cell>
        </row>
        <row r="9938">
          <cell r="D9938" t="str">
            <v/>
          </cell>
        </row>
        <row r="9939">
          <cell r="D9939" t="str">
            <v/>
          </cell>
        </row>
        <row r="9940">
          <cell r="D9940" t="str">
            <v/>
          </cell>
        </row>
        <row r="9941">
          <cell r="D9941" t="str">
            <v/>
          </cell>
        </row>
        <row r="9942">
          <cell r="D9942" t="str">
            <v/>
          </cell>
        </row>
        <row r="9943">
          <cell r="D9943" t="str">
            <v/>
          </cell>
        </row>
        <row r="9944">
          <cell r="D9944" t="str">
            <v/>
          </cell>
        </row>
        <row r="9945">
          <cell r="D9945" t="str">
            <v/>
          </cell>
        </row>
        <row r="9946">
          <cell r="D9946" t="str">
            <v/>
          </cell>
        </row>
        <row r="9947">
          <cell r="D9947" t="str">
            <v/>
          </cell>
        </row>
        <row r="9948">
          <cell r="D9948" t="str">
            <v/>
          </cell>
        </row>
        <row r="9949">
          <cell r="D9949" t="str">
            <v/>
          </cell>
        </row>
        <row r="9950">
          <cell r="D9950" t="str">
            <v/>
          </cell>
        </row>
        <row r="9951">
          <cell r="D9951" t="str">
            <v/>
          </cell>
        </row>
        <row r="9952">
          <cell r="D9952" t="str">
            <v/>
          </cell>
        </row>
        <row r="9953">
          <cell r="D9953" t="str">
            <v/>
          </cell>
        </row>
        <row r="9954">
          <cell r="D9954" t="str">
            <v/>
          </cell>
        </row>
        <row r="9955">
          <cell r="D9955" t="str">
            <v/>
          </cell>
        </row>
        <row r="9956">
          <cell r="D9956" t="str">
            <v/>
          </cell>
        </row>
        <row r="9957">
          <cell r="D9957" t="str">
            <v/>
          </cell>
        </row>
        <row r="9958">
          <cell r="D9958" t="str">
            <v/>
          </cell>
        </row>
        <row r="9959">
          <cell r="D9959" t="str">
            <v/>
          </cell>
        </row>
        <row r="9960">
          <cell r="D9960" t="str">
            <v/>
          </cell>
        </row>
        <row r="9961">
          <cell r="D9961" t="str">
            <v/>
          </cell>
        </row>
        <row r="9962">
          <cell r="D9962" t="str">
            <v/>
          </cell>
        </row>
        <row r="9963">
          <cell r="D9963" t="str">
            <v/>
          </cell>
        </row>
        <row r="9964">
          <cell r="D9964" t="str">
            <v/>
          </cell>
        </row>
        <row r="9965">
          <cell r="D9965" t="str">
            <v/>
          </cell>
        </row>
        <row r="9966">
          <cell r="D9966" t="str">
            <v/>
          </cell>
        </row>
        <row r="9967">
          <cell r="D9967" t="str">
            <v/>
          </cell>
        </row>
        <row r="9968">
          <cell r="D9968" t="str">
            <v/>
          </cell>
        </row>
        <row r="9969">
          <cell r="D9969" t="str">
            <v/>
          </cell>
        </row>
        <row r="9970">
          <cell r="D9970" t="str">
            <v/>
          </cell>
        </row>
        <row r="9971">
          <cell r="D9971" t="str">
            <v/>
          </cell>
        </row>
        <row r="9972">
          <cell r="D9972" t="str">
            <v/>
          </cell>
        </row>
        <row r="9973">
          <cell r="D9973" t="str">
            <v/>
          </cell>
        </row>
        <row r="9974">
          <cell r="D9974" t="str">
            <v/>
          </cell>
        </row>
        <row r="9975">
          <cell r="D9975" t="str">
            <v/>
          </cell>
        </row>
        <row r="9976">
          <cell r="D9976" t="str">
            <v/>
          </cell>
        </row>
        <row r="9977">
          <cell r="D9977" t="str">
            <v/>
          </cell>
        </row>
        <row r="9978">
          <cell r="D9978" t="str">
            <v/>
          </cell>
        </row>
        <row r="9979">
          <cell r="D9979" t="str">
            <v/>
          </cell>
        </row>
        <row r="9980">
          <cell r="D9980" t="str">
            <v/>
          </cell>
        </row>
        <row r="9981">
          <cell r="D9981" t="str">
            <v/>
          </cell>
        </row>
        <row r="9982">
          <cell r="D9982" t="str">
            <v/>
          </cell>
        </row>
        <row r="9983">
          <cell r="D9983" t="str">
            <v/>
          </cell>
        </row>
        <row r="9984">
          <cell r="D9984" t="str">
            <v/>
          </cell>
        </row>
        <row r="9985">
          <cell r="D9985" t="str">
            <v/>
          </cell>
        </row>
        <row r="9986">
          <cell r="D9986" t="str">
            <v/>
          </cell>
        </row>
        <row r="9987">
          <cell r="D9987" t="str">
            <v/>
          </cell>
        </row>
        <row r="9988">
          <cell r="D9988" t="str">
            <v/>
          </cell>
        </row>
        <row r="9989">
          <cell r="D9989" t="str">
            <v/>
          </cell>
        </row>
        <row r="9990">
          <cell r="D9990" t="str">
            <v/>
          </cell>
        </row>
        <row r="9991">
          <cell r="D9991" t="str">
            <v/>
          </cell>
        </row>
        <row r="9992">
          <cell r="D9992" t="str">
            <v/>
          </cell>
        </row>
        <row r="9993">
          <cell r="D9993" t="str">
            <v/>
          </cell>
        </row>
        <row r="9994">
          <cell r="D9994" t="str">
            <v/>
          </cell>
        </row>
        <row r="9995">
          <cell r="D9995" t="str">
            <v/>
          </cell>
        </row>
        <row r="9996">
          <cell r="D9996" t="str">
            <v/>
          </cell>
        </row>
        <row r="9997">
          <cell r="D9997" t="str">
            <v/>
          </cell>
        </row>
        <row r="9998">
          <cell r="D9998" t="str">
            <v/>
          </cell>
        </row>
        <row r="9999">
          <cell r="D9999" t="str">
            <v/>
          </cell>
        </row>
        <row r="10000">
          <cell r="D10000" t="str">
            <v/>
          </cell>
        </row>
        <row r="10001">
          <cell r="D10001" t="str">
            <v/>
          </cell>
        </row>
        <row r="10002">
          <cell r="D10002" t="str">
            <v/>
          </cell>
        </row>
        <row r="10003">
          <cell r="D10003" t="str">
            <v/>
          </cell>
        </row>
        <row r="10004">
          <cell r="D10004" t="str">
            <v/>
          </cell>
        </row>
        <row r="10005">
          <cell r="D10005" t="str">
            <v/>
          </cell>
        </row>
        <row r="10006">
          <cell r="D10006" t="str">
            <v/>
          </cell>
        </row>
        <row r="10007">
          <cell r="D10007" t="str">
            <v/>
          </cell>
        </row>
        <row r="10008">
          <cell r="D10008" t="str">
            <v/>
          </cell>
        </row>
        <row r="10009">
          <cell r="D10009" t="str">
            <v/>
          </cell>
        </row>
        <row r="10010">
          <cell r="D10010" t="str">
            <v/>
          </cell>
        </row>
        <row r="10011">
          <cell r="D10011" t="str">
            <v/>
          </cell>
        </row>
        <row r="10012">
          <cell r="D10012" t="str">
            <v/>
          </cell>
        </row>
        <row r="10013">
          <cell r="D10013" t="str">
            <v/>
          </cell>
        </row>
        <row r="10014">
          <cell r="D10014" t="str">
            <v/>
          </cell>
        </row>
        <row r="10015">
          <cell r="D10015" t="str">
            <v/>
          </cell>
        </row>
        <row r="10016">
          <cell r="D10016" t="str">
            <v/>
          </cell>
        </row>
        <row r="10017">
          <cell r="D10017" t="str">
            <v/>
          </cell>
        </row>
        <row r="10018">
          <cell r="D10018" t="str">
            <v/>
          </cell>
        </row>
        <row r="10019">
          <cell r="D10019" t="str">
            <v/>
          </cell>
        </row>
        <row r="10020">
          <cell r="D10020" t="str">
            <v/>
          </cell>
        </row>
        <row r="10021">
          <cell r="D10021" t="str">
            <v/>
          </cell>
        </row>
        <row r="10022">
          <cell r="D10022" t="str">
            <v/>
          </cell>
        </row>
        <row r="10023">
          <cell r="D10023" t="str">
            <v/>
          </cell>
        </row>
        <row r="10024">
          <cell r="D10024" t="str">
            <v/>
          </cell>
        </row>
        <row r="10025">
          <cell r="D10025" t="str">
            <v/>
          </cell>
        </row>
        <row r="10026">
          <cell r="D10026" t="str">
            <v/>
          </cell>
        </row>
        <row r="10027">
          <cell r="D10027" t="str">
            <v/>
          </cell>
        </row>
        <row r="10028">
          <cell r="D10028" t="str">
            <v/>
          </cell>
        </row>
        <row r="10029">
          <cell r="D10029" t="str">
            <v/>
          </cell>
        </row>
        <row r="10030">
          <cell r="D10030" t="str">
            <v/>
          </cell>
        </row>
        <row r="10031">
          <cell r="D10031" t="str">
            <v/>
          </cell>
        </row>
        <row r="10032">
          <cell r="D10032" t="str">
            <v/>
          </cell>
        </row>
        <row r="10033">
          <cell r="D10033" t="str">
            <v/>
          </cell>
        </row>
        <row r="10034">
          <cell r="D10034" t="str">
            <v/>
          </cell>
        </row>
        <row r="10035">
          <cell r="D10035" t="str">
            <v/>
          </cell>
        </row>
        <row r="10036">
          <cell r="D10036" t="str">
            <v/>
          </cell>
        </row>
        <row r="10037">
          <cell r="D10037" t="str">
            <v/>
          </cell>
        </row>
        <row r="10038">
          <cell r="D10038" t="str">
            <v/>
          </cell>
        </row>
        <row r="10039">
          <cell r="D10039" t="str">
            <v/>
          </cell>
        </row>
        <row r="10040">
          <cell r="D10040" t="str">
            <v/>
          </cell>
        </row>
        <row r="10041">
          <cell r="D10041" t="str">
            <v/>
          </cell>
        </row>
        <row r="10042">
          <cell r="D10042" t="str">
            <v/>
          </cell>
        </row>
        <row r="10043">
          <cell r="D10043" t="str">
            <v/>
          </cell>
        </row>
        <row r="10044">
          <cell r="D10044" t="str">
            <v/>
          </cell>
        </row>
        <row r="10045">
          <cell r="D10045" t="str">
            <v/>
          </cell>
        </row>
        <row r="10046">
          <cell r="D10046" t="str">
            <v/>
          </cell>
        </row>
        <row r="10047">
          <cell r="D10047" t="str">
            <v/>
          </cell>
        </row>
        <row r="10048">
          <cell r="D10048" t="str">
            <v/>
          </cell>
        </row>
        <row r="10049">
          <cell r="D10049" t="str">
            <v/>
          </cell>
        </row>
        <row r="10050">
          <cell r="D10050" t="str">
            <v/>
          </cell>
        </row>
        <row r="10051">
          <cell r="D10051" t="str">
            <v/>
          </cell>
        </row>
        <row r="10052">
          <cell r="D10052" t="str">
            <v/>
          </cell>
        </row>
        <row r="10053">
          <cell r="D10053" t="str">
            <v/>
          </cell>
        </row>
        <row r="10054">
          <cell r="D10054" t="str">
            <v/>
          </cell>
        </row>
        <row r="10055">
          <cell r="D10055" t="str">
            <v/>
          </cell>
        </row>
        <row r="10056">
          <cell r="D10056" t="str">
            <v/>
          </cell>
        </row>
        <row r="10057">
          <cell r="D10057" t="str">
            <v/>
          </cell>
        </row>
        <row r="10058">
          <cell r="D10058" t="str">
            <v/>
          </cell>
        </row>
        <row r="10059">
          <cell r="D10059" t="str">
            <v/>
          </cell>
        </row>
        <row r="10060">
          <cell r="D10060" t="str">
            <v/>
          </cell>
        </row>
        <row r="10061">
          <cell r="D10061" t="str">
            <v/>
          </cell>
        </row>
        <row r="10062">
          <cell r="D10062" t="str">
            <v/>
          </cell>
        </row>
        <row r="10063">
          <cell r="D10063" t="str">
            <v/>
          </cell>
        </row>
        <row r="10064">
          <cell r="D10064" t="str">
            <v/>
          </cell>
        </row>
        <row r="10065">
          <cell r="D10065" t="str">
            <v/>
          </cell>
        </row>
        <row r="10066">
          <cell r="D10066" t="str">
            <v/>
          </cell>
        </row>
        <row r="10067">
          <cell r="D10067" t="str">
            <v/>
          </cell>
        </row>
        <row r="10068">
          <cell r="D10068" t="str">
            <v/>
          </cell>
        </row>
        <row r="10069">
          <cell r="D10069" t="str">
            <v/>
          </cell>
        </row>
        <row r="10070">
          <cell r="D10070" t="str">
            <v/>
          </cell>
        </row>
        <row r="10071">
          <cell r="D10071" t="str">
            <v/>
          </cell>
        </row>
        <row r="10072">
          <cell r="D10072" t="str">
            <v/>
          </cell>
        </row>
        <row r="10073">
          <cell r="D10073" t="str">
            <v/>
          </cell>
        </row>
        <row r="10074">
          <cell r="D10074" t="str">
            <v/>
          </cell>
        </row>
        <row r="10075">
          <cell r="D10075" t="str">
            <v/>
          </cell>
        </row>
        <row r="10076">
          <cell r="D10076" t="str">
            <v/>
          </cell>
        </row>
        <row r="10077">
          <cell r="D10077" t="str">
            <v/>
          </cell>
        </row>
        <row r="10078">
          <cell r="D10078" t="str">
            <v/>
          </cell>
        </row>
        <row r="10079">
          <cell r="D10079" t="str">
            <v/>
          </cell>
        </row>
        <row r="10080">
          <cell r="D10080" t="str">
            <v/>
          </cell>
        </row>
        <row r="10081">
          <cell r="D10081" t="str">
            <v/>
          </cell>
        </row>
        <row r="10082">
          <cell r="D10082" t="str">
            <v/>
          </cell>
        </row>
        <row r="10083">
          <cell r="D10083" t="str">
            <v/>
          </cell>
        </row>
        <row r="10084">
          <cell r="D10084" t="str">
            <v/>
          </cell>
        </row>
        <row r="10085">
          <cell r="D10085" t="str">
            <v/>
          </cell>
        </row>
        <row r="10086">
          <cell r="D10086" t="str">
            <v/>
          </cell>
        </row>
        <row r="10087">
          <cell r="D10087" t="str">
            <v/>
          </cell>
        </row>
        <row r="10088">
          <cell r="D10088" t="str">
            <v/>
          </cell>
        </row>
        <row r="10089">
          <cell r="D10089" t="str">
            <v/>
          </cell>
        </row>
        <row r="10090">
          <cell r="D10090" t="str">
            <v/>
          </cell>
        </row>
        <row r="10091">
          <cell r="D10091" t="str">
            <v/>
          </cell>
        </row>
        <row r="10092">
          <cell r="D10092" t="str">
            <v/>
          </cell>
        </row>
        <row r="10093">
          <cell r="D10093" t="str">
            <v/>
          </cell>
        </row>
        <row r="10094">
          <cell r="D10094" t="str">
            <v/>
          </cell>
        </row>
        <row r="10095">
          <cell r="D10095" t="str">
            <v/>
          </cell>
        </row>
        <row r="10096">
          <cell r="D10096" t="str">
            <v/>
          </cell>
        </row>
        <row r="10097">
          <cell r="D10097" t="str">
            <v/>
          </cell>
        </row>
        <row r="10098">
          <cell r="D10098" t="str">
            <v/>
          </cell>
        </row>
        <row r="10099">
          <cell r="D10099" t="str">
            <v/>
          </cell>
        </row>
        <row r="10100">
          <cell r="D10100" t="str">
            <v/>
          </cell>
        </row>
        <row r="10101">
          <cell r="D10101" t="str">
            <v/>
          </cell>
        </row>
        <row r="10102">
          <cell r="D10102" t="str">
            <v/>
          </cell>
        </row>
        <row r="10103">
          <cell r="D10103" t="str">
            <v/>
          </cell>
        </row>
        <row r="10104">
          <cell r="D10104" t="str">
            <v/>
          </cell>
        </row>
        <row r="10105">
          <cell r="D10105" t="str">
            <v/>
          </cell>
        </row>
        <row r="10106">
          <cell r="D10106" t="str">
            <v/>
          </cell>
        </row>
        <row r="10107">
          <cell r="D10107" t="str">
            <v/>
          </cell>
        </row>
        <row r="10108">
          <cell r="D10108" t="str">
            <v/>
          </cell>
        </row>
        <row r="10109">
          <cell r="D10109" t="str">
            <v/>
          </cell>
        </row>
        <row r="10110">
          <cell r="D10110" t="str">
            <v/>
          </cell>
        </row>
        <row r="10111">
          <cell r="D10111" t="str">
            <v/>
          </cell>
        </row>
        <row r="10112">
          <cell r="D10112" t="str">
            <v/>
          </cell>
        </row>
        <row r="10113">
          <cell r="D10113" t="str">
            <v/>
          </cell>
        </row>
        <row r="10114">
          <cell r="D10114" t="str">
            <v/>
          </cell>
        </row>
        <row r="10115">
          <cell r="D10115" t="str">
            <v/>
          </cell>
        </row>
        <row r="10116">
          <cell r="D10116" t="str">
            <v/>
          </cell>
        </row>
        <row r="10117">
          <cell r="D10117" t="str">
            <v/>
          </cell>
        </row>
        <row r="10118">
          <cell r="D10118" t="str">
            <v/>
          </cell>
        </row>
        <row r="10119">
          <cell r="D10119" t="str">
            <v/>
          </cell>
        </row>
        <row r="10120">
          <cell r="D10120" t="str">
            <v/>
          </cell>
        </row>
        <row r="10121">
          <cell r="D10121" t="str">
            <v/>
          </cell>
        </row>
        <row r="10122">
          <cell r="D10122" t="str">
            <v/>
          </cell>
        </row>
        <row r="10123">
          <cell r="D10123" t="str">
            <v/>
          </cell>
        </row>
        <row r="10124">
          <cell r="D10124" t="str">
            <v/>
          </cell>
        </row>
        <row r="10125">
          <cell r="D10125" t="str">
            <v/>
          </cell>
        </row>
        <row r="10126">
          <cell r="D10126" t="str">
            <v/>
          </cell>
        </row>
        <row r="10127">
          <cell r="D10127" t="str">
            <v/>
          </cell>
        </row>
        <row r="10128">
          <cell r="D10128" t="str">
            <v/>
          </cell>
        </row>
        <row r="10129">
          <cell r="D10129" t="str">
            <v/>
          </cell>
        </row>
        <row r="10130">
          <cell r="D10130" t="str">
            <v/>
          </cell>
        </row>
        <row r="10131">
          <cell r="D10131" t="str">
            <v/>
          </cell>
        </row>
        <row r="10132">
          <cell r="D10132" t="str">
            <v/>
          </cell>
        </row>
        <row r="10133">
          <cell r="D10133" t="str">
            <v/>
          </cell>
        </row>
        <row r="10134">
          <cell r="D10134" t="str">
            <v/>
          </cell>
        </row>
        <row r="10135">
          <cell r="D10135" t="str">
            <v/>
          </cell>
        </row>
        <row r="10136">
          <cell r="D10136" t="str">
            <v/>
          </cell>
        </row>
        <row r="10137">
          <cell r="D10137" t="str">
            <v/>
          </cell>
        </row>
        <row r="10138">
          <cell r="D10138" t="str">
            <v/>
          </cell>
        </row>
        <row r="10139">
          <cell r="D10139" t="str">
            <v/>
          </cell>
        </row>
        <row r="10140">
          <cell r="D10140" t="str">
            <v/>
          </cell>
        </row>
        <row r="10141">
          <cell r="D10141" t="str">
            <v/>
          </cell>
        </row>
        <row r="10142">
          <cell r="D10142" t="str">
            <v/>
          </cell>
        </row>
        <row r="10143">
          <cell r="D10143" t="str">
            <v/>
          </cell>
        </row>
        <row r="10144">
          <cell r="D10144" t="str">
            <v/>
          </cell>
        </row>
        <row r="10145">
          <cell r="D10145" t="str">
            <v/>
          </cell>
        </row>
        <row r="10146">
          <cell r="D10146" t="str">
            <v/>
          </cell>
        </row>
        <row r="10147">
          <cell r="D10147" t="str">
            <v/>
          </cell>
        </row>
        <row r="10148">
          <cell r="D10148" t="str">
            <v/>
          </cell>
        </row>
        <row r="10149">
          <cell r="D10149" t="str">
            <v/>
          </cell>
        </row>
        <row r="10150">
          <cell r="D10150" t="str">
            <v/>
          </cell>
        </row>
        <row r="10151">
          <cell r="D10151" t="str">
            <v/>
          </cell>
        </row>
        <row r="10152">
          <cell r="D10152" t="str">
            <v/>
          </cell>
        </row>
        <row r="10153">
          <cell r="D10153" t="str">
            <v/>
          </cell>
        </row>
        <row r="10154">
          <cell r="D10154" t="str">
            <v/>
          </cell>
        </row>
        <row r="10155">
          <cell r="D10155" t="str">
            <v/>
          </cell>
        </row>
        <row r="10156">
          <cell r="D10156" t="str">
            <v/>
          </cell>
        </row>
        <row r="10157">
          <cell r="D10157" t="str">
            <v/>
          </cell>
        </row>
        <row r="10158">
          <cell r="D10158" t="str">
            <v/>
          </cell>
        </row>
        <row r="10159">
          <cell r="D10159" t="str">
            <v/>
          </cell>
        </row>
        <row r="10160">
          <cell r="D10160" t="str">
            <v/>
          </cell>
        </row>
        <row r="10161">
          <cell r="D10161" t="str">
            <v/>
          </cell>
        </row>
        <row r="10162">
          <cell r="D10162" t="str">
            <v/>
          </cell>
        </row>
        <row r="10163">
          <cell r="D10163" t="str">
            <v/>
          </cell>
        </row>
        <row r="10164">
          <cell r="D10164" t="str">
            <v/>
          </cell>
        </row>
        <row r="10165">
          <cell r="D10165" t="str">
            <v/>
          </cell>
        </row>
        <row r="10166">
          <cell r="D10166" t="str">
            <v/>
          </cell>
        </row>
        <row r="10167">
          <cell r="D10167" t="str">
            <v/>
          </cell>
        </row>
        <row r="10168">
          <cell r="D10168" t="str">
            <v/>
          </cell>
        </row>
        <row r="10169">
          <cell r="D10169" t="str">
            <v/>
          </cell>
        </row>
        <row r="10170">
          <cell r="D10170" t="str">
            <v/>
          </cell>
        </row>
        <row r="10171">
          <cell r="D10171" t="str">
            <v/>
          </cell>
        </row>
        <row r="10172">
          <cell r="D10172" t="str">
            <v/>
          </cell>
        </row>
        <row r="10173">
          <cell r="D10173" t="str">
            <v/>
          </cell>
        </row>
        <row r="10174">
          <cell r="D10174" t="str">
            <v/>
          </cell>
        </row>
        <row r="10175">
          <cell r="D10175" t="str">
            <v/>
          </cell>
        </row>
        <row r="10176">
          <cell r="D10176" t="str">
            <v/>
          </cell>
        </row>
        <row r="10177">
          <cell r="D10177" t="str">
            <v/>
          </cell>
        </row>
        <row r="10178">
          <cell r="D10178" t="str">
            <v/>
          </cell>
        </row>
        <row r="10179">
          <cell r="D10179" t="str">
            <v/>
          </cell>
        </row>
        <row r="10180">
          <cell r="D10180" t="str">
            <v/>
          </cell>
        </row>
        <row r="10181">
          <cell r="D10181" t="str">
            <v/>
          </cell>
        </row>
        <row r="10182">
          <cell r="D10182" t="str">
            <v/>
          </cell>
        </row>
        <row r="10183">
          <cell r="D10183" t="str">
            <v/>
          </cell>
        </row>
        <row r="10184">
          <cell r="D10184" t="str">
            <v/>
          </cell>
        </row>
        <row r="10185">
          <cell r="D10185" t="str">
            <v/>
          </cell>
        </row>
        <row r="10186">
          <cell r="D10186" t="str">
            <v/>
          </cell>
        </row>
        <row r="10187">
          <cell r="D10187" t="str">
            <v/>
          </cell>
        </row>
        <row r="10188">
          <cell r="D10188" t="str">
            <v/>
          </cell>
        </row>
        <row r="10189">
          <cell r="D10189" t="str">
            <v/>
          </cell>
        </row>
        <row r="10190">
          <cell r="D10190" t="str">
            <v/>
          </cell>
        </row>
        <row r="10191">
          <cell r="D10191" t="str">
            <v/>
          </cell>
        </row>
        <row r="10192">
          <cell r="D10192" t="str">
            <v/>
          </cell>
        </row>
        <row r="10193">
          <cell r="D10193" t="str">
            <v/>
          </cell>
        </row>
        <row r="10194">
          <cell r="D10194" t="str">
            <v/>
          </cell>
        </row>
        <row r="10195">
          <cell r="D10195" t="str">
            <v/>
          </cell>
        </row>
        <row r="10196">
          <cell r="D10196" t="str">
            <v/>
          </cell>
        </row>
        <row r="10197">
          <cell r="D10197" t="str">
            <v/>
          </cell>
        </row>
        <row r="10198">
          <cell r="D10198" t="str">
            <v/>
          </cell>
        </row>
        <row r="10199">
          <cell r="D10199" t="str">
            <v/>
          </cell>
        </row>
        <row r="10200">
          <cell r="D10200" t="str">
            <v/>
          </cell>
        </row>
        <row r="10201">
          <cell r="D10201" t="str">
            <v/>
          </cell>
        </row>
        <row r="10202">
          <cell r="D10202" t="str">
            <v/>
          </cell>
        </row>
        <row r="10203">
          <cell r="D10203" t="str">
            <v/>
          </cell>
        </row>
        <row r="10204">
          <cell r="D10204" t="str">
            <v/>
          </cell>
        </row>
        <row r="10205">
          <cell r="D10205" t="str">
            <v/>
          </cell>
        </row>
        <row r="10206">
          <cell r="D10206" t="str">
            <v/>
          </cell>
        </row>
        <row r="10207">
          <cell r="D10207" t="str">
            <v/>
          </cell>
        </row>
        <row r="10208">
          <cell r="D10208" t="str">
            <v/>
          </cell>
        </row>
        <row r="10209">
          <cell r="D10209" t="str">
            <v/>
          </cell>
        </row>
        <row r="10210">
          <cell r="D10210" t="str">
            <v/>
          </cell>
        </row>
        <row r="10211">
          <cell r="D10211" t="str">
            <v/>
          </cell>
        </row>
        <row r="10212">
          <cell r="D10212" t="str">
            <v/>
          </cell>
        </row>
        <row r="10213">
          <cell r="D10213" t="str">
            <v/>
          </cell>
        </row>
        <row r="10214">
          <cell r="D10214" t="str">
            <v/>
          </cell>
        </row>
        <row r="10215">
          <cell r="D10215" t="str">
            <v/>
          </cell>
        </row>
        <row r="10216">
          <cell r="D10216" t="str">
            <v/>
          </cell>
        </row>
        <row r="10217">
          <cell r="D10217" t="str">
            <v/>
          </cell>
        </row>
        <row r="10218">
          <cell r="D10218" t="str">
            <v/>
          </cell>
        </row>
        <row r="10219">
          <cell r="D10219" t="str">
            <v/>
          </cell>
        </row>
        <row r="10220">
          <cell r="D10220" t="str">
            <v/>
          </cell>
        </row>
        <row r="10221">
          <cell r="D10221" t="str">
            <v/>
          </cell>
        </row>
        <row r="10222">
          <cell r="D10222" t="str">
            <v/>
          </cell>
        </row>
        <row r="10223">
          <cell r="D10223" t="str">
            <v/>
          </cell>
        </row>
        <row r="10224">
          <cell r="D10224" t="str">
            <v/>
          </cell>
        </row>
        <row r="10225">
          <cell r="D10225" t="str">
            <v/>
          </cell>
        </row>
        <row r="10226">
          <cell r="D10226" t="str">
            <v/>
          </cell>
        </row>
        <row r="10227">
          <cell r="D10227" t="str">
            <v/>
          </cell>
        </row>
        <row r="10228">
          <cell r="D10228" t="str">
            <v/>
          </cell>
        </row>
        <row r="10229">
          <cell r="D10229" t="str">
            <v/>
          </cell>
        </row>
        <row r="10230">
          <cell r="D10230" t="str">
            <v/>
          </cell>
        </row>
        <row r="10231">
          <cell r="D10231" t="str">
            <v/>
          </cell>
        </row>
        <row r="10232">
          <cell r="D10232" t="str">
            <v/>
          </cell>
        </row>
        <row r="10233">
          <cell r="D10233" t="str">
            <v/>
          </cell>
        </row>
        <row r="10234">
          <cell r="D10234" t="str">
            <v/>
          </cell>
        </row>
        <row r="10235">
          <cell r="D10235" t="str">
            <v/>
          </cell>
        </row>
        <row r="10236">
          <cell r="D10236" t="str">
            <v/>
          </cell>
        </row>
        <row r="10237">
          <cell r="D10237" t="str">
            <v/>
          </cell>
        </row>
        <row r="10238">
          <cell r="D10238" t="str">
            <v/>
          </cell>
        </row>
        <row r="10239">
          <cell r="D10239" t="str">
            <v/>
          </cell>
        </row>
        <row r="10240">
          <cell r="D10240" t="str">
            <v/>
          </cell>
        </row>
        <row r="10241">
          <cell r="D10241" t="str">
            <v/>
          </cell>
        </row>
        <row r="10242">
          <cell r="D10242" t="str">
            <v/>
          </cell>
        </row>
        <row r="10243">
          <cell r="D10243" t="str">
            <v/>
          </cell>
        </row>
        <row r="10244">
          <cell r="D10244" t="str">
            <v/>
          </cell>
        </row>
        <row r="10245">
          <cell r="D10245" t="str">
            <v/>
          </cell>
        </row>
        <row r="10246">
          <cell r="D10246" t="str">
            <v/>
          </cell>
        </row>
        <row r="10247">
          <cell r="D10247" t="str">
            <v/>
          </cell>
        </row>
        <row r="10248">
          <cell r="D10248" t="str">
            <v/>
          </cell>
        </row>
        <row r="10249">
          <cell r="D10249" t="str">
            <v/>
          </cell>
        </row>
        <row r="10250">
          <cell r="D10250" t="str">
            <v/>
          </cell>
        </row>
        <row r="10251">
          <cell r="D10251" t="str">
            <v/>
          </cell>
        </row>
        <row r="10252">
          <cell r="D10252" t="str">
            <v/>
          </cell>
        </row>
        <row r="10253">
          <cell r="D10253" t="str">
            <v/>
          </cell>
        </row>
        <row r="10254">
          <cell r="D10254" t="str">
            <v/>
          </cell>
        </row>
        <row r="10255">
          <cell r="D10255" t="str">
            <v/>
          </cell>
        </row>
        <row r="10256">
          <cell r="D10256" t="str">
            <v/>
          </cell>
        </row>
        <row r="10257">
          <cell r="D10257" t="str">
            <v/>
          </cell>
        </row>
        <row r="10258">
          <cell r="D10258" t="str">
            <v/>
          </cell>
        </row>
        <row r="10259">
          <cell r="D10259" t="str">
            <v/>
          </cell>
        </row>
        <row r="10260">
          <cell r="D10260" t="str">
            <v/>
          </cell>
        </row>
        <row r="10261">
          <cell r="D10261" t="str">
            <v/>
          </cell>
        </row>
        <row r="10262">
          <cell r="D10262" t="str">
            <v/>
          </cell>
        </row>
        <row r="10263">
          <cell r="D10263" t="str">
            <v/>
          </cell>
        </row>
        <row r="10264">
          <cell r="D10264" t="str">
            <v/>
          </cell>
        </row>
        <row r="10265">
          <cell r="D10265" t="str">
            <v/>
          </cell>
        </row>
        <row r="10266">
          <cell r="D10266" t="str">
            <v/>
          </cell>
        </row>
        <row r="10267">
          <cell r="D10267" t="str">
            <v/>
          </cell>
        </row>
        <row r="10268">
          <cell r="D10268" t="str">
            <v/>
          </cell>
        </row>
        <row r="10269">
          <cell r="D10269" t="str">
            <v/>
          </cell>
        </row>
        <row r="10270">
          <cell r="D10270" t="str">
            <v/>
          </cell>
        </row>
        <row r="10271">
          <cell r="D10271" t="str">
            <v/>
          </cell>
        </row>
        <row r="10272">
          <cell r="D10272" t="str">
            <v/>
          </cell>
        </row>
        <row r="10273">
          <cell r="D10273" t="str">
            <v/>
          </cell>
        </row>
        <row r="10274">
          <cell r="D10274" t="str">
            <v/>
          </cell>
        </row>
        <row r="10275">
          <cell r="D10275" t="str">
            <v/>
          </cell>
        </row>
        <row r="10276">
          <cell r="D10276" t="str">
            <v/>
          </cell>
        </row>
        <row r="10277">
          <cell r="D10277" t="str">
            <v/>
          </cell>
        </row>
        <row r="10278">
          <cell r="D10278" t="str">
            <v/>
          </cell>
        </row>
        <row r="10279">
          <cell r="D10279" t="str">
            <v/>
          </cell>
        </row>
        <row r="10280">
          <cell r="D10280" t="str">
            <v/>
          </cell>
        </row>
        <row r="10281">
          <cell r="D10281" t="str">
            <v/>
          </cell>
        </row>
        <row r="10282">
          <cell r="D10282" t="str">
            <v/>
          </cell>
        </row>
        <row r="10283">
          <cell r="D10283" t="str">
            <v/>
          </cell>
        </row>
        <row r="10284">
          <cell r="D10284" t="str">
            <v/>
          </cell>
        </row>
        <row r="10285">
          <cell r="D10285" t="str">
            <v/>
          </cell>
        </row>
        <row r="10286">
          <cell r="D10286" t="str">
            <v/>
          </cell>
        </row>
        <row r="10287">
          <cell r="D10287" t="str">
            <v/>
          </cell>
        </row>
        <row r="10288">
          <cell r="D10288" t="str">
            <v/>
          </cell>
        </row>
        <row r="10289">
          <cell r="D10289" t="str">
            <v/>
          </cell>
        </row>
        <row r="10290">
          <cell r="D10290" t="str">
            <v/>
          </cell>
        </row>
        <row r="10291">
          <cell r="D10291" t="str">
            <v/>
          </cell>
        </row>
        <row r="10292">
          <cell r="D10292" t="str">
            <v/>
          </cell>
        </row>
        <row r="10293">
          <cell r="D10293" t="str">
            <v/>
          </cell>
        </row>
        <row r="10294">
          <cell r="D10294" t="str">
            <v/>
          </cell>
        </row>
        <row r="10295">
          <cell r="D10295" t="str">
            <v/>
          </cell>
        </row>
        <row r="10296">
          <cell r="D10296" t="str">
            <v/>
          </cell>
        </row>
        <row r="10297">
          <cell r="D10297" t="str">
            <v/>
          </cell>
        </row>
        <row r="10298">
          <cell r="D10298" t="str">
            <v/>
          </cell>
        </row>
        <row r="10299">
          <cell r="D10299" t="str">
            <v/>
          </cell>
        </row>
        <row r="10300">
          <cell r="D10300" t="str">
            <v/>
          </cell>
        </row>
        <row r="10301">
          <cell r="D10301" t="str">
            <v/>
          </cell>
        </row>
        <row r="10302">
          <cell r="D10302" t="str">
            <v/>
          </cell>
        </row>
        <row r="10303">
          <cell r="D10303" t="str">
            <v/>
          </cell>
        </row>
        <row r="10304">
          <cell r="D10304" t="str">
            <v/>
          </cell>
        </row>
        <row r="10305">
          <cell r="D10305" t="str">
            <v/>
          </cell>
        </row>
        <row r="10306">
          <cell r="D10306" t="str">
            <v/>
          </cell>
        </row>
        <row r="10307">
          <cell r="D10307" t="str">
            <v/>
          </cell>
        </row>
        <row r="10308">
          <cell r="D10308" t="str">
            <v/>
          </cell>
        </row>
        <row r="10309">
          <cell r="D10309" t="str">
            <v/>
          </cell>
        </row>
        <row r="10310">
          <cell r="D10310" t="str">
            <v/>
          </cell>
        </row>
        <row r="10311">
          <cell r="D10311" t="str">
            <v/>
          </cell>
        </row>
        <row r="10312">
          <cell r="D10312" t="str">
            <v/>
          </cell>
        </row>
        <row r="10313">
          <cell r="D10313" t="str">
            <v/>
          </cell>
        </row>
        <row r="10314">
          <cell r="D10314" t="str">
            <v/>
          </cell>
        </row>
        <row r="10315">
          <cell r="D10315" t="str">
            <v/>
          </cell>
        </row>
        <row r="10316">
          <cell r="D10316" t="str">
            <v/>
          </cell>
        </row>
        <row r="10317">
          <cell r="D10317" t="str">
            <v/>
          </cell>
        </row>
        <row r="10318">
          <cell r="D10318" t="str">
            <v/>
          </cell>
        </row>
        <row r="10319">
          <cell r="D10319" t="str">
            <v/>
          </cell>
        </row>
        <row r="10320">
          <cell r="D10320" t="str">
            <v/>
          </cell>
        </row>
        <row r="10321">
          <cell r="D10321" t="str">
            <v/>
          </cell>
        </row>
        <row r="10322">
          <cell r="D10322" t="str">
            <v/>
          </cell>
        </row>
        <row r="10323">
          <cell r="D10323" t="str">
            <v/>
          </cell>
        </row>
        <row r="10324">
          <cell r="D10324" t="str">
            <v/>
          </cell>
        </row>
        <row r="10325">
          <cell r="D10325" t="str">
            <v/>
          </cell>
        </row>
        <row r="10326">
          <cell r="D10326" t="str">
            <v/>
          </cell>
        </row>
        <row r="10327">
          <cell r="D10327" t="str">
            <v/>
          </cell>
        </row>
        <row r="10328">
          <cell r="D10328" t="str">
            <v/>
          </cell>
        </row>
        <row r="10329">
          <cell r="D10329" t="str">
            <v/>
          </cell>
        </row>
        <row r="10330">
          <cell r="D10330" t="str">
            <v/>
          </cell>
        </row>
        <row r="10331">
          <cell r="D10331" t="str">
            <v/>
          </cell>
        </row>
        <row r="10332">
          <cell r="D10332" t="str">
            <v/>
          </cell>
        </row>
        <row r="10333">
          <cell r="D10333" t="str">
            <v/>
          </cell>
        </row>
        <row r="10334">
          <cell r="D10334" t="str">
            <v/>
          </cell>
        </row>
        <row r="10335">
          <cell r="D10335" t="str">
            <v/>
          </cell>
        </row>
        <row r="10336">
          <cell r="D10336" t="str">
            <v/>
          </cell>
        </row>
        <row r="10337">
          <cell r="D10337" t="str">
            <v/>
          </cell>
        </row>
        <row r="10338">
          <cell r="D10338" t="str">
            <v/>
          </cell>
        </row>
        <row r="10339">
          <cell r="D10339" t="str">
            <v/>
          </cell>
        </row>
        <row r="10340">
          <cell r="D10340" t="str">
            <v/>
          </cell>
        </row>
        <row r="10341">
          <cell r="D10341" t="str">
            <v/>
          </cell>
        </row>
        <row r="10342">
          <cell r="D10342" t="str">
            <v/>
          </cell>
        </row>
        <row r="10343">
          <cell r="D10343" t="str">
            <v/>
          </cell>
        </row>
        <row r="10344">
          <cell r="D10344" t="str">
            <v/>
          </cell>
        </row>
        <row r="10345">
          <cell r="D10345" t="str">
            <v/>
          </cell>
        </row>
        <row r="10346">
          <cell r="D10346" t="str">
            <v/>
          </cell>
        </row>
        <row r="10347">
          <cell r="D10347" t="str">
            <v/>
          </cell>
        </row>
        <row r="10348">
          <cell r="D10348" t="str">
            <v/>
          </cell>
        </row>
        <row r="10349">
          <cell r="D10349" t="str">
            <v/>
          </cell>
        </row>
        <row r="10350">
          <cell r="D10350" t="str">
            <v/>
          </cell>
        </row>
        <row r="10351">
          <cell r="D10351" t="str">
            <v/>
          </cell>
        </row>
        <row r="10352">
          <cell r="D10352" t="str">
            <v/>
          </cell>
        </row>
        <row r="10353">
          <cell r="D10353" t="str">
            <v/>
          </cell>
        </row>
        <row r="10354">
          <cell r="D10354" t="str">
            <v/>
          </cell>
        </row>
        <row r="10355">
          <cell r="D10355" t="str">
            <v/>
          </cell>
        </row>
        <row r="10356">
          <cell r="D10356" t="str">
            <v/>
          </cell>
        </row>
        <row r="10357">
          <cell r="D10357" t="str">
            <v/>
          </cell>
        </row>
        <row r="10358">
          <cell r="D10358" t="str">
            <v/>
          </cell>
        </row>
        <row r="10359">
          <cell r="D10359" t="str">
            <v/>
          </cell>
        </row>
        <row r="10360">
          <cell r="D10360" t="str">
            <v/>
          </cell>
        </row>
        <row r="10361">
          <cell r="D10361" t="str">
            <v/>
          </cell>
        </row>
        <row r="10362">
          <cell r="D10362" t="str">
            <v/>
          </cell>
        </row>
        <row r="10363">
          <cell r="D10363" t="str">
            <v/>
          </cell>
        </row>
        <row r="10364">
          <cell r="D10364" t="str">
            <v/>
          </cell>
        </row>
        <row r="10365">
          <cell r="D10365" t="str">
            <v/>
          </cell>
        </row>
        <row r="10366">
          <cell r="D10366" t="str">
            <v/>
          </cell>
        </row>
        <row r="10367">
          <cell r="D10367" t="str">
            <v/>
          </cell>
        </row>
        <row r="10368">
          <cell r="D10368" t="str">
            <v/>
          </cell>
        </row>
        <row r="10369">
          <cell r="D10369" t="str">
            <v/>
          </cell>
        </row>
        <row r="10370">
          <cell r="D10370" t="str">
            <v/>
          </cell>
        </row>
        <row r="10371">
          <cell r="D10371" t="str">
            <v/>
          </cell>
        </row>
        <row r="10372">
          <cell r="D10372" t="str">
            <v/>
          </cell>
        </row>
        <row r="10373">
          <cell r="D10373" t="str">
            <v/>
          </cell>
        </row>
        <row r="10374">
          <cell r="D10374" t="str">
            <v/>
          </cell>
        </row>
        <row r="10375">
          <cell r="D10375" t="str">
            <v/>
          </cell>
        </row>
        <row r="10376">
          <cell r="D10376" t="str">
            <v/>
          </cell>
        </row>
        <row r="10377">
          <cell r="D10377" t="str">
            <v/>
          </cell>
        </row>
        <row r="10378">
          <cell r="D10378" t="str">
            <v/>
          </cell>
        </row>
        <row r="10379">
          <cell r="D10379" t="str">
            <v/>
          </cell>
        </row>
        <row r="10380">
          <cell r="D10380" t="str">
            <v/>
          </cell>
        </row>
        <row r="10381">
          <cell r="D10381" t="str">
            <v/>
          </cell>
        </row>
        <row r="10382">
          <cell r="D10382" t="str">
            <v/>
          </cell>
        </row>
        <row r="10383">
          <cell r="D10383" t="str">
            <v/>
          </cell>
        </row>
        <row r="10384">
          <cell r="D10384" t="str">
            <v/>
          </cell>
        </row>
        <row r="10385">
          <cell r="D10385" t="str">
            <v/>
          </cell>
        </row>
        <row r="10386">
          <cell r="D10386" t="str">
            <v/>
          </cell>
        </row>
        <row r="10387">
          <cell r="D10387" t="str">
            <v/>
          </cell>
        </row>
        <row r="10388">
          <cell r="D10388" t="str">
            <v/>
          </cell>
        </row>
        <row r="10389">
          <cell r="D10389" t="str">
            <v/>
          </cell>
        </row>
        <row r="10390">
          <cell r="D10390" t="str">
            <v/>
          </cell>
        </row>
        <row r="10391">
          <cell r="D10391" t="str">
            <v/>
          </cell>
        </row>
        <row r="10392">
          <cell r="D10392" t="str">
            <v/>
          </cell>
        </row>
        <row r="10393">
          <cell r="D10393" t="str">
            <v/>
          </cell>
        </row>
        <row r="10394">
          <cell r="D10394" t="str">
            <v/>
          </cell>
        </row>
        <row r="10395">
          <cell r="D10395" t="str">
            <v/>
          </cell>
        </row>
        <row r="10396">
          <cell r="D10396" t="str">
            <v/>
          </cell>
        </row>
        <row r="10397">
          <cell r="D10397" t="str">
            <v/>
          </cell>
        </row>
        <row r="10398">
          <cell r="D10398" t="str">
            <v/>
          </cell>
        </row>
        <row r="10399">
          <cell r="D10399" t="str">
            <v/>
          </cell>
        </row>
        <row r="10400">
          <cell r="D10400" t="str">
            <v/>
          </cell>
        </row>
        <row r="10401">
          <cell r="D10401" t="str">
            <v/>
          </cell>
        </row>
        <row r="10402">
          <cell r="D10402" t="str">
            <v/>
          </cell>
        </row>
        <row r="10403">
          <cell r="D10403" t="str">
            <v/>
          </cell>
        </row>
        <row r="10404">
          <cell r="D10404" t="str">
            <v/>
          </cell>
        </row>
        <row r="10405">
          <cell r="D10405" t="str">
            <v/>
          </cell>
        </row>
        <row r="10406">
          <cell r="D10406" t="str">
            <v/>
          </cell>
        </row>
        <row r="10407">
          <cell r="D10407" t="str">
            <v/>
          </cell>
        </row>
        <row r="10408">
          <cell r="D10408" t="str">
            <v/>
          </cell>
        </row>
        <row r="10409">
          <cell r="D10409" t="str">
            <v/>
          </cell>
        </row>
        <row r="10410">
          <cell r="D10410" t="str">
            <v/>
          </cell>
        </row>
        <row r="10411">
          <cell r="D10411" t="str">
            <v/>
          </cell>
        </row>
        <row r="10412">
          <cell r="D10412" t="str">
            <v/>
          </cell>
        </row>
        <row r="10413">
          <cell r="D10413" t="str">
            <v/>
          </cell>
        </row>
        <row r="10414">
          <cell r="D10414" t="str">
            <v/>
          </cell>
        </row>
        <row r="10415">
          <cell r="D10415" t="str">
            <v/>
          </cell>
        </row>
        <row r="10416">
          <cell r="D10416" t="str">
            <v/>
          </cell>
        </row>
        <row r="10417">
          <cell r="D10417" t="str">
            <v/>
          </cell>
        </row>
        <row r="10418">
          <cell r="D10418" t="str">
            <v/>
          </cell>
        </row>
        <row r="10419">
          <cell r="D10419" t="str">
            <v/>
          </cell>
        </row>
        <row r="10420">
          <cell r="D10420" t="str">
            <v/>
          </cell>
        </row>
        <row r="10421">
          <cell r="D10421" t="str">
            <v/>
          </cell>
        </row>
        <row r="10422">
          <cell r="D10422" t="str">
            <v/>
          </cell>
        </row>
        <row r="10423">
          <cell r="D10423" t="str">
            <v/>
          </cell>
        </row>
        <row r="10424">
          <cell r="D10424" t="str">
            <v/>
          </cell>
        </row>
        <row r="10425">
          <cell r="D10425" t="str">
            <v/>
          </cell>
        </row>
        <row r="10426">
          <cell r="D10426" t="str">
            <v/>
          </cell>
        </row>
        <row r="10427">
          <cell r="D10427" t="str">
            <v/>
          </cell>
        </row>
        <row r="10428">
          <cell r="D10428" t="str">
            <v/>
          </cell>
        </row>
        <row r="10429">
          <cell r="D10429" t="str">
            <v/>
          </cell>
        </row>
        <row r="10430">
          <cell r="D10430" t="str">
            <v/>
          </cell>
        </row>
        <row r="10431">
          <cell r="D10431" t="str">
            <v/>
          </cell>
        </row>
        <row r="10432">
          <cell r="D10432" t="str">
            <v/>
          </cell>
        </row>
        <row r="10433">
          <cell r="D10433" t="str">
            <v/>
          </cell>
        </row>
        <row r="10434">
          <cell r="D10434" t="str">
            <v/>
          </cell>
        </row>
        <row r="10435">
          <cell r="D10435" t="str">
            <v/>
          </cell>
        </row>
        <row r="10436">
          <cell r="D10436" t="str">
            <v/>
          </cell>
        </row>
        <row r="10437">
          <cell r="D10437" t="str">
            <v/>
          </cell>
        </row>
        <row r="10438">
          <cell r="D10438" t="str">
            <v/>
          </cell>
        </row>
        <row r="10439">
          <cell r="D10439" t="str">
            <v/>
          </cell>
        </row>
        <row r="10440">
          <cell r="D10440" t="str">
            <v/>
          </cell>
        </row>
        <row r="10441">
          <cell r="D10441" t="str">
            <v/>
          </cell>
        </row>
        <row r="10442">
          <cell r="D10442" t="str">
            <v/>
          </cell>
        </row>
        <row r="10443">
          <cell r="D10443" t="str">
            <v/>
          </cell>
        </row>
        <row r="10444">
          <cell r="D10444" t="str">
            <v/>
          </cell>
        </row>
        <row r="10445">
          <cell r="D10445" t="str">
            <v/>
          </cell>
        </row>
        <row r="10446">
          <cell r="D10446" t="str">
            <v/>
          </cell>
        </row>
        <row r="10447">
          <cell r="D10447" t="str">
            <v/>
          </cell>
        </row>
        <row r="10448">
          <cell r="D10448" t="str">
            <v/>
          </cell>
        </row>
        <row r="10449">
          <cell r="D10449" t="str">
            <v/>
          </cell>
        </row>
        <row r="10450">
          <cell r="D10450" t="str">
            <v/>
          </cell>
        </row>
        <row r="10451">
          <cell r="D10451" t="str">
            <v/>
          </cell>
        </row>
        <row r="10452">
          <cell r="D10452" t="str">
            <v/>
          </cell>
        </row>
        <row r="10453">
          <cell r="D10453" t="str">
            <v/>
          </cell>
        </row>
        <row r="10454">
          <cell r="D10454" t="str">
            <v/>
          </cell>
        </row>
        <row r="10455">
          <cell r="D10455" t="str">
            <v/>
          </cell>
        </row>
        <row r="10456">
          <cell r="D10456" t="str">
            <v/>
          </cell>
        </row>
        <row r="10457">
          <cell r="D10457" t="str">
            <v/>
          </cell>
        </row>
        <row r="10458">
          <cell r="D10458" t="str">
            <v/>
          </cell>
        </row>
        <row r="10459">
          <cell r="D10459" t="str">
            <v/>
          </cell>
        </row>
        <row r="10460">
          <cell r="D10460" t="str">
            <v/>
          </cell>
        </row>
        <row r="10461">
          <cell r="D10461" t="str">
            <v/>
          </cell>
        </row>
        <row r="10462">
          <cell r="D10462" t="str">
            <v/>
          </cell>
        </row>
        <row r="10463">
          <cell r="D10463" t="str">
            <v/>
          </cell>
        </row>
        <row r="10464">
          <cell r="D10464" t="str">
            <v/>
          </cell>
        </row>
        <row r="10465">
          <cell r="D10465" t="str">
            <v/>
          </cell>
        </row>
        <row r="10466">
          <cell r="D10466" t="str">
            <v/>
          </cell>
        </row>
        <row r="10467">
          <cell r="D10467" t="str">
            <v/>
          </cell>
        </row>
        <row r="10468">
          <cell r="D10468" t="str">
            <v/>
          </cell>
        </row>
        <row r="10469">
          <cell r="D10469" t="str">
            <v/>
          </cell>
        </row>
        <row r="10470">
          <cell r="D10470" t="str">
            <v/>
          </cell>
        </row>
        <row r="10471">
          <cell r="D10471" t="str">
            <v/>
          </cell>
        </row>
        <row r="10472">
          <cell r="D10472" t="str">
            <v/>
          </cell>
        </row>
        <row r="10473">
          <cell r="D10473" t="str">
            <v/>
          </cell>
        </row>
        <row r="10474">
          <cell r="D10474" t="str">
            <v/>
          </cell>
        </row>
        <row r="10475">
          <cell r="D10475" t="str">
            <v/>
          </cell>
        </row>
        <row r="10476">
          <cell r="D10476" t="str">
            <v/>
          </cell>
        </row>
        <row r="10477">
          <cell r="D10477" t="str">
            <v/>
          </cell>
        </row>
        <row r="10478">
          <cell r="D10478" t="str">
            <v/>
          </cell>
        </row>
        <row r="10479">
          <cell r="D10479" t="str">
            <v/>
          </cell>
        </row>
        <row r="10480">
          <cell r="D10480" t="str">
            <v/>
          </cell>
        </row>
        <row r="10481">
          <cell r="D10481" t="str">
            <v/>
          </cell>
        </row>
        <row r="10482">
          <cell r="D10482" t="str">
            <v/>
          </cell>
        </row>
        <row r="10483">
          <cell r="D10483" t="str">
            <v/>
          </cell>
        </row>
        <row r="10484">
          <cell r="D10484" t="str">
            <v/>
          </cell>
        </row>
        <row r="10485">
          <cell r="D10485" t="str">
            <v/>
          </cell>
        </row>
        <row r="10486">
          <cell r="D10486" t="str">
            <v/>
          </cell>
        </row>
        <row r="10487">
          <cell r="D10487" t="str">
            <v/>
          </cell>
        </row>
        <row r="10488">
          <cell r="D10488" t="str">
            <v/>
          </cell>
        </row>
        <row r="10489">
          <cell r="D10489" t="str">
            <v/>
          </cell>
        </row>
        <row r="10490">
          <cell r="D10490" t="str">
            <v/>
          </cell>
        </row>
        <row r="10491">
          <cell r="D10491" t="str">
            <v/>
          </cell>
        </row>
        <row r="10492">
          <cell r="D10492" t="str">
            <v/>
          </cell>
        </row>
        <row r="10493">
          <cell r="D10493" t="str">
            <v/>
          </cell>
        </row>
        <row r="10494">
          <cell r="D10494" t="str">
            <v/>
          </cell>
        </row>
        <row r="10495">
          <cell r="D10495" t="str">
            <v/>
          </cell>
        </row>
        <row r="10496">
          <cell r="D10496" t="str">
            <v/>
          </cell>
        </row>
        <row r="10497">
          <cell r="D10497" t="str">
            <v/>
          </cell>
        </row>
        <row r="10498">
          <cell r="D10498" t="str">
            <v/>
          </cell>
        </row>
        <row r="10499">
          <cell r="D10499" t="str">
            <v/>
          </cell>
        </row>
        <row r="10500">
          <cell r="D10500" t="str">
            <v/>
          </cell>
        </row>
        <row r="10501">
          <cell r="D10501" t="str">
            <v/>
          </cell>
        </row>
        <row r="10502">
          <cell r="D10502" t="str">
            <v/>
          </cell>
        </row>
        <row r="10503">
          <cell r="D10503" t="str">
            <v/>
          </cell>
        </row>
        <row r="10504">
          <cell r="D10504" t="str">
            <v/>
          </cell>
        </row>
        <row r="10505">
          <cell r="D10505" t="str">
            <v/>
          </cell>
        </row>
        <row r="10506">
          <cell r="D10506" t="str">
            <v/>
          </cell>
        </row>
        <row r="10507">
          <cell r="D10507" t="str">
            <v/>
          </cell>
        </row>
        <row r="10508">
          <cell r="D10508" t="str">
            <v/>
          </cell>
        </row>
        <row r="10509">
          <cell r="D10509" t="str">
            <v/>
          </cell>
        </row>
        <row r="10510">
          <cell r="D10510" t="str">
            <v/>
          </cell>
        </row>
        <row r="10511">
          <cell r="D10511" t="str">
            <v/>
          </cell>
        </row>
        <row r="10512">
          <cell r="D10512" t="str">
            <v/>
          </cell>
        </row>
        <row r="10513">
          <cell r="D10513" t="str">
            <v/>
          </cell>
        </row>
        <row r="10514">
          <cell r="D10514" t="str">
            <v/>
          </cell>
        </row>
        <row r="10515">
          <cell r="D10515" t="str">
            <v/>
          </cell>
        </row>
        <row r="10516">
          <cell r="D10516" t="str">
            <v/>
          </cell>
        </row>
        <row r="10517">
          <cell r="D10517" t="str">
            <v/>
          </cell>
        </row>
        <row r="10518">
          <cell r="D10518" t="str">
            <v/>
          </cell>
        </row>
        <row r="10519">
          <cell r="D10519" t="str">
            <v/>
          </cell>
        </row>
        <row r="10520">
          <cell r="D10520" t="str">
            <v/>
          </cell>
        </row>
        <row r="10521">
          <cell r="D10521" t="str">
            <v/>
          </cell>
        </row>
        <row r="10522">
          <cell r="D10522" t="str">
            <v/>
          </cell>
        </row>
        <row r="10523">
          <cell r="D10523" t="str">
            <v/>
          </cell>
        </row>
        <row r="10524">
          <cell r="D10524" t="str">
            <v/>
          </cell>
        </row>
        <row r="10525">
          <cell r="D10525" t="str">
            <v/>
          </cell>
        </row>
        <row r="10526">
          <cell r="D10526" t="str">
            <v/>
          </cell>
        </row>
        <row r="10527">
          <cell r="D10527" t="str">
            <v/>
          </cell>
        </row>
        <row r="10528">
          <cell r="D10528" t="str">
            <v/>
          </cell>
        </row>
        <row r="10529">
          <cell r="D10529" t="str">
            <v/>
          </cell>
        </row>
        <row r="10530">
          <cell r="D10530" t="str">
            <v/>
          </cell>
        </row>
        <row r="10531">
          <cell r="D10531" t="str">
            <v/>
          </cell>
        </row>
        <row r="10532">
          <cell r="D10532" t="str">
            <v/>
          </cell>
        </row>
        <row r="10533">
          <cell r="D10533" t="str">
            <v/>
          </cell>
        </row>
        <row r="10534">
          <cell r="D10534" t="str">
            <v/>
          </cell>
        </row>
        <row r="10535">
          <cell r="D10535" t="str">
            <v/>
          </cell>
        </row>
        <row r="10536">
          <cell r="D10536" t="str">
            <v/>
          </cell>
        </row>
        <row r="10537">
          <cell r="D10537" t="str">
            <v/>
          </cell>
        </row>
        <row r="10538">
          <cell r="D10538" t="str">
            <v/>
          </cell>
        </row>
        <row r="10539">
          <cell r="D10539" t="str">
            <v/>
          </cell>
        </row>
        <row r="10540">
          <cell r="D10540" t="str">
            <v/>
          </cell>
        </row>
        <row r="10541">
          <cell r="D10541" t="str">
            <v/>
          </cell>
        </row>
        <row r="10542">
          <cell r="D10542" t="str">
            <v/>
          </cell>
        </row>
        <row r="10543">
          <cell r="D10543" t="str">
            <v/>
          </cell>
        </row>
        <row r="10544">
          <cell r="D10544" t="str">
            <v/>
          </cell>
        </row>
        <row r="10545">
          <cell r="D10545" t="str">
            <v/>
          </cell>
        </row>
        <row r="10546">
          <cell r="D10546" t="str">
            <v/>
          </cell>
        </row>
        <row r="10547">
          <cell r="D10547" t="str">
            <v/>
          </cell>
        </row>
        <row r="10548">
          <cell r="D10548" t="str">
            <v/>
          </cell>
        </row>
        <row r="10549">
          <cell r="D10549" t="str">
            <v/>
          </cell>
        </row>
        <row r="10550">
          <cell r="D10550" t="str">
            <v/>
          </cell>
        </row>
        <row r="10551">
          <cell r="D10551" t="str">
            <v/>
          </cell>
        </row>
        <row r="10552">
          <cell r="D10552" t="str">
            <v/>
          </cell>
        </row>
        <row r="10553">
          <cell r="D10553" t="str">
            <v/>
          </cell>
        </row>
        <row r="10554">
          <cell r="D10554" t="str">
            <v/>
          </cell>
        </row>
        <row r="10555">
          <cell r="D10555" t="str">
            <v/>
          </cell>
        </row>
        <row r="10556">
          <cell r="D10556" t="str">
            <v/>
          </cell>
        </row>
        <row r="10557">
          <cell r="D10557" t="str">
            <v/>
          </cell>
        </row>
        <row r="10558">
          <cell r="D10558" t="str">
            <v/>
          </cell>
        </row>
        <row r="10559">
          <cell r="D10559" t="str">
            <v/>
          </cell>
        </row>
        <row r="10560">
          <cell r="D10560" t="str">
            <v/>
          </cell>
        </row>
        <row r="10561">
          <cell r="D10561" t="str">
            <v/>
          </cell>
        </row>
        <row r="10562">
          <cell r="D10562" t="str">
            <v/>
          </cell>
        </row>
        <row r="10563">
          <cell r="D10563" t="str">
            <v/>
          </cell>
        </row>
        <row r="10564">
          <cell r="D10564" t="str">
            <v/>
          </cell>
        </row>
        <row r="10565">
          <cell r="D10565" t="str">
            <v/>
          </cell>
        </row>
        <row r="10566">
          <cell r="D10566" t="str">
            <v/>
          </cell>
        </row>
        <row r="10567">
          <cell r="D10567" t="str">
            <v/>
          </cell>
        </row>
        <row r="10568">
          <cell r="D10568" t="str">
            <v/>
          </cell>
        </row>
        <row r="10569">
          <cell r="D10569" t="str">
            <v/>
          </cell>
        </row>
        <row r="10570">
          <cell r="D10570" t="str">
            <v/>
          </cell>
        </row>
        <row r="10571">
          <cell r="D10571" t="str">
            <v/>
          </cell>
        </row>
        <row r="10572">
          <cell r="D10572" t="str">
            <v/>
          </cell>
        </row>
        <row r="10573">
          <cell r="D10573" t="str">
            <v/>
          </cell>
        </row>
        <row r="10574">
          <cell r="D10574" t="str">
            <v/>
          </cell>
        </row>
        <row r="10575">
          <cell r="D10575" t="str">
            <v/>
          </cell>
        </row>
        <row r="10576">
          <cell r="D10576" t="str">
            <v/>
          </cell>
        </row>
        <row r="10577">
          <cell r="D10577" t="str">
            <v/>
          </cell>
        </row>
        <row r="10578">
          <cell r="D10578" t="str">
            <v/>
          </cell>
        </row>
        <row r="10579">
          <cell r="D10579" t="str">
            <v/>
          </cell>
        </row>
        <row r="10580">
          <cell r="D10580" t="str">
            <v/>
          </cell>
        </row>
        <row r="10581">
          <cell r="D10581" t="str">
            <v/>
          </cell>
        </row>
        <row r="10582">
          <cell r="D10582" t="str">
            <v/>
          </cell>
        </row>
        <row r="10583">
          <cell r="D10583" t="str">
            <v/>
          </cell>
        </row>
        <row r="10584">
          <cell r="D10584" t="str">
            <v/>
          </cell>
        </row>
        <row r="10585">
          <cell r="D10585" t="str">
            <v/>
          </cell>
        </row>
        <row r="10586">
          <cell r="D10586" t="str">
            <v/>
          </cell>
        </row>
        <row r="10587">
          <cell r="D10587" t="str">
            <v/>
          </cell>
        </row>
        <row r="10588">
          <cell r="D10588" t="str">
            <v/>
          </cell>
        </row>
        <row r="10589">
          <cell r="D10589" t="str">
            <v/>
          </cell>
        </row>
        <row r="10590">
          <cell r="D10590" t="str">
            <v/>
          </cell>
        </row>
        <row r="10591">
          <cell r="D10591" t="str">
            <v/>
          </cell>
        </row>
        <row r="10592">
          <cell r="D10592" t="str">
            <v/>
          </cell>
        </row>
        <row r="10593">
          <cell r="D10593" t="str">
            <v/>
          </cell>
        </row>
        <row r="10594">
          <cell r="D10594" t="str">
            <v/>
          </cell>
        </row>
        <row r="10595">
          <cell r="D10595" t="str">
            <v/>
          </cell>
        </row>
        <row r="10596">
          <cell r="D10596" t="str">
            <v/>
          </cell>
        </row>
        <row r="10597">
          <cell r="D10597" t="str">
            <v/>
          </cell>
        </row>
        <row r="10598">
          <cell r="D10598" t="str">
            <v/>
          </cell>
        </row>
        <row r="10599">
          <cell r="D10599" t="str">
            <v/>
          </cell>
        </row>
        <row r="10600">
          <cell r="D10600" t="str">
            <v/>
          </cell>
        </row>
        <row r="10601">
          <cell r="D10601" t="str">
            <v/>
          </cell>
        </row>
        <row r="10602">
          <cell r="D10602" t="str">
            <v/>
          </cell>
        </row>
        <row r="10603">
          <cell r="D10603" t="str">
            <v/>
          </cell>
        </row>
        <row r="10604">
          <cell r="D10604" t="str">
            <v/>
          </cell>
        </row>
        <row r="10605">
          <cell r="D10605" t="str">
            <v/>
          </cell>
        </row>
        <row r="10606">
          <cell r="D10606" t="str">
            <v/>
          </cell>
        </row>
        <row r="10607">
          <cell r="D10607" t="str">
            <v/>
          </cell>
        </row>
        <row r="10608">
          <cell r="D10608" t="str">
            <v/>
          </cell>
        </row>
        <row r="10609">
          <cell r="D10609" t="str">
            <v/>
          </cell>
        </row>
        <row r="10610">
          <cell r="D10610" t="str">
            <v/>
          </cell>
        </row>
        <row r="10611">
          <cell r="D10611" t="str">
            <v/>
          </cell>
        </row>
        <row r="10612">
          <cell r="D10612" t="str">
            <v/>
          </cell>
        </row>
        <row r="10613">
          <cell r="D10613" t="str">
            <v/>
          </cell>
        </row>
        <row r="10614">
          <cell r="D10614" t="str">
            <v/>
          </cell>
        </row>
        <row r="10615">
          <cell r="D10615" t="str">
            <v/>
          </cell>
        </row>
        <row r="10616">
          <cell r="D10616" t="str">
            <v/>
          </cell>
        </row>
        <row r="10617">
          <cell r="D10617" t="str">
            <v/>
          </cell>
        </row>
        <row r="10618">
          <cell r="D10618" t="str">
            <v/>
          </cell>
        </row>
        <row r="10619">
          <cell r="D10619" t="str">
            <v/>
          </cell>
        </row>
        <row r="10620">
          <cell r="D10620" t="str">
            <v/>
          </cell>
        </row>
        <row r="10621">
          <cell r="D10621" t="str">
            <v/>
          </cell>
        </row>
        <row r="10622">
          <cell r="D10622" t="str">
            <v/>
          </cell>
        </row>
        <row r="10623">
          <cell r="D10623" t="str">
            <v/>
          </cell>
        </row>
        <row r="10624">
          <cell r="D10624" t="str">
            <v/>
          </cell>
        </row>
        <row r="10625">
          <cell r="D10625" t="str">
            <v/>
          </cell>
        </row>
        <row r="10626">
          <cell r="D10626" t="str">
            <v/>
          </cell>
        </row>
        <row r="10627">
          <cell r="D10627" t="str">
            <v/>
          </cell>
        </row>
        <row r="10628">
          <cell r="D10628" t="str">
            <v/>
          </cell>
        </row>
        <row r="10629">
          <cell r="D10629" t="str">
            <v/>
          </cell>
        </row>
        <row r="10630">
          <cell r="D10630" t="str">
            <v/>
          </cell>
        </row>
        <row r="10631">
          <cell r="D10631" t="str">
            <v/>
          </cell>
        </row>
        <row r="10632">
          <cell r="D10632" t="str">
            <v/>
          </cell>
        </row>
        <row r="10633">
          <cell r="D10633" t="str">
            <v/>
          </cell>
        </row>
        <row r="10634">
          <cell r="D10634" t="str">
            <v/>
          </cell>
        </row>
        <row r="10635">
          <cell r="D10635" t="str">
            <v/>
          </cell>
        </row>
        <row r="10636">
          <cell r="D10636" t="str">
            <v/>
          </cell>
        </row>
        <row r="10637">
          <cell r="D10637" t="str">
            <v/>
          </cell>
        </row>
        <row r="10638">
          <cell r="D10638" t="str">
            <v/>
          </cell>
        </row>
        <row r="10639">
          <cell r="D10639" t="str">
            <v/>
          </cell>
        </row>
        <row r="10640">
          <cell r="D10640" t="str">
            <v/>
          </cell>
        </row>
        <row r="10641">
          <cell r="D10641" t="str">
            <v/>
          </cell>
        </row>
        <row r="10642">
          <cell r="D10642" t="str">
            <v/>
          </cell>
        </row>
        <row r="10643">
          <cell r="D10643" t="str">
            <v/>
          </cell>
        </row>
        <row r="10644">
          <cell r="D10644" t="str">
            <v/>
          </cell>
        </row>
        <row r="10645">
          <cell r="D10645" t="str">
            <v/>
          </cell>
        </row>
        <row r="10646">
          <cell r="D10646" t="str">
            <v/>
          </cell>
        </row>
        <row r="10647">
          <cell r="D10647" t="str">
            <v/>
          </cell>
        </row>
        <row r="10648">
          <cell r="D10648" t="str">
            <v/>
          </cell>
        </row>
        <row r="10649">
          <cell r="D10649" t="str">
            <v/>
          </cell>
        </row>
        <row r="10650">
          <cell r="D10650" t="str">
            <v/>
          </cell>
        </row>
        <row r="10651">
          <cell r="D10651" t="str">
            <v/>
          </cell>
        </row>
        <row r="10652">
          <cell r="D10652" t="str">
            <v/>
          </cell>
        </row>
        <row r="10653">
          <cell r="D10653" t="str">
            <v/>
          </cell>
        </row>
        <row r="10654">
          <cell r="D10654" t="str">
            <v/>
          </cell>
        </row>
        <row r="10655">
          <cell r="D10655" t="str">
            <v/>
          </cell>
        </row>
        <row r="10656">
          <cell r="D10656" t="str">
            <v/>
          </cell>
        </row>
        <row r="10657">
          <cell r="D10657" t="str">
            <v/>
          </cell>
        </row>
        <row r="10658">
          <cell r="D10658" t="str">
            <v/>
          </cell>
        </row>
        <row r="10659">
          <cell r="D10659" t="str">
            <v/>
          </cell>
        </row>
        <row r="10660">
          <cell r="D10660" t="str">
            <v/>
          </cell>
        </row>
        <row r="10661">
          <cell r="D10661" t="str">
            <v/>
          </cell>
        </row>
        <row r="10662">
          <cell r="D10662" t="str">
            <v/>
          </cell>
        </row>
        <row r="10663">
          <cell r="D10663" t="str">
            <v/>
          </cell>
        </row>
        <row r="10664">
          <cell r="D10664" t="str">
            <v/>
          </cell>
        </row>
        <row r="10665">
          <cell r="D10665" t="str">
            <v/>
          </cell>
        </row>
        <row r="10666">
          <cell r="D10666" t="str">
            <v/>
          </cell>
        </row>
        <row r="10667">
          <cell r="D10667" t="str">
            <v/>
          </cell>
        </row>
        <row r="10668">
          <cell r="D10668" t="str">
            <v/>
          </cell>
        </row>
        <row r="10669">
          <cell r="D10669" t="str">
            <v/>
          </cell>
        </row>
        <row r="10670">
          <cell r="D10670" t="str">
            <v/>
          </cell>
        </row>
        <row r="10671">
          <cell r="D10671" t="str">
            <v/>
          </cell>
        </row>
        <row r="10672">
          <cell r="D10672" t="str">
            <v/>
          </cell>
        </row>
        <row r="10673">
          <cell r="D10673" t="str">
            <v/>
          </cell>
        </row>
        <row r="10674">
          <cell r="D10674" t="str">
            <v/>
          </cell>
        </row>
        <row r="10675">
          <cell r="D10675" t="str">
            <v/>
          </cell>
        </row>
        <row r="10676">
          <cell r="D10676" t="str">
            <v/>
          </cell>
        </row>
        <row r="10677">
          <cell r="D10677" t="str">
            <v/>
          </cell>
        </row>
        <row r="10678">
          <cell r="D10678" t="str">
            <v/>
          </cell>
        </row>
        <row r="10679">
          <cell r="D10679" t="str">
            <v/>
          </cell>
        </row>
        <row r="10680">
          <cell r="D10680" t="str">
            <v/>
          </cell>
        </row>
        <row r="10681">
          <cell r="D10681" t="str">
            <v/>
          </cell>
        </row>
        <row r="10682">
          <cell r="D10682" t="str">
            <v/>
          </cell>
        </row>
        <row r="10683">
          <cell r="D10683" t="str">
            <v/>
          </cell>
        </row>
        <row r="10684">
          <cell r="D10684" t="str">
            <v/>
          </cell>
        </row>
        <row r="10685">
          <cell r="D10685" t="str">
            <v/>
          </cell>
        </row>
        <row r="10686">
          <cell r="D10686" t="str">
            <v/>
          </cell>
        </row>
        <row r="10687">
          <cell r="D10687" t="str">
            <v/>
          </cell>
        </row>
        <row r="10688">
          <cell r="D10688" t="str">
            <v/>
          </cell>
        </row>
        <row r="10689">
          <cell r="D10689" t="str">
            <v/>
          </cell>
        </row>
        <row r="10690">
          <cell r="D10690" t="str">
            <v/>
          </cell>
        </row>
        <row r="10691">
          <cell r="D10691" t="str">
            <v/>
          </cell>
        </row>
        <row r="10692">
          <cell r="D10692" t="str">
            <v/>
          </cell>
        </row>
        <row r="10693">
          <cell r="D10693" t="str">
            <v/>
          </cell>
        </row>
        <row r="10694">
          <cell r="D10694" t="str">
            <v/>
          </cell>
        </row>
        <row r="10695">
          <cell r="D10695" t="str">
            <v/>
          </cell>
        </row>
        <row r="10696">
          <cell r="D10696" t="str">
            <v/>
          </cell>
        </row>
        <row r="10697">
          <cell r="D10697" t="str">
            <v/>
          </cell>
        </row>
        <row r="10698">
          <cell r="D10698" t="str">
            <v/>
          </cell>
        </row>
        <row r="10699">
          <cell r="D10699" t="str">
            <v/>
          </cell>
        </row>
        <row r="10700">
          <cell r="D10700" t="str">
            <v/>
          </cell>
        </row>
        <row r="10701">
          <cell r="D10701" t="str">
            <v/>
          </cell>
        </row>
        <row r="10702">
          <cell r="D10702" t="str">
            <v/>
          </cell>
        </row>
        <row r="10703">
          <cell r="D10703" t="str">
            <v/>
          </cell>
        </row>
        <row r="10704">
          <cell r="D10704" t="str">
            <v/>
          </cell>
        </row>
        <row r="10705">
          <cell r="D10705" t="str">
            <v/>
          </cell>
        </row>
        <row r="10706">
          <cell r="D10706" t="str">
            <v/>
          </cell>
        </row>
        <row r="10707">
          <cell r="D10707" t="str">
            <v/>
          </cell>
        </row>
        <row r="10708">
          <cell r="D10708" t="str">
            <v/>
          </cell>
        </row>
        <row r="10709">
          <cell r="D10709" t="str">
            <v/>
          </cell>
        </row>
        <row r="10710">
          <cell r="D10710" t="str">
            <v/>
          </cell>
        </row>
        <row r="10711">
          <cell r="D10711" t="str">
            <v/>
          </cell>
        </row>
        <row r="10712">
          <cell r="D10712" t="str">
            <v/>
          </cell>
        </row>
        <row r="10713">
          <cell r="D10713" t="str">
            <v/>
          </cell>
        </row>
        <row r="10714">
          <cell r="D10714" t="str">
            <v/>
          </cell>
        </row>
        <row r="10715">
          <cell r="D10715" t="str">
            <v/>
          </cell>
        </row>
        <row r="10716">
          <cell r="D10716" t="str">
            <v/>
          </cell>
        </row>
        <row r="10717">
          <cell r="D10717" t="str">
            <v/>
          </cell>
        </row>
        <row r="10718">
          <cell r="D10718" t="str">
            <v/>
          </cell>
        </row>
        <row r="10719">
          <cell r="D10719" t="str">
            <v/>
          </cell>
        </row>
        <row r="10720">
          <cell r="D10720" t="str">
            <v/>
          </cell>
        </row>
        <row r="10721">
          <cell r="D10721" t="str">
            <v/>
          </cell>
        </row>
        <row r="10722">
          <cell r="D10722" t="str">
            <v/>
          </cell>
        </row>
        <row r="10723">
          <cell r="D10723" t="str">
            <v/>
          </cell>
        </row>
        <row r="10724">
          <cell r="D10724" t="str">
            <v/>
          </cell>
        </row>
        <row r="10725">
          <cell r="D10725" t="str">
            <v/>
          </cell>
        </row>
        <row r="10726">
          <cell r="D10726" t="str">
            <v/>
          </cell>
        </row>
        <row r="10727">
          <cell r="D10727" t="str">
            <v/>
          </cell>
        </row>
        <row r="10728">
          <cell r="D10728" t="str">
            <v/>
          </cell>
        </row>
        <row r="10729">
          <cell r="D10729" t="str">
            <v/>
          </cell>
        </row>
        <row r="10730">
          <cell r="D10730" t="str">
            <v/>
          </cell>
        </row>
        <row r="10731">
          <cell r="D10731" t="str">
            <v/>
          </cell>
        </row>
        <row r="10732">
          <cell r="D10732" t="str">
            <v/>
          </cell>
        </row>
        <row r="10733">
          <cell r="D10733" t="str">
            <v/>
          </cell>
        </row>
        <row r="10734">
          <cell r="D10734" t="str">
            <v/>
          </cell>
        </row>
        <row r="10735">
          <cell r="D10735" t="str">
            <v/>
          </cell>
        </row>
        <row r="10736">
          <cell r="D10736" t="str">
            <v/>
          </cell>
        </row>
        <row r="10737">
          <cell r="D10737" t="str">
            <v/>
          </cell>
        </row>
        <row r="10738">
          <cell r="D10738" t="str">
            <v/>
          </cell>
        </row>
        <row r="10739">
          <cell r="D10739" t="str">
            <v/>
          </cell>
        </row>
        <row r="10740">
          <cell r="D10740" t="str">
            <v/>
          </cell>
        </row>
        <row r="10741">
          <cell r="D10741" t="str">
            <v/>
          </cell>
        </row>
        <row r="10742">
          <cell r="D10742" t="str">
            <v/>
          </cell>
        </row>
        <row r="10743">
          <cell r="D10743" t="str">
            <v/>
          </cell>
        </row>
        <row r="10744">
          <cell r="D10744" t="str">
            <v/>
          </cell>
        </row>
        <row r="10745">
          <cell r="D10745" t="str">
            <v/>
          </cell>
        </row>
        <row r="10746">
          <cell r="D10746" t="str">
            <v/>
          </cell>
        </row>
        <row r="10747">
          <cell r="D10747" t="str">
            <v/>
          </cell>
        </row>
        <row r="10748">
          <cell r="D10748" t="str">
            <v/>
          </cell>
        </row>
        <row r="10749">
          <cell r="D10749" t="str">
            <v/>
          </cell>
        </row>
        <row r="10750">
          <cell r="D10750" t="str">
            <v/>
          </cell>
        </row>
        <row r="10751">
          <cell r="D10751" t="str">
            <v/>
          </cell>
        </row>
        <row r="10752">
          <cell r="D10752" t="str">
            <v/>
          </cell>
        </row>
        <row r="10753">
          <cell r="D10753" t="str">
            <v/>
          </cell>
        </row>
        <row r="10754">
          <cell r="D10754" t="str">
            <v/>
          </cell>
        </row>
        <row r="10755">
          <cell r="D10755" t="str">
            <v/>
          </cell>
        </row>
        <row r="10756">
          <cell r="D10756" t="str">
            <v/>
          </cell>
        </row>
        <row r="10757">
          <cell r="D10757" t="str">
            <v/>
          </cell>
        </row>
        <row r="10758">
          <cell r="D10758" t="str">
            <v/>
          </cell>
        </row>
        <row r="10759">
          <cell r="D10759" t="str">
            <v/>
          </cell>
        </row>
        <row r="10760">
          <cell r="D10760" t="str">
            <v/>
          </cell>
        </row>
        <row r="10761">
          <cell r="D10761" t="str">
            <v/>
          </cell>
        </row>
        <row r="10762">
          <cell r="D10762" t="str">
            <v/>
          </cell>
        </row>
        <row r="10763">
          <cell r="D10763" t="str">
            <v/>
          </cell>
        </row>
        <row r="10764">
          <cell r="D10764" t="str">
            <v/>
          </cell>
        </row>
        <row r="10765">
          <cell r="D10765" t="str">
            <v/>
          </cell>
        </row>
        <row r="10766">
          <cell r="D10766" t="str">
            <v/>
          </cell>
        </row>
        <row r="10767">
          <cell r="D10767" t="str">
            <v/>
          </cell>
        </row>
        <row r="10768">
          <cell r="D10768" t="str">
            <v/>
          </cell>
        </row>
        <row r="10769">
          <cell r="D10769" t="str">
            <v/>
          </cell>
        </row>
        <row r="10770">
          <cell r="D10770" t="str">
            <v/>
          </cell>
        </row>
        <row r="10771">
          <cell r="D10771" t="str">
            <v/>
          </cell>
        </row>
        <row r="10772">
          <cell r="D10772" t="str">
            <v/>
          </cell>
        </row>
        <row r="10773">
          <cell r="D10773" t="str">
            <v/>
          </cell>
        </row>
        <row r="10774">
          <cell r="D10774" t="str">
            <v/>
          </cell>
        </row>
        <row r="10775">
          <cell r="D10775" t="str">
            <v/>
          </cell>
        </row>
        <row r="10776">
          <cell r="D10776" t="str">
            <v/>
          </cell>
        </row>
        <row r="10777">
          <cell r="D10777" t="str">
            <v/>
          </cell>
        </row>
        <row r="10778">
          <cell r="D10778" t="str">
            <v/>
          </cell>
        </row>
        <row r="10779">
          <cell r="D10779" t="str">
            <v/>
          </cell>
        </row>
        <row r="10780">
          <cell r="D10780" t="str">
            <v/>
          </cell>
        </row>
        <row r="10781">
          <cell r="D10781" t="str">
            <v/>
          </cell>
        </row>
        <row r="10782">
          <cell r="D10782" t="str">
            <v/>
          </cell>
        </row>
        <row r="10783">
          <cell r="D10783" t="str">
            <v/>
          </cell>
        </row>
        <row r="10784">
          <cell r="D10784" t="str">
            <v/>
          </cell>
        </row>
        <row r="10785">
          <cell r="D10785" t="str">
            <v/>
          </cell>
        </row>
        <row r="10786">
          <cell r="D10786" t="str">
            <v/>
          </cell>
        </row>
        <row r="10787">
          <cell r="D10787" t="str">
            <v/>
          </cell>
        </row>
        <row r="10788">
          <cell r="D10788" t="str">
            <v/>
          </cell>
        </row>
        <row r="10789">
          <cell r="D10789" t="str">
            <v/>
          </cell>
        </row>
        <row r="10790">
          <cell r="D10790" t="str">
            <v/>
          </cell>
        </row>
        <row r="10791">
          <cell r="D10791" t="str">
            <v/>
          </cell>
        </row>
        <row r="10792">
          <cell r="D10792" t="str">
            <v/>
          </cell>
        </row>
        <row r="10793">
          <cell r="D10793" t="str">
            <v/>
          </cell>
        </row>
        <row r="10794">
          <cell r="D10794" t="str">
            <v/>
          </cell>
        </row>
        <row r="10795">
          <cell r="D10795" t="str">
            <v/>
          </cell>
        </row>
        <row r="10796">
          <cell r="D10796" t="str">
            <v/>
          </cell>
        </row>
        <row r="10797">
          <cell r="D10797" t="str">
            <v/>
          </cell>
        </row>
        <row r="10798">
          <cell r="D10798" t="str">
            <v/>
          </cell>
        </row>
        <row r="10799">
          <cell r="D10799" t="str">
            <v/>
          </cell>
        </row>
        <row r="10800">
          <cell r="D10800" t="str">
            <v/>
          </cell>
        </row>
        <row r="10801">
          <cell r="D10801" t="str">
            <v/>
          </cell>
        </row>
        <row r="10802">
          <cell r="D10802" t="str">
            <v/>
          </cell>
        </row>
        <row r="10803">
          <cell r="D10803" t="str">
            <v/>
          </cell>
        </row>
        <row r="10804">
          <cell r="D10804" t="str">
            <v/>
          </cell>
        </row>
        <row r="10805">
          <cell r="D10805" t="str">
            <v/>
          </cell>
        </row>
        <row r="10806">
          <cell r="D10806" t="str">
            <v/>
          </cell>
        </row>
        <row r="10807">
          <cell r="D10807" t="str">
            <v/>
          </cell>
        </row>
        <row r="10808">
          <cell r="D10808" t="str">
            <v/>
          </cell>
        </row>
        <row r="10809">
          <cell r="D10809" t="str">
            <v/>
          </cell>
        </row>
        <row r="10810">
          <cell r="D10810" t="str">
            <v/>
          </cell>
        </row>
        <row r="10811">
          <cell r="D10811" t="str">
            <v/>
          </cell>
        </row>
        <row r="10812">
          <cell r="D10812" t="str">
            <v/>
          </cell>
        </row>
        <row r="10813">
          <cell r="D10813" t="str">
            <v/>
          </cell>
        </row>
        <row r="10814">
          <cell r="D10814" t="str">
            <v/>
          </cell>
        </row>
        <row r="10815">
          <cell r="D10815" t="str">
            <v/>
          </cell>
        </row>
        <row r="10816">
          <cell r="D10816" t="str">
            <v/>
          </cell>
        </row>
        <row r="10817">
          <cell r="D10817" t="str">
            <v/>
          </cell>
        </row>
        <row r="10818">
          <cell r="D10818" t="str">
            <v/>
          </cell>
        </row>
        <row r="10819">
          <cell r="D10819" t="str">
            <v/>
          </cell>
        </row>
        <row r="10820">
          <cell r="D10820" t="str">
            <v/>
          </cell>
        </row>
        <row r="10821">
          <cell r="D10821" t="str">
            <v/>
          </cell>
        </row>
        <row r="10822">
          <cell r="D10822" t="str">
            <v/>
          </cell>
        </row>
        <row r="10823">
          <cell r="D10823" t="str">
            <v/>
          </cell>
        </row>
        <row r="10824">
          <cell r="D10824" t="str">
            <v/>
          </cell>
        </row>
        <row r="10825">
          <cell r="D10825" t="str">
            <v/>
          </cell>
        </row>
        <row r="10826">
          <cell r="D10826" t="str">
            <v/>
          </cell>
        </row>
        <row r="10827">
          <cell r="D10827" t="str">
            <v/>
          </cell>
        </row>
        <row r="10828">
          <cell r="D10828" t="str">
            <v/>
          </cell>
        </row>
        <row r="10829">
          <cell r="D10829" t="str">
            <v/>
          </cell>
        </row>
        <row r="10830">
          <cell r="D10830" t="str">
            <v/>
          </cell>
        </row>
        <row r="10831">
          <cell r="D10831" t="str">
            <v/>
          </cell>
        </row>
        <row r="10832">
          <cell r="D10832" t="str">
            <v/>
          </cell>
        </row>
        <row r="10833">
          <cell r="D10833" t="str">
            <v/>
          </cell>
        </row>
        <row r="10834">
          <cell r="D10834" t="str">
            <v/>
          </cell>
        </row>
        <row r="10835">
          <cell r="D10835" t="str">
            <v/>
          </cell>
        </row>
        <row r="10836">
          <cell r="D10836" t="str">
            <v/>
          </cell>
        </row>
        <row r="10837">
          <cell r="D10837" t="str">
            <v/>
          </cell>
        </row>
        <row r="10838">
          <cell r="D10838" t="str">
            <v/>
          </cell>
        </row>
        <row r="10839">
          <cell r="D10839" t="str">
            <v/>
          </cell>
        </row>
        <row r="10840">
          <cell r="D10840" t="str">
            <v/>
          </cell>
        </row>
        <row r="10841">
          <cell r="D10841" t="str">
            <v/>
          </cell>
        </row>
        <row r="10842">
          <cell r="D10842" t="str">
            <v/>
          </cell>
        </row>
        <row r="10843">
          <cell r="D10843" t="str">
            <v/>
          </cell>
        </row>
        <row r="10844">
          <cell r="D10844" t="str">
            <v/>
          </cell>
        </row>
        <row r="10845">
          <cell r="D10845" t="str">
            <v/>
          </cell>
        </row>
        <row r="10846">
          <cell r="D10846" t="str">
            <v/>
          </cell>
        </row>
        <row r="10847">
          <cell r="D10847" t="str">
            <v/>
          </cell>
        </row>
        <row r="10848">
          <cell r="D10848" t="str">
            <v/>
          </cell>
        </row>
        <row r="10849">
          <cell r="D10849" t="str">
            <v/>
          </cell>
        </row>
        <row r="10850">
          <cell r="D10850" t="str">
            <v/>
          </cell>
        </row>
        <row r="10851">
          <cell r="D10851" t="str">
            <v/>
          </cell>
        </row>
        <row r="10852">
          <cell r="D10852" t="str">
            <v/>
          </cell>
        </row>
        <row r="10853">
          <cell r="D10853" t="str">
            <v/>
          </cell>
        </row>
        <row r="10854">
          <cell r="D10854" t="str">
            <v/>
          </cell>
        </row>
        <row r="10855">
          <cell r="D10855" t="str">
            <v/>
          </cell>
        </row>
        <row r="10856">
          <cell r="D10856" t="str">
            <v/>
          </cell>
        </row>
        <row r="10857">
          <cell r="D10857" t="str">
            <v/>
          </cell>
        </row>
        <row r="10858">
          <cell r="D10858" t="str">
            <v/>
          </cell>
        </row>
        <row r="10859">
          <cell r="D10859" t="str">
            <v/>
          </cell>
        </row>
        <row r="10860">
          <cell r="D10860" t="str">
            <v/>
          </cell>
        </row>
        <row r="10861">
          <cell r="D10861" t="str">
            <v/>
          </cell>
        </row>
        <row r="10862">
          <cell r="D10862" t="str">
            <v/>
          </cell>
        </row>
        <row r="10863">
          <cell r="D10863" t="str">
            <v/>
          </cell>
        </row>
        <row r="10864">
          <cell r="D10864" t="str">
            <v/>
          </cell>
        </row>
        <row r="10865">
          <cell r="D10865" t="str">
            <v/>
          </cell>
        </row>
        <row r="10866">
          <cell r="D10866" t="str">
            <v/>
          </cell>
        </row>
        <row r="10867">
          <cell r="D10867" t="str">
            <v/>
          </cell>
        </row>
        <row r="10868">
          <cell r="D10868" t="str">
            <v/>
          </cell>
        </row>
        <row r="10869">
          <cell r="D10869" t="str">
            <v/>
          </cell>
        </row>
        <row r="10870">
          <cell r="D10870" t="str">
            <v/>
          </cell>
        </row>
        <row r="10871">
          <cell r="D10871" t="str">
            <v/>
          </cell>
        </row>
        <row r="10872">
          <cell r="D10872" t="str">
            <v/>
          </cell>
        </row>
        <row r="10873">
          <cell r="D10873" t="str">
            <v/>
          </cell>
        </row>
        <row r="10874">
          <cell r="D10874" t="str">
            <v/>
          </cell>
        </row>
        <row r="10875">
          <cell r="D10875" t="str">
            <v/>
          </cell>
        </row>
        <row r="10876">
          <cell r="D10876" t="str">
            <v/>
          </cell>
        </row>
        <row r="10877">
          <cell r="D10877" t="str">
            <v/>
          </cell>
        </row>
        <row r="10878">
          <cell r="D10878" t="str">
            <v/>
          </cell>
        </row>
        <row r="10879">
          <cell r="D10879" t="str">
            <v/>
          </cell>
        </row>
        <row r="10880">
          <cell r="D10880" t="str">
            <v/>
          </cell>
        </row>
        <row r="10881">
          <cell r="D10881" t="str">
            <v/>
          </cell>
        </row>
        <row r="10882">
          <cell r="D10882" t="str">
            <v/>
          </cell>
        </row>
        <row r="10883">
          <cell r="D10883" t="str">
            <v/>
          </cell>
        </row>
        <row r="10884">
          <cell r="D10884" t="str">
            <v/>
          </cell>
        </row>
        <row r="10885">
          <cell r="D10885" t="str">
            <v/>
          </cell>
        </row>
        <row r="10886">
          <cell r="D10886" t="str">
            <v/>
          </cell>
        </row>
        <row r="10887">
          <cell r="D10887" t="str">
            <v/>
          </cell>
        </row>
        <row r="10888">
          <cell r="D10888" t="str">
            <v/>
          </cell>
        </row>
        <row r="10889">
          <cell r="D10889" t="str">
            <v/>
          </cell>
        </row>
        <row r="10890">
          <cell r="D10890" t="str">
            <v/>
          </cell>
        </row>
        <row r="10891">
          <cell r="D10891" t="str">
            <v/>
          </cell>
        </row>
        <row r="10892">
          <cell r="D10892" t="str">
            <v/>
          </cell>
        </row>
        <row r="10893">
          <cell r="D10893" t="str">
            <v/>
          </cell>
        </row>
        <row r="10894">
          <cell r="D10894" t="str">
            <v/>
          </cell>
        </row>
        <row r="10895">
          <cell r="D10895" t="str">
            <v/>
          </cell>
        </row>
        <row r="10896">
          <cell r="D10896" t="str">
            <v/>
          </cell>
        </row>
        <row r="10897">
          <cell r="D10897" t="str">
            <v/>
          </cell>
        </row>
        <row r="10898">
          <cell r="D10898" t="str">
            <v/>
          </cell>
        </row>
        <row r="10899">
          <cell r="D10899" t="str">
            <v/>
          </cell>
        </row>
        <row r="10900">
          <cell r="D10900" t="str">
            <v/>
          </cell>
        </row>
        <row r="10901">
          <cell r="D10901" t="str">
            <v/>
          </cell>
        </row>
        <row r="10902">
          <cell r="D10902" t="str">
            <v/>
          </cell>
        </row>
        <row r="10903">
          <cell r="D10903" t="str">
            <v/>
          </cell>
        </row>
        <row r="10904">
          <cell r="D10904" t="str">
            <v/>
          </cell>
        </row>
        <row r="10905">
          <cell r="D10905" t="str">
            <v/>
          </cell>
        </row>
        <row r="10906">
          <cell r="D10906" t="str">
            <v/>
          </cell>
        </row>
        <row r="10907">
          <cell r="D10907" t="str">
            <v/>
          </cell>
        </row>
        <row r="10908">
          <cell r="D10908" t="str">
            <v/>
          </cell>
        </row>
        <row r="10909">
          <cell r="D10909" t="str">
            <v/>
          </cell>
        </row>
        <row r="10910">
          <cell r="D10910" t="str">
            <v/>
          </cell>
        </row>
        <row r="10911">
          <cell r="D10911" t="str">
            <v/>
          </cell>
        </row>
        <row r="10912">
          <cell r="D10912" t="str">
            <v/>
          </cell>
        </row>
        <row r="10913">
          <cell r="D10913" t="str">
            <v/>
          </cell>
        </row>
        <row r="10914">
          <cell r="D10914" t="str">
            <v/>
          </cell>
        </row>
        <row r="10915">
          <cell r="D10915" t="str">
            <v/>
          </cell>
        </row>
        <row r="10916">
          <cell r="D10916" t="str">
            <v/>
          </cell>
        </row>
        <row r="10917">
          <cell r="D10917" t="str">
            <v/>
          </cell>
        </row>
        <row r="10918">
          <cell r="D10918" t="str">
            <v/>
          </cell>
        </row>
        <row r="10919">
          <cell r="D10919" t="str">
            <v/>
          </cell>
        </row>
        <row r="10920">
          <cell r="D10920" t="str">
            <v/>
          </cell>
        </row>
        <row r="10921">
          <cell r="D10921" t="str">
            <v/>
          </cell>
        </row>
        <row r="10922">
          <cell r="D10922" t="str">
            <v/>
          </cell>
        </row>
        <row r="10923">
          <cell r="D10923" t="str">
            <v/>
          </cell>
        </row>
        <row r="10924">
          <cell r="D10924" t="str">
            <v/>
          </cell>
        </row>
        <row r="10925">
          <cell r="D10925" t="str">
            <v/>
          </cell>
        </row>
        <row r="10926">
          <cell r="D10926" t="str">
            <v/>
          </cell>
        </row>
        <row r="10927">
          <cell r="D10927" t="str">
            <v/>
          </cell>
        </row>
        <row r="10928">
          <cell r="D10928" t="str">
            <v/>
          </cell>
        </row>
        <row r="10929">
          <cell r="D10929" t="str">
            <v/>
          </cell>
        </row>
        <row r="10930">
          <cell r="D10930" t="str">
            <v/>
          </cell>
        </row>
        <row r="10931">
          <cell r="D10931" t="str">
            <v/>
          </cell>
        </row>
        <row r="10932">
          <cell r="D10932" t="str">
            <v/>
          </cell>
        </row>
        <row r="10933">
          <cell r="D10933" t="str">
            <v/>
          </cell>
        </row>
        <row r="10934">
          <cell r="D10934" t="str">
            <v/>
          </cell>
        </row>
        <row r="10935">
          <cell r="D10935" t="str">
            <v/>
          </cell>
        </row>
        <row r="10936">
          <cell r="D10936" t="str">
            <v/>
          </cell>
        </row>
        <row r="10937">
          <cell r="D10937" t="str">
            <v/>
          </cell>
        </row>
        <row r="10938">
          <cell r="D10938" t="str">
            <v/>
          </cell>
        </row>
        <row r="10939">
          <cell r="D10939" t="str">
            <v/>
          </cell>
        </row>
        <row r="10940">
          <cell r="D10940" t="str">
            <v/>
          </cell>
        </row>
        <row r="10941">
          <cell r="D10941" t="str">
            <v/>
          </cell>
        </row>
        <row r="10942">
          <cell r="D10942" t="str">
            <v/>
          </cell>
        </row>
        <row r="10943">
          <cell r="D10943" t="str">
            <v/>
          </cell>
        </row>
        <row r="10944">
          <cell r="D10944" t="str">
            <v/>
          </cell>
        </row>
        <row r="10945">
          <cell r="D10945" t="str">
            <v/>
          </cell>
        </row>
        <row r="10946">
          <cell r="D10946" t="str">
            <v/>
          </cell>
        </row>
        <row r="10947">
          <cell r="D10947" t="str">
            <v/>
          </cell>
        </row>
        <row r="10948">
          <cell r="D10948" t="str">
            <v/>
          </cell>
        </row>
        <row r="10949">
          <cell r="D10949" t="str">
            <v/>
          </cell>
        </row>
        <row r="10950">
          <cell r="D10950" t="str">
            <v/>
          </cell>
        </row>
        <row r="10951">
          <cell r="D10951" t="str">
            <v/>
          </cell>
        </row>
        <row r="10952">
          <cell r="D10952" t="str">
            <v/>
          </cell>
        </row>
        <row r="10953">
          <cell r="D10953" t="str">
            <v/>
          </cell>
        </row>
        <row r="10954">
          <cell r="D10954" t="str">
            <v/>
          </cell>
        </row>
        <row r="10955">
          <cell r="D10955" t="str">
            <v/>
          </cell>
        </row>
        <row r="10956">
          <cell r="D10956" t="str">
            <v/>
          </cell>
        </row>
        <row r="10957">
          <cell r="D10957" t="str">
            <v/>
          </cell>
        </row>
        <row r="10958">
          <cell r="D10958" t="str">
            <v/>
          </cell>
        </row>
        <row r="10959">
          <cell r="D10959" t="str">
            <v/>
          </cell>
        </row>
        <row r="10960">
          <cell r="D10960" t="str">
            <v/>
          </cell>
        </row>
        <row r="10961">
          <cell r="D10961" t="str">
            <v/>
          </cell>
        </row>
        <row r="10962">
          <cell r="D10962" t="str">
            <v/>
          </cell>
        </row>
        <row r="10963">
          <cell r="D10963" t="str">
            <v/>
          </cell>
        </row>
        <row r="10964">
          <cell r="D10964" t="str">
            <v/>
          </cell>
        </row>
        <row r="10965">
          <cell r="D10965" t="str">
            <v/>
          </cell>
        </row>
        <row r="10966">
          <cell r="D10966" t="str">
            <v/>
          </cell>
        </row>
        <row r="10967">
          <cell r="D10967" t="str">
            <v/>
          </cell>
        </row>
        <row r="10968">
          <cell r="D10968" t="str">
            <v/>
          </cell>
        </row>
        <row r="10969">
          <cell r="D10969" t="str">
            <v/>
          </cell>
        </row>
        <row r="10970">
          <cell r="D10970" t="str">
            <v/>
          </cell>
        </row>
        <row r="10971">
          <cell r="D10971" t="str">
            <v/>
          </cell>
        </row>
        <row r="10972">
          <cell r="D10972" t="str">
            <v/>
          </cell>
        </row>
        <row r="10973">
          <cell r="D10973" t="str">
            <v/>
          </cell>
        </row>
        <row r="10974">
          <cell r="D10974" t="str">
            <v/>
          </cell>
        </row>
        <row r="10975">
          <cell r="D10975" t="str">
            <v/>
          </cell>
        </row>
        <row r="10976">
          <cell r="D10976" t="str">
            <v/>
          </cell>
        </row>
        <row r="10977">
          <cell r="D10977" t="str">
            <v/>
          </cell>
        </row>
        <row r="10978">
          <cell r="D10978" t="str">
            <v/>
          </cell>
        </row>
        <row r="10979">
          <cell r="D10979" t="str">
            <v/>
          </cell>
        </row>
        <row r="10980">
          <cell r="D10980" t="str">
            <v/>
          </cell>
        </row>
        <row r="10981">
          <cell r="D10981" t="str">
            <v/>
          </cell>
        </row>
        <row r="10982">
          <cell r="D10982" t="str">
            <v/>
          </cell>
        </row>
        <row r="10983">
          <cell r="D10983" t="str">
            <v/>
          </cell>
        </row>
        <row r="10984">
          <cell r="D10984" t="str">
            <v/>
          </cell>
        </row>
        <row r="10985">
          <cell r="D10985" t="str">
            <v/>
          </cell>
        </row>
        <row r="10986">
          <cell r="D10986" t="str">
            <v/>
          </cell>
        </row>
        <row r="10987">
          <cell r="D10987" t="str">
            <v/>
          </cell>
        </row>
        <row r="10988">
          <cell r="D10988" t="str">
            <v/>
          </cell>
        </row>
        <row r="10989">
          <cell r="D10989" t="str">
            <v/>
          </cell>
        </row>
        <row r="10990">
          <cell r="D10990" t="str">
            <v/>
          </cell>
        </row>
        <row r="10991">
          <cell r="D10991" t="str">
            <v/>
          </cell>
        </row>
        <row r="10992">
          <cell r="D10992" t="str">
            <v/>
          </cell>
        </row>
        <row r="10993">
          <cell r="D10993" t="str">
            <v/>
          </cell>
        </row>
        <row r="10994">
          <cell r="D10994" t="str">
            <v/>
          </cell>
        </row>
        <row r="10995">
          <cell r="D10995" t="str">
            <v/>
          </cell>
        </row>
        <row r="10996">
          <cell r="D10996" t="str">
            <v/>
          </cell>
        </row>
        <row r="10997">
          <cell r="D10997" t="str">
            <v/>
          </cell>
        </row>
        <row r="10998">
          <cell r="D10998" t="str">
            <v/>
          </cell>
        </row>
        <row r="10999">
          <cell r="D10999" t="str">
            <v/>
          </cell>
        </row>
        <row r="11000">
          <cell r="D11000" t="str">
            <v/>
          </cell>
        </row>
        <row r="11001">
          <cell r="D11001" t="str">
            <v/>
          </cell>
        </row>
        <row r="11002">
          <cell r="D11002" t="str">
            <v/>
          </cell>
        </row>
        <row r="11003">
          <cell r="D11003" t="str">
            <v/>
          </cell>
        </row>
        <row r="11004">
          <cell r="D11004" t="str">
            <v/>
          </cell>
        </row>
        <row r="11005">
          <cell r="D11005" t="str">
            <v/>
          </cell>
        </row>
        <row r="11006">
          <cell r="D11006" t="str">
            <v/>
          </cell>
        </row>
        <row r="11007">
          <cell r="D11007" t="str">
            <v/>
          </cell>
        </row>
        <row r="11008">
          <cell r="D11008" t="str">
            <v/>
          </cell>
        </row>
        <row r="11009">
          <cell r="D11009" t="str">
            <v/>
          </cell>
        </row>
        <row r="11010">
          <cell r="D11010" t="str">
            <v/>
          </cell>
        </row>
        <row r="11011">
          <cell r="D11011" t="str">
            <v/>
          </cell>
        </row>
        <row r="11012">
          <cell r="D11012" t="str">
            <v/>
          </cell>
        </row>
        <row r="11013">
          <cell r="D11013" t="str">
            <v/>
          </cell>
        </row>
        <row r="11014">
          <cell r="D11014" t="str">
            <v/>
          </cell>
        </row>
        <row r="11015">
          <cell r="D11015" t="str">
            <v/>
          </cell>
        </row>
        <row r="11016">
          <cell r="D11016" t="str">
            <v/>
          </cell>
        </row>
        <row r="11017">
          <cell r="D11017" t="str">
            <v/>
          </cell>
        </row>
        <row r="11018">
          <cell r="D11018" t="str">
            <v/>
          </cell>
        </row>
        <row r="11019">
          <cell r="D11019" t="str">
            <v/>
          </cell>
        </row>
        <row r="11020">
          <cell r="D11020" t="str">
            <v/>
          </cell>
        </row>
        <row r="11021">
          <cell r="D11021" t="str">
            <v/>
          </cell>
        </row>
        <row r="11022">
          <cell r="D11022" t="str">
            <v/>
          </cell>
        </row>
        <row r="11023">
          <cell r="D11023" t="str">
            <v/>
          </cell>
        </row>
        <row r="11024">
          <cell r="D11024" t="str">
            <v/>
          </cell>
        </row>
        <row r="11025">
          <cell r="D11025" t="str">
            <v/>
          </cell>
        </row>
        <row r="11026">
          <cell r="D11026" t="str">
            <v/>
          </cell>
        </row>
        <row r="11027">
          <cell r="D11027" t="str">
            <v/>
          </cell>
        </row>
        <row r="11028">
          <cell r="D11028" t="str">
            <v/>
          </cell>
        </row>
        <row r="11029">
          <cell r="D11029" t="str">
            <v/>
          </cell>
        </row>
        <row r="11030">
          <cell r="D11030" t="str">
            <v/>
          </cell>
        </row>
        <row r="11031">
          <cell r="D11031" t="str">
            <v/>
          </cell>
        </row>
        <row r="11032">
          <cell r="D11032" t="str">
            <v/>
          </cell>
        </row>
        <row r="11033">
          <cell r="D11033" t="str">
            <v/>
          </cell>
        </row>
        <row r="11034">
          <cell r="D11034" t="str">
            <v/>
          </cell>
        </row>
        <row r="11035">
          <cell r="D11035" t="str">
            <v/>
          </cell>
        </row>
        <row r="11036">
          <cell r="D11036" t="str">
            <v/>
          </cell>
        </row>
        <row r="11037">
          <cell r="D11037" t="str">
            <v/>
          </cell>
        </row>
        <row r="11038">
          <cell r="D11038" t="str">
            <v/>
          </cell>
        </row>
        <row r="11039">
          <cell r="D11039" t="str">
            <v/>
          </cell>
        </row>
        <row r="11040">
          <cell r="D11040" t="str">
            <v/>
          </cell>
        </row>
        <row r="11041">
          <cell r="D11041" t="str">
            <v/>
          </cell>
        </row>
        <row r="11042">
          <cell r="D11042" t="str">
            <v/>
          </cell>
        </row>
        <row r="11043">
          <cell r="D11043" t="str">
            <v/>
          </cell>
        </row>
        <row r="11044">
          <cell r="D11044" t="str">
            <v/>
          </cell>
        </row>
        <row r="11045">
          <cell r="D11045" t="str">
            <v/>
          </cell>
        </row>
        <row r="11046">
          <cell r="D11046" t="str">
            <v/>
          </cell>
        </row>
        <row r="11047">
          <cell r="D11047" t="str">
            <v/>
          </cell>
        </row>
        <row r="11048">
          <cell r="D11048" t="str">
            <v/>
          </cell>
        </row>
        <row r="11049">
          <cell r="D11049" t="str">
            <v/>
          </cell>
        </row>
        <row r="11050">
          <cell r="D11050" t="str">
            <v/>
          </cell>
        </row>
        <row r="11051">
          <cell r="D11051" t="str">
            <v/>
          </cell>
        </row>
        <row r="11052">
          <cell r="D11052" t="str">
            <v/>
          </cell>
        </row>
        <row r="11053">
          <cell r="D11053" t="str">
            <v/>
          </cell>
        </row>
        <row r="11054">
          <cell r="D11054" t="str">
            <v/>
          </cell>
        </row>
        <row r="11055">
          <cell r="D11055" t="str">
            <v/>
          </cell>
        </row>
        <row r="11056">
          <cell r="D11056" t="str">
            <v/>
          </cell>
        </row>
        <row r="11057">
          <cell r="D11057" t="str">
            <v/>
          </cell>
        </row>
        <row r="11058">
          <cell r="D11058" t="str">
            <v/>
          </cell>
        </row>
        <row r="11059">
          <cell r="D11059" t="str">
            <v/>
          </cell>
        </row>
        <row r="11060">
          <cell r="D11060" t="str">
            <v/>
          </cell>
        </row>
        <row r="11061">
          <cell r="D11061" t="str">
            <v/>
          </cell>
        </row>
        <row r="11062">
          <cell r="D11062" t="str">
            <v/>
          </cell>
        </row>
        <row r="11063">
          <cell r="D11063" t="str">
            <v/>
          </cell>
        </row>
        <row r="11064">
          <cell r="D11064" t="str">
            <v/>
          </cell>
        </row>
        <row r="11065">
          <cell r="D11065" t="str">
            <v/>
          </cell>
        </row>
        <row r="11066">
          <cell r="D11066" t="str">
            <v/>
          </cell>
        </row>
        <row r="11067">
          <cell r="D11067" t="str">
            <v/>
          </cell>
        </row>
        <row r="11068">
          <cell r="D11068" t="str">
            <v/>
          </cell>
        </row>
        <row r="11069">
          <cell r="D11069" t="str">
            <v/>
          </cell>
        </row>
        <row r="11070">
          <cell r="D11070" t="str">
            <v/>
          </cell>
        </row>
        <row r="11071">
          <cell r="D11071" t="str">
            <v/>
          </cell>
        </row>
        <row r="11072">
          <cell r="D11072" t="str">
            <v/>
          </cell>
        </row>
        <row r="11073">
          <cell r="D11073" t="str">
            <v/>
          </cell>
        </row>
        <row r="11074">
          <cell r="D11074" t="str">
            <v/>
          </cell>
        </row>
        <row r="11075">
          <cell r="D11075" t="str">
            <v/>
          </cell>
        </row>
        <row r="11076">
          <cell r="D11076" t="str">
            <v/>
          </cell>
        </row>
        <row r="11077">
          <cell r="D11077" t="str">
            <v/>
          </cell>
        </row>
        <row r="11078">
          <cell r="D11078" t="str">
            <v/>
          </cell>
        </row>
        <row r="11079">
          <cell r="D11079" t="str">
            <v/>
          </cell>
        </row>
        <row r="11080">
          <cell r="D11080" t="str">
            <v/>
          </cell>
        </row>
        <row r="11081">
          <cell r="D11081" t="str">
            <v/>
          </cell>
        </row>
        <row r="11082">
          <cell r="D11082" t="str">
            <v/>
          </cell>
        </row>
        <row r="11083">
          <cell r="D11083" t="str">
            <v/>
          </cell>
        </row>
        <row r="11084">
          <cell r="D11084" t="str">
            <v/>
          </cell>
        </row>
        <row r="11085">
          <cell r="D11085" t="str">
            <v/>
          </cell>
        </row>
        <row r="11086">
          <cell r="D11086" t="str">
            <v/>
          </cell>
        </row>
        <row r="11087">
          <cell r="D11087" t="str">
            <v/>
          </cell>
        </row>
        <row r="11088">
          <cell r="D11088" t="str">
            <v/>
          </cell>
        </row>
        <row r="11089">
          <cell r="D11089" t="str">
            <v/>
          </cell>
        </row>
        <row r="11090">
          <cell r="D11090" t="str">
            <v/>
          </cell>
        </row>
        <row r="11091">
          <cell r="D11091" t="str">
            <v/>
          </cell>
        </row>
        <row r="11092">
          <cell r="D11092" t="str">
            <v/>
          </cell>
        </row>
        <row r="11093">
          <cell r="D11093" t="str">
            <v/>
          </cell>
        </row>
        <row r="11094">
          <cell r="D11094" t="str">
            <v/>
          </cell>
        </row>
        <row r="11095">
          <cell r="D11095" t="str">
            <v/>
          </cell>
        </row>
        <row r="11096">
          <cell r="D11096" t="str">
            <v/>
          </cell>
        </row>
        <row r="11097">
          <cell r="D11097" t="str">
            <v/>
          </cell>
        </row>
        <row r="11098">
          <cell r="D11098" t="str">
            <v/>
          </cell>
        </row>
        <row r="11099">
          <cell r="D11099" t="str">
            <v/>
          </cell>
        </row>
        <row r="11100">
          <cell r="D11100" t="str">
            <v/>
          </cell>
        </row>
        <row r="11101">
          <cell r="D11101" t="str">
            <v/>
          </cell>
        </row>
        <row r="11102">
          <cell r="D11102" t="str">
            <v/>
          </cell>
        </row>
        <row r="11103">
          <cell r="D11103" t="str">
            <v/>
          </cell>
        </row>
        <row r="11104">
          <cell r="D11104" t="str">
            <v/>
          </cell>
        </row>
        <row r="11105">
          <cell r="D11105" t="str">
            <v/>
          </cell>
        </row>
        <row r="11106">
          <cell r="D11106" t="str">
            <v/>
          </cell>
        </row>
        <row r="11107">
          <cell r="D11107" t="str">
            <v/>
          </cell>
        </row>
        <row r="11108">
          <cell r="D11108" t="str">
            <v/>
          </cell>
        </row>
        <row r="11109">
          <cell r="D11109" t="str">
            <v/>
          </cell>
        </row>
        <row r="11110">
          <cell r="D11110" t="str">
            <v/>
          </cell>
        </row>
        <row r="11111">
          <cell r="D11111" t="str">
            <v/>
          </cell>
        </row>
        <row r="11112">
          <cell r="D11112" t="str">
            <v/>
          </cell>
        </row>
        <row r="11113">
          <cell r="D11113" t="str">
            <v/>
          </cell>
        </row>
        <row r="11114">
          <cell r="D11114" t="str">
            <v/>
          </cell>
        </row>
        <row r="11115">
          <cell r="D11115" t="str">
            <v/>
          </cell>
        </row>
        <row r="11116">
          <cell r="D11116" t="str">
            <v/>
          </cell>
        </row>
        <row r="11117">
          <cell r="D11117" t="str">
            <v/>
          </cell>
        </row>
        <row r="11118">
          <cell r="D11118" t="str">
            <v/>
          </cell>
        </row>
        <row r="11119">
          <cell r="D11119" t="str">
            <v/>
          </cell>
        </row>
        <row r="11120">
          <cell r="D11120" t="str">
            <v/>
          </cell>
        </row>
        <row r="11121">
          <cell r="D11121" t="str">
            <v/>
          </cell>
        </row>
        <row r="11122">
          <cell r="D11122" t="str">
            <v/>
          </cell>
        </row>
        <row r="11123">
          <cell r="D11123" t="str">
            <v/>
          </cell>
        </row>
        <row r="11124">
          <cell r="D11124" t="str">
            <v/>
          </cell>
        </row>
        <row r="11125">
          <cell r="D11125" t="str">
            <v/>
          </cell>
        </row>
        <row r="11126">
          <cell r="D11126" t="str">
            <v/>
          </cell>
        </row>
        <row r="11127">
          <cell r="D11127" t="str">
            <v/>
          </cell>
        </row>
        <row r="11128">
          <cell r="D11128" t="str">
            <v/>
          </cell>
        </row>
        <row r="11129">
          <cell r="D11129" t="str">
            <v/>
          </cell>
        </row>
        <row r="11130">
          <cell r="D11130" t="str">
            <v/>
          </cell>
        </row>
        <row r="11131">
          <cell r="D11131" t="str">
            <v/>
          </cell>
        </row>
        <row r="11132">
          <cell r="D11132" t="str">
            <v/>
          </cell>
        </row>
        <row r="11133">
          <cell r="D11133" t="str">
            <v/>
          </cell>
        </row>
        <row r="11134">
          <cell r="D11134" t="str">
            <v/>
          </cell>
        </row>
        <row r="11135">
          <cell r="D11135" t="str">
            <v/>
          </cell>
        </row>
        <row r="11136">
          <cell r="D11136" t="str">
            <v/>
          </cell>
        </row>
        <row r="11137">
          <cell r="D11137" t="str">
            <v/>
          </cell>
        </row>
        <row r="11138">
          <cell r="D11138" t="str">
            <v/>
          </cell>
        </row>
        <row r="11139">
          <cell r="D11139" t="str">
            <v/>
          </cell>
        </row>
        <row r="11140">
          <cell r="D11140" t="str">
            <v/>
          </cell>
        </row>
        <row r="11141">
          <cell r="D11141" t="str">
            <v/>
          </cell>
        </row>
        <row r="11142">
          <cell r="D11142" t="str">
            <v/>
          </cell>
        </row>
        <row r="11143">
          <cell r="D11143" t="str">
            <v/>
          </cell>
        </row>
        <row r="11144">
          <cell r="D11144" t="str">
            <v/>
          </cell>
        </row>
        <row r="11145">
          <cell r="D11145" t="str">
            <v/>
          </cell>
        </row>
        <row r="11146">
          <cell r="D11146" t="str">
            <v/>
          </cell>
        </row>
        <row r="11147">
          <cell r="D11147" t="str">
            <v/>
          </cell>
        </row>
        <row r="11148">
          <cell r="D11148" t="str">
            <v/>
          </cell>
        </row>
        <row r="11149">
          <cell r="D11149" t="str">
            <v/>
          </cell>
        </row>
        <row r="11150">
          <cell r="D11150" t="str">
            <v/>
          </cell>
        </row>
        <row r="11151">
          <cell r="D11151" t="str">
            <v/>
          </cell>
        </row>
        <row r="11152">
          <cell r="D11152" t="str">
            <v/>
          </cell>
        </row>
        <row r="11153">
          <cell r="D11153" t="str">
            <v/>
          </cell>
        </row>
        <row r="11154">
          <cell r="D11154" t="str">
            <v/>
          </cell>
        </row>
        <row r="11155">
          <cell r="D11155" t="str">
            <v/>
          </cell>
        </row>
        <row r="11156">
          <cell r="D11156" t="str">
            <v/>
          </cell>
        </row>
        <row r="11157">
          <cell r="D11157" t="str">
            <v/>
          </cell>
        </row>
        <row r="11158">
          <cell r="D11158" t="str">
            <v/>
          </cell>
        </row>
        <row r="11159">
          <cell r="D11159" t="str">
            <v/>
          </cell>
        </row>
        <row r="11160">
          <cell r="D11160" t="str">
            <v/>
          </cell>
        </row>
        <row r="11161">
          <cell r="D11161" t="str">
            <v/>
          </cell>
        </row>
        <row r="11162">
          <cell r="D11162" t="str">
            <v/>
          </cell>
        </row>
        <row r="11163">
          <cell r="D11163" t="str">
            <v/>
          </cell>
        </row>
        <row r="11164">
          <cell r="D11164" t="str">
            <v/>
          </cell>
        </row>
        <row r="11165">
          <cell r="D11165" t="str">
            <v/>
          </cell>
        </row>
        <row r="11166">
          <cell r="D11166" t="str">
            <v/>
          </cell>
        </row>
        <row r="11167">
          <cell r="D11167" t="str">
            <v/>
          </cell>
        </row>
        <row r="11168">
          <cell r="D11168" t="str">
            <v/>
          </cell>
        </row>
        <row r="11169">
          <cell r="D11169" t="str">
            <v/>
          </cell>
        </row>
        <row r="11170">
          <cell r="D11170" t="str">
            <v/>
          </cell>
        </row>
        <row r="11171">
          <cell r="D11171" t="str">
            <v/>
          </cell>
        </row>
        <row r="11172">
          <cell r="D11172" t="str">
            <v/>
          </cell>
        </row>
        <row r="11173">
          <cell r="D11173" t="str">
            <v/>
          </cell>
        </row>
        <row r="11174">
          <cell r="D11174" t="str">
            <v/>
          </cell>
        </row>
        <row r="11175">
          <cell r="D11175" t="str">
            <v/>
          </cell>
        </row>
        <row r="11176">
          <cell r="D11176" t="str">
            <v/>
          </cell>
        </row>
        <row r="11177">
          <cell r="D11177" t="str">
            <v/>
          </cell>
        </row>
        <row r="11178">
          <cell r="D11178" t="str">
            <v/>
          </cell>
        </row>
        <row r="11179">
          <cell r="D11179" t="str">
            <v/>
          </cell>
        </row>
        <row r="11180">
          <cell r="D11180" t="str">
            <v/>
          </cell>
        </row>
        <row r="11181">
          <cell r="D11181" t="str">
            <v/>
          </cell>
        </row>
        <row r="11182">
          <cell r="D11182" t="str">
            <v/>
          </cell>
        </row>
        <row r="11183">
          <cell r="D11183" t="str">
            <v/>
          </cell>
        </row>
        <row r="11184">
          <cell r="D11184" t="str">
            <v/>
          </cell>
        </row>
        <row r="11185">
          <cell r="D11185" t="str">
            <v/>
          </cell>
        </row>
        <row r="11186">
          <cell r="D11186" t="str">
            <v/>
          </cell>
        </row>
        <row r="11187">
          <cell r="D11187" t="str">
            <v/>
          </cell>
        </row>
        <row r="11188">
          <cell r="D11188" t="str">
            <v/>
          </cell>
        </row>
        <row r="11189">
          <cell r="D11189" t="str">
            <v/>
          </cell>
        </row>
        <row r="11190">
          <cell r="D11190" t="str">
            <v/>
          </cell>
        </row>
        <row r="11191">
          <cell r="D11191" t="str">
            <v/>
          </cell>
        </row>
        <row r="11192">
          <cell r="D11192" t="str">
            <v/>
          </cell>
        </row>
        <row r="11193">
          <cell r="D11193" t="str">
            <v/>
          </cell>
        </row>
        <row r="11194">
          <cell r="D11194" t="str">
            <v/>
          </cell>
        </row>
        <row r="11195">
          <cell r="D11195" t="str">
            <v/>
          </cell>
        </row>
        <row r="11196">
          <cell r="D11196" t="str">
            <v/>
          </cell>
        </row>
        <row r="11197">
          <cell r="D11197" t="str">
            <v/>
          </cell>
        </row>
        <row r="11198">
          <cell r="D11198" t="str">
            <v/>
          </cell>
        </row>
        <row r="11199">
          <cell r="D11199" t="str">
            <v/>
          </cell>
        </row>
        <row r="11200">
          <cell r="D11200" t="str">
            <v/>
          </cell>
        </row>
        <row r="11201">
          <cell r="D11201" t="str">
            <v/>
          </cell>
        </row>
        <row r="11202">
          <cell r="D11202" t="str">
            <v/>
          </cell>
        </row>
        <row r="11203">
          <cell r="D11203" t="str">
            <v/>
          </cell>
        </row>
        <row r="11204">
          <cell r="D11204" t="str">
            <v/>
          </cell>
        </row>
        <row r="11205">
          <cell r="D11205" t="str">
            <v/>
          </cell>
        </row>
        <row r="11206">
          <cell r="D11206" t="str">
            <v/>
          </cell>
        </row>
        <row r="11207">
          <cell r="D11207" t="str">
            <v/>
          </cell>
        </row>
        <row r="11208">
          <cell r="D11208" t="str">
            <v/>
          </cell>
        </row>
        <row r="11209">
          <cell r="D11209" t="str">
            <v/>
          </cell>
        </row>
        <row r="11210">
          <cell r="D11210" t="str">
            <v/>
          </cell>
        </row>
        <row r="11211">
          <cell r="D11211" t="str">
            <v/>
          </cell>
        </row>
        <row r="11212">
          <cell r="D11212" t="str">
            <v/>
          </cell>
        </row>
        <row r="11213">
          <cell r="D11213" t="str">
            <v/>
          </cell>
        </row>
        <row r="11214">
          <cell r="D11214" t="str">
            <v/>
          </cell>
        </row>
        <row r="11215">
          <cell r="D11215" t="str">
            <v/>
          </cell>
        </row>
        <row r="11216">
          <cell r="D11216" t="str">
            <v/>
          </cell>
        </row>
        <row r="11217">
          <cell r="D11217" t="str">
            <v/>
          </cell>
        </row>
        <row r="11218">
          <cell r="D11218" t="str">
            <v/>
          </cell>
        </row>
        <row r="11219">
          <cell r="D11219" t="str">
            <v/>
          </cell>
        </row>
        <row r="11220">
          <cell r="D11220" t="str">
            <v/>
          </cell>
        </row>
        <row r="11221">
          <cell r="D11221" t="str">
            <v/>
          </cell>
        </row>
        <row r="11222">
          <cell r="D11222" t="str">
            <v/>
          </cell>
        </row>
        <row r="11223">
          <cell r="D11223" t="str">
            <v/>
          </cell>
        </row>
        <row r="11224">
          <cell r="D11224" t="str">
            <v/>
          </cell>
        </row>
        <row r="11225">
          <cell r="D11225" t="str">
            <v/>
          </cell>
        </row>
        <row r="11226">
          <cell r="D11226" t="str">
            <v/>
          </cell>
        </row>
        <row r="11227">
          <cell r="D11227" t="str">
            <v/>
          </cell>
        </row>
        <row r="11228">
          <cell r="D11228" t="str">
            <v/>
          </cell>
        </row>
        <row r="11229">
          <cell r="D11229" t="str">
            <v/>
          </cell>
        </row>
        <row r="11230">
          <cell r="D11230" t="str">
            <v/>
          </cell>
        </row>
        <row r="11231">
          <cell r="D11231" t="str">
            <v/>
          </cell>
        </row>
        <row r="11232">
          <cell r="D11232" t="str">
            <v/>
          </cell>
        </row>
        <row r="11233">
          <cell r="D11233" t="str">
            <v/>
          </cell>
        </row>
        <row r="11234">
          <cell r="D11234" t="str">
            <v/>
          </cell>
        </row>
        <row r="11235">
          <cell r="D11235" t="str">
            <v/>
          </cell>
        </row>
        <row r="11236">
          <cell r="D11236" t="str">
            <v/>
          </cell>
        </row>
        <row r="11237">
          <cell r="D11237" t="str">
            <v/>
          </cell>
        </row>
        <row r="11238">
          <cell r="D11238" t="str">
            <v/>
          </cell>
        </row>
        <row r="11239">
          <cell r="D11239" t="str">
            <v/>
          </cell>
        </row>
        <row r="11240">
          <cell r="D11240" t="str">
            <v/>
          </cell>
        </row>
        <row r="11241">
          <cell r="D11241" t="str">
            <v/>
          </cell>
        </row>
        <row r="11242">
          <cell r="D11242" t="str">
            <v/>
          </cell>
        </row>
        <row r="11243">
          <cell r="D11243" t="str">
            <v/>
          </cell>
        </row>
        <row r="11244">
          <cell r="D11244" t="str">
            <v/>
          </cell>
        </row>
        <row r="11245">
          <cell r="D11245" t="str">
            <v/>
          </cell>
        </row>
        <row r="11246">
          <cell r="D11246" t="str">
            <v/>
          </cell>
        </row>
        <row r="11247">
          <cell r="D11247" t="str">
            <v/>
          </cell>
        </row>
        <row r="11248">
          <cell r="D11248" t="str">
            <v/>
          </cell>
        </row>
        <row r="11249">
          <cell r="D11249" t="str">
            <v/>
          </cell>
        </row>
        <row r="11250">
          <cell r="D11250" t="str">
            <v/>
          </cell>
        </row>
        <row r="11251">
          <cell r="D11251" t="str">
            <v/>
          </cell>
        </row>
        <row r="11252">
          <cell r="D11252" t="str">
            <v/>
          </cell>
        </row>
        <row r="11253">
          <cell r="D11253" t="str">
            <v/>
          </cell>
        </row>
        <row r="11254">
          <cell r="D11254" t="str">
            <v/>
          </cell>
        </row>
        <row r="11255">
          <cell r="D11255" t="str">
            <v/>
          </cell>
        </row>
        <row r="11256">
          <cell r="D11256" t="str">
            <v/>
          </cell>
        </row>
        <row r="11257">
          <cell r="D11257" t="str">
            <v/>
          </cell>
        </row>
        <row r="11258">
          <cell r="D11258" t="str">
            <v/>
          </cell>
        </row>
        <row r="11259">
          <cell r="D11259" t="str">
            <v/>
          </cell>
        </row>
        <row r="11260">
          <cell r="D11260" t="str">
            <v/>
          </cell>
        </row>
        <row r="11261">
          <cell r="D11261" t="str">
            <v/>
          </cell>
        </row>
        <row r="11262">
          <cell r="D11262" t="str">
            <v/>
          </cell>
        </row>
        <row r="11263">
          <cell r="D11263" t="str">
            <v/>
          </cell>
        </row>
        <row r="11264">
          <cell r="D11264" t="str">
            <v/>
          </cell>
        </row>
        <row r="11265">
          <cell r="D11265" t="str">
            <v/>
          </cell>
        </row>
        <row r="11266">
          <cell r="D11266" t="str">
            <v/>
          </cell>
        </row>
        <row r="11267">
          <cell r="D11267" t="str">
            <v/>
          </cell>
        </row>
        <row r="11268">
          <cell r="D11268" t="str">
            <v/>
          </cell>
        </row>
        <row r="11269">
          <cell r="D11269" t="str">
            <v/>
          </cell>
        </row>
        <row r="11270">
          <cell r="D11270" t="str">
            <v/>
          </cell>
        </row>
        <row r="11271">
          <cell r="D11271" t="str">
            <v/>
          </cell>
        </row>
        <row r="11272">
          <cell r="D11272" t="str">
            <v/>
          </cell>
        </row>
        <row r="11273">
          <cell r="D11273" t="str">
            <v/>
          </cell>
        </row>
        <row r="11274">
          <cell r="D11274" t="str">
            <v/>
          </cell>
        </row>
        <row r="11275">
          <cell r="D11275" t="str">
            <v/>
          </cell>
        </row>
        <row r="11276">
          <cell r="D11276" t="str">
            <v/>
          </cell>
        </row>
        <row r="11277">
          <cell r="D11277" t="str">
            <v/>
          </cell>
        </row>
        <row r="11278">
          <cell r="D11278" t="str">
            <v/>
          </cell>
        </row>
        <row r="11279">
          <cell r="D11279" t="str">
            <v/>
          </cell>
        </row>
        <row r="11280">
          <cell r="D11280" t="str">
            <v/>
          </cell>
        </row>
        <row r="11281">
          <cell r="D11281" t="str">
            <v/>
          </cell>
        </row>
        <row r="11282">
          <cell r="D11282" t="str">
            <v/>
          </cell>
        </row>
        <row r="11283">
          <cell r="D11283" t="str">
            <v/>
          </cell>
        </row>
        <row r="11284">
          <cell r="D11284" t="str">
            <v/>
          </cell>
        </row>
        <row r="11285">
          <cell r="D11285" t="str">
            <v/>
          </cell>
        </row>
        <row r="11286">
          <cell r="D11286" t="str">
            <v/>
          </cell>
        </row>
        <row r="11287">
          <cell r="D11287" t="str">
            <v/>
          </cell>
        </row>
        <row r="11288">
          <cell r="D11288" t="str">
            <v/>
          </cell>
        </row>
        <row r="11289">
          <cell r="D11289" t="str">
            <v/>
          </cell>
        </row>
        <row r="11290">
          <cell r="D11290" t="str">
            <v/>
          </cell>
        </row>
        <row r="11291">
          <cell r="D11291" t="str">
            <v/>
          </cell>
        </row>
        <row r="11292">
          <cell r="D11292" t="str">
            <v/>
          </cell>
        </row>
        <row r="11293">
          <cell r="D11293" t="str">
            <v/>
          </cell>
        </row>
        <row r="11294">
          <cell r="D11294" t="str">
            <v/>
          </cell>
        </row>
        <row r="11295">
          <cell r="D11295" t="str">
            <v/>
          </cell>
        </row>
        <row r="11296">
          <cell r="D11296" t="str">
            <v/>
          </cell>
        </row>
        <row r="11297">
          <cell r="D11297" t="str">
            <v/>
          </cell>
        </row>
        <row r="11298">
          <cell r="D11298" t="str">
            <v/>
          </cell>
        </row>
        <row r="11299">
          <cell r="D11299" t="str">
            <v/>
          </cell>
        </row>
        <row r="11300">
          <cell r="D11300" t="str">
            <v/>
          </cell>
        </row>
        <row r="11301">
          <cell r="D11301" t="str">
            <v/>
          </cell>
        </row>
        <row r="11302">
          <cell r="D11302" t="str">
            <v/>
          </cell>
        </row>
        <row r="11303">
          <cell r="D11303" t="str">
            <v/>
          </cell>
        </row>
        <row r="11304">
          <cell r="D11304" t="str">
            <v/>
          </cell>
        </row>
        <row r="11305">
          <cell r="D11305" t="str">
            <v/>
          </cell>
        </row>
        <row r="11306">
          <cell r="D11306" t="str">
            <v/>
          </cell>
        </row>
        <row r="11307">
          <cell r="D11307" t="str">
            <v/>
          </cell>
        </row>
        <row r="11308">
          <cell r="D11308" t="str">
            <v/>
          </cell>
        </row>
        <row r="11309">
          <cell r="D11309" t="str">
            <v/>
          </cell>
        </row>
        <row r="11310">
          <cell r="D11310" t="str">
            <v/>
          </cell>
        </row>
        <row r="11311">
          <cell r="D11311" t="str">
            <v/>
          </cell>
        </row>
        <row r="11312">
          <cell r="D11312" t="str">
            <v/>
          </cell>
        </row>
        <row r="11313">
          <cell r="D11313" t="str">
            <v/>
          </cell>
        </row>
        <row r="11314">
          <cell r="D11314" t="str">
            <v/>
          </cell>
        </row>
        <row r="11315">
          <cell r="D11315" t="str">
            <v/>
          </cell>
        </row>
        <row r="11316">
          <cell r="D11316" t="str">
            <v/>
          </cell>
        </row>
        <row r="11317">
          <cell r="D11317" t="str">
            <v/>
          </cell>
        </row>
        <row r="11318">
          <cell r="D11318" t="str">
            <v/>
          </cell>
        </row>
        <row r="11319">
          <cell r="D11319" t="str">
            <v/>
          </cell>
        </row>
        <row r="11320">
          <cell r="D11320" t="str">
            <v/>
          </cell>
        </row>
        <row r="11321">
          <cell r="D11321" t="str">
            <v/>
          </cell>
        </row>
        <row r="11322">
          <cell r="D11322" t="str">
            <v/>
          </cell>
        </row>
        <row r="11323">
          <cell r="D11323" t="str">
            <v/>
          </cell>
        </row>
        <row r="11324">
          <cell r="D11324" t="str">
            <v/>
          </cell>
        </row>
        <row r="11325">
          <cell r="D11325" t="str">
            <v/>
          </cell>
        </row>
        <row r="11326">
          <cell r="D11326" t="str">
            <v/>
          </cell>
        </row>
        <row r="11327">
          <cell r="D11327" t="str">
            <v/>
          </cell>
        </row>
        <row r="11328">
          <cell r="D11328" t="str">
            <v/>
          </cell>
        </row>
        <row r="11329">
          <cell r="D11329" t="str">
            <v/>
          </cell>
        </row>
        <row r="11330">
          <cell r="D11330" t="str">
            <v/>
          </cell>
        </row>
        <row r="11331">
          <cell r="D11331" t="str">
            <v/>
          </cell>
        </row>
        <row r="11332">
          <cell r="D11332" t="str">
            <v/>
          </cell>
        </row>
        <row r="11333">
          <cell r="D11333" t="str">
            <v/>
          </cell>
        </row>
        <row r="11334">
          <cell r="D11334" t="str">
            <v/>
          </cell>
        </row>
        <row r="11335">
          <cell r="D11335" t="str">
            <v/>
          </cell>
        </row>
        <row r="11336">
          <cell r="D11336" t="str">
            <v/>
          </cell>
        </row>
        <row r="11337">
          <cell r="D11337" t="str">
            <v/>
          </cell>
        </row>
        <row r="11338">
          <cell r="D11338" t="str">
            <v/>
          </cell>
        </row>
        <row r="11339">
          <cell r="D11339" t="str">
            <v/>
          </cell>
        </row>
        <row r="11340">
          <cell r="D11340" t="str">
            <v/>
          </cell>
        </row>
        <row r="11341">
          <cell r="D11341" t="str">
            <v/>
          </cell>
        </row>
        <row r="11342">
          <cell r="D11342" t="str">
            <v/>
          </cell>
        </row>
        <row r="11343">
          <cell r="D11343" t="str">
            <v/>
          </cell>
        </row>
        <row r="11344">
          <cell r="D11344" t="str">
            <v/>
          </cell>
        </row>
        <row r="11345">
          <cell r="D11345" t="str">
            <v/>
          </cell>
        </row>
        <row r="11346">
          <cell r="D11346" t="str">
            <v/>
          </cell>
        </row>
        <row r="11347">
          <cell r="D11347" t="str">
            <v/>
          </cell>
        </row>
        <row r="11348">
          <cell r="D11348" t="str">
            <v/>
          </cell>
        </row>
        <row r="11349">
          <cell r="D11349" t="str">
            <v/>
          </cell>
        </row>
        <row r="11350">
          <cell r="D11350" t="str">
            <v/>
          </cell>
        </row>
        <row r="11351">
          <cell r="D11351" t="str">
            <v/>
          </cell>
        </row>
        <row r="11352">
          <cell r="D11352" t="str">
            <v/>
          </cell>
        </row>
        <row r="11353">
          <cell r="D11353" t="str">
            <v/>
          </cell>
        </row>
        <row r="11354">
          <cell r="D11354" t="str">
            <v/>
          </cell>
        </row>
        <row r="11355">
          <cell r="D11355" t="str">
            <v/>
          </cell>
        </row>
        <row r="11356">
          <cell r="D11356" t="str">
            <v/>
          </cell>
        </row>
        <row r="11357">
          <cell r="D11357" t="str">
            <v/>
          </cell>
        </row>
        <row r="11358">
          <cell r="D11358" t="str">
            <v/>
          </cell>
        </row>
        <row r="11359">
          <cell r="D11359" t="str">
            <v/>
          </cell>
        </row>
        <row r="11360">
          <cell r="D11360" t="str">
            <v/>
          </cell>
        </row>
        <row r="11361">
          <cell r="D11361" t="str">
            <v/>
          </cell>
        </row>
        <row r="11362">
          <cell r="D11362" t="str">
            <v/>
          </cell>
        </row>
        <row r="11363">
          <cell r="D11363" t="str">
            <v/>
          </cell>
        </row>
        <row r="11364">
          <cell r="D11364" t="str">
            <v/>
          </cell>
        </row>
        <row r="11365">
          <cell r="D11365" t="str">
            <v/>
          </cell>
        </row>
        <row r="11366">
          <cell r="D11366" t="str">
            <v/>
          </cell>
        </row>
        <row r="11367">
          <cell r="D11367" t="str">
            <v/>
          </cell>
        </row>
        <row r="11368">
          <cell r="D11368" t="str">
            <v/>
          </cell>
        </row>
        <row r="11369">
          <cell r="D11369" t="str">
            <v/>
          </cell>
        </row>
        <row r="11370">
          <cell r="D11370" t="str">
            <v/>
          </cell>
        </row>
        <row r="11371">
          <cell r="D11371" t="str">
            <v/>
          </cell>
        </row>
        <row r="11372">
          <cell r="D11372" t="str">
            <v/>
          </cell>
        </row>
        <row r="11373">
          <cell r="D11373" t="str">
            <v/>
          </cell>
        </row>
        <row r="11374">
          <cell r="D11374" t="str">
            <v/>
          </cell>
        </row>
        <row r="11375">
          <cell r="D11375" t="str">
            <v/>
          </cell>
        </row>
        <row r="11376">
          <cell r="D11376" t="str">
            <v/>
          </cell>
        </row>
        <row r="11377">
          <cell r="D11377" t="str">
            <v/>
          </cell>
        </row>
        <row r="11378">
          <cell r="D11378" t="str">
            <v/>
          </cell>
        </row>
        <row r="11379">
          <cell r="D11379" t="str">
            <v/>
          </cell>
        </row>
        <row r="11380">
          <cell r="D11380" t="str">
            <v/>
          </cell>
        </row>
        <row r="11381">
          <cell r="D11381" t="str">
            <v/>
          </cell>
        </row>
        <row r="11382">
          <cell r="D11382" t="str">
            <v/>
          </cell>
        </row>
        <row r="11383">
          <cell r="D11383" t="str">
            <v/>
          </cell>
        </row>
        <row r="11384">
          <cell r="D11384" t="str">
            <v/>
          </cell>
        </row>
        <row r="11385">
          <cell r="D11385" t="str">
            <v/>
          </cell>
        </row>
        <row r="11386">
          <cell r="D11386" t="str">
            <v/>
          </cell>
        </row>
        <row r="11387">
          <cell r="D11387" t="str">
            <v/>
          </cell>
        </row>
        <row r="11388">
          <cell r="D11388" t="str">
            <v/>
          </cell>
        </row>
        <row r="11389">
          <cell r="D11389" t="str">
            <v/>
          </cell>
        </row>
        <row r="11390">
          <cell r="D11390" t="str">
            <v/>
          </cell>
        </row>
        <row r="11391">
          <cell r="D11391" t="str">
            <v/>
          </cell>
        </row>
        <row r="11392">
          <cell r="D11392" t="str">
            <v/>
          </cell>
        </row>
        <row r="11393">
          <cell r="D11393" t="str">
            <v/>
          </cell>
        </row>
        <row r="11394">
          <cell r="D11394" t="str">
            <v/>
          </cell>
        </row>
        <row r="11395">
          <cell r="D11395" t="str">
            <v/>
          </cell>
        </row>
        <row r="11396">
          <cell r="D11396" t="str">
            <v/>
          </cell>
        </row>
        <row r="11397">
          <cell r="D11397" t="str">
            <v/>
          </cell>
        </row>
        <row r="11398">
          <cell r="D11398" t="str">
            <v/>
          </cell>
        </row>
        <row r="11399">
          <cell r="D11399" t="str">
            <v/>
          </cell>
        </row>
        <row r="11400">
          <cell r="D11400" t="str">
            <v/>
          </cell>
        </row>
        <row r="11401">
          <cell r="D11401" t="str">
            <v/>
          </cell>
        </row>
        <row r="11402">
          <cell r="D11402" t="str">
            <v/>
          </cell>
        </row>
        <row r="11403">
          <cell r="D11403" t="str">
            <v/>
          </cell>
        </row>
        <row r="11404">
          <cell r="D11404" t="str">
            <v/>
          </cell>
        </row>
        <row r="11405">
          <cell r="D11405" t="str">
            <v/>
          </cell>
        </row>
        <row r="11406">
          <cell r="D11406" t="str">
            <v/>
          </cell>
        </row>
        <row r="11407">
          <cell r="D11407" t="str">
            <v/>
          </cell>
        </row>
        <row r="11408">
          <cell r="D11408" t="str">
            <v/>
          </cell>
        </row>
        <row r="11409">
          <cell r="D11409" t="str">
            <v/>
          </cell>
        </row>
        <row r="11410">
          <cell r="D11410" t="str">
            <v/>
          </cell>
        </row>
        <row r="11411">
          <cell r="D11411" t="str">
            <v/>
          </cell>
        </row>
        <row r="11412">
          <cell r="D11412" t="str">
            <v/>
          </cell>
        </row>
        <row r="11413">
          <cell r="D11413" t="str">
            <v/>
          </cell>
        </row>
        <row r="11414">
          <cell r="D11414" t="str">
            <v/>
          </cell>
        </row>
        <row r="11415">
          <cell r="D11415" t="str">
            <v/>
          </cell>
        </row>
        <row r="11416">
          <cell r="D11416" t="str">
            <v/>
          </cell>
        </row>
        <row r="11417">
          <cell r="D11417" t="str">
            <v/>
          </cell>
        </row>
        <row r="11418">
          <cell r="D11418" t="str">
            <v/>
          </cell>
        </row>
        <row r="11419">
          <cell r="D11419" t="str">
            <v/>
          </cell>
        </row>
        <row r="11420">
          <cell r="D11420" t="str">
            <v/>
          </cell>
        </row>
        <row r="11421">
          <cell r="D11421" t="str">
            <v/>
          </cell>
        </row>
        <row r="11422">
          <cell r="D11422" t="str">
            <v/>
          </cell>
        </row>
        <row r="11423">
          <cell r="D11423" t="str">
            <v/>
          </cell>
        </row>
        <row r="11424">
          <cell r="D11424" t="str">
            <v/>
          </cell>
        </row>
        <row r="11425">
          <cell r="D11425" t="str">
            <v/>
          </cell>
        </row>
        <row r="11426">
          <cell r="D11426" t="str">
            <v/>
          </cell>
        </row>
        <row r="11427">
          <cell r="D11427" t="str">
            <v/>
          </cell>
        </row>
        <row r="11428">
          <cell r="D11428" t="str">
            <v/>
          </cell>
        </row>
        <row r="11429">
          <cell r="D11429" t="str">
            <v/>
          </cell>
        </row>
        <row r="11430">
          <cell r="D11430" t="str">
            <v/>
          </cell>
        </row>
        <row r="11431">
          <cell r="D11431" t="str">
            <v/>
          </cell>
        </row>
        <row r="11432">
          <cell r="D11432" t="str">
            <v/>
          </cell>
        </row>
        <row r="11433">
          <cell r="D11433" t="str">
            <v/>
          </cell>
        </row>
        <row r="11434">
          <cell r="D11434" t="str">
            <v/>
          </cell>
        </row>
        <row r="11435">
          <cell r="D11435" t="str">
            <v/>
          </cell>
        </row>
        <row r="11436">
          <cell r="D11436" t="str">
            <v/>
          </cell>
        </row>
        <row r="11437">
          <cell r="D11437" t="str">
            <v/>
          </cell>
        </row>
        <row r="11438">
          <cell r="D11438" t="str">
            <v/>
          </cell>
        </row>
        <row r="11439">
          <cell r="D11439" t="str">
            <v/>
          </cell>
        </row>
        <row r="11440">
          <cell r="D11440" t="str">
            <v/>
          </cell>
        </row>
        <row r="11441">
          <cell r="D11441" t="str">
            <v/>
          </cell>
        </row>
        <row r="11442">
          <cell r="D11442" t="str">
            <v/>
          </cell>
        </row>
        <row r="11443">
          <cell r="D11443" t="str">
            <v/>
          </cell>
        </row>
        <row r="11444">
          <cell r="D11444" t="str">
            <v/>
          </cell>
        </row>
        <row r="11445">
          <cell r="D11445" t="str">
            <v/>
          </cell>
        </row>
        <row r="11446">
          <cell r="D11446" t="str">
            <v/>
          </cell>
        </row>
        <row r="11447">
          <cell r="D11447" t="str">
            <v/>
          </cell>
        </row>
        <row r="11448">
          <cell r="D11448" t="str">
            <v/>
          </cell>
        </row>
        <row r="11449">
          <cell r="D11449" t="str">
            <v/>
          </cell>
        </row>
        <row r="11450">
          <cell r="D11450" t="str">
            <v/>
          </cell>
        </row>
        <row r="11451">
          <cell r="D11451" t="str">
            <v/>
          </cell>
        </row>
        <row r="11452">
          <cell r="D11452" t="str">
            <v/>
          </cell>
        </row>
        <row r="11453">
          <cell r="D11453" t="str">
            <v/>
          </cell>
        </row>
        <row r="11454">
          <cell r="D11454" t="str">
            <v/>
          </cell>
        </row>
        <row r="11455">
          <cell r="D11455" t="str">
            <v/>
          </cell>
        </row>
        <row r="11456">
          <cell r="D11456" t="str">
            <v/>
          </cell>
        </row>
        <row r="11457">
          <cell r="D11457" t="str">
            <v/>
          </cell>
        </row>
        <row r="11458">
          <cell r="D11458" t="str">
            <v/>
          </cell>
        </row>
        <row r="11459">
          <cell r="D11459" t="str">
            <v/>
          </cell>
        </row>
        <row r="11460">
          <cell r="D11460" t="str">
            <v/>
          </cell>
        </row>
        <row r="11461">
          <cell r="D11461" t="str">
            <v/>
          </cell>
        </row>
        <row r="11462">
          <cell r="D11462" t="str">
            <v/>
          </cell>
        </row>
        <row r="11463">
          <cell r="D11463" t="str">
            <v/>
          </cell>
        </row>
        <row r="11464">
          <cell r="D11464" t="str">
            <v/>
          </cell>
        </row>
        <row r="11465">
          <cell r="D11465" t="str">
            <v/>
          </cell>
        </row>
        <row r="11466">
          <cell r="D11466" t="str">
            <v/>
          </cell>
        </row>
        <row r="11467">
          <cell r="D11467" t="str">
            <v/>
          </cell>
        </row>
        <row r="11468">
          <cell r="D11468" t="str">
            <v/>
          </cell>
        </row>
        <row r="11469">
          <cell r="D11469" t="str">
            <v/>
          </cell>
        </row>
        <row r="11470">
          <cell r="D11470" t="str">
            <v/>
          </cell>
        </row>
        <row r="11471">
          <cell r="D11471" t="str">
            <v/>
          </cell>
        </row>
        <row r="11472">
          <cell r="D11472" t="str">
            <v/>
          </cell>
        </row>
        <row r="11473">
          <cell r="D11473" t="str">
            <v/>
          </cell>
        </row>
        <row r="11474">
          <cell r="D11474" t="str">
            <v/>
          </cell>
        </row>
        <row r="11475">
          <cell r="D11475" t="str">
            <v/>
          </cell>
        </row>
        <row r="11476">
          <cell r="D11476" t="str">
            <v/>
          </cell>
        </row>
        <row r="11477">
          <cell r="D11477" t="str">
            <v/>
          </cell>
        </row>
        <row r="11478">
          <cell r="D11478" t="str">
            <v/>
          </cell>
        </row>
        <row r="11479">
          <cell r="D11479" t="str">
            <v/>
          </cell>
        </row>
        <row r="11480">
          <cell r="D11480" t="str">
            <v/>
          </cell>
        </row>
        <row r="11481">
          <cell r="D11481" t="str">
            <v/>
          </cell>
        </row>
        <row r="11482">
          <cell r="D11482" t="str">
            <v/>
          </cell>
        </row>
        <row r="11483">
          <cell r="D11483" t="str">
            <v/>
          </cell>
        </row>
        <row r="11484">
          <cell r="D11484" t="str">
            <v/>
          </cell>
        </row>
        <row r="11485">
          <cell r="D11485" t="str">
            <v/>
          </cell>
        </row>
        <row r="11486">
          <cell r="D11486" t="str">
            <v/>
          </cell>
        </row>
        <row r="11487">
          <cell r="D11487" t="str">
            <v/>
          </cell>
        </row>
        <row r="11488">
          <cell r="D11488" t="str">
            <v/>
          </cell>
        </row>
        <row r="11489">
          <cell r="D11489" t="str">
            <v/>
          </cell>
        </row>
        <row r="11490">
          <cell r="D11490" t="str">
            <v/>
          </cell>
        </row>
        <row r="11491">
          <cell r="D11491" t="str">
            <v/>
          </cell>
        </row>
        <row r="11492">
          <cell r="D11492" t="str">
            <v/>
          </cell>
        </row>
        <row r="11493">
          <cell r="D11493" t="str">
            <v/>
          </cell>
        </row>
        <row r="11494">
          <cell r="D11494" t="str">
            <v/>
          </cell>
        </row>
        <row r="11495">
          <cell r="D11495" t="str">
            <v/>
          </cell>
        </row>
        <row r="11496">
          <cell r="D11496" t="str">
            <v/>
          </cell>
        </row>
        <row r="11497">
          <cell r="D11497" t="str">
            <v/>
          </cell>
        </row>
        <row r="11498">
          <cell r="D11498" t="str">
            <v/>
          </cell>
        </row>
        <row r="11499">
          <cell r="D11499" t="str">
            <v/>
          </cell>
        </row>
        <row r="11500">
          <cell r="D11500" t="str">
            <v/>
          </cell>
        </row>
        <row r="11501">
          <cell r="D11501" t="str">
            <v/>
          </cell>
        </row>
        <row r="11502">
          <cell r="D11502" t="str">
            <v/>
          </cell>
        </row>
        <row r="11503">
          <cell r="D11503" t="str">
            <v/>
          </cell>
        </row>
        <row r="11504">
          <cell r="D11504" t="str">
            <v/>
          </cell>
        </row>
        <row r="11505">
          <cell r="D11505" t="str">
            <v/>
          </cell>
        </row>
        <row r="11506">
          <cell r="D11506" t="str">
            <v/>
          </cell>
        </row>
        <row r="11507">
          <cell r="D11507" t="str">
            <v/>
          </cell>
        </row>
        <row r="11508">
          <cell r="D11508" t="str">
            <v/>
          </cell>
        </row>
        <row r="11509">
          <cell r="D11509" t="str">
            <v/>
          </cell>
        </row>
        <row r="11510">
          <cell r="D11510" t="str">
            <v/>
          </cell>
        </row>
        <row r="11511">
          <cell r="D11511" t="str">
            <v/>
          </cell>
        </row>
        <row r="11512">
          <cell r="D11512" t="str">
            <v/>
          </cell>
        </row>
        <row r="11513">
          <cell r="D11513" t="str">
            <v/>
          </cell>
        </row>
        <row r="11514">
          <cell r="D11514" t="str">
            <v/>
          </cell>
        </row>
        <row r="11515">
          <cell r="D11515" t="str">
            <v/>
          </cell>
        </row>
        <row r="11516">
          <cell r="D11516" t="str">
            <v/>
          </cell>
        </row>
        <row r="11517">
          <cell r="D11517" t="str">
            <v/>
          </cell>
        </row>
        <row r="11518">
          <cell r="D11518" t="str">
            <v/>
          </cell>
        </row>
        <row r="11519">
          <cell r="D11519" t="str">
            <v/>
          </cell>
        </row>
        <row r="11520">
          <cell r="D11520" t="str">
            <v/>
          </cell>
        </row>
        <row r="11521">
          <cell r="D11521" t="str">
            <v/>
          </cell>
        </row>
        <row r="11522">
          <cell r="D11522" t="str">
            <v/>
          </cell>
        </row>
        <row r="11523">
          <cell r="D11523" t="str">
            <v/>
          </cell>
        </row>
        <row r="11524">
          <cell r="D11524" t="str">
            <v/>
          </cell>
        </row>
        <row r="11525">
          <cell r="D11525" t="str">
            <v/>
          </cell>
        </row>
        <row r="11526">
          <cell r="D11526" t="str">
            <v/>
          </cell>
        </row>
        <row r="11527">
          <cell r="D11527" t="str">
            <v/>
          </cell>
        </row>
        <row r="11528">
          <cell r="D11528" t="str">
            <v/>
          </cell>
        </row>
        <row r="11529">
          <cell r="D11529" t="str">
            <v/>
          </cell>
        </row>
        <row r="11530">
          <cell r="D11530" t="str">
            <v/>
          </cell>
        </row>
        <row r="11531">
          <cell r="D11531" t="str">
            <v/>
          </cell>
        </row>
        <row r="11532">
          <cell r="D11532" t="str">
            <v/>
          </cell>
        </row>
        <row r="11533">
          <cell r="D11533" t="str">
            <v/>
          </cell>
        </row>
        <row r="11534">
          <cell r="D11534" t="str">
            <v/>
          </cell>
        </row>
        <row r="11535">
          <cell r="D11535" t="str">
            <v/>
          </cell>
        </row>
        <row r="11536">
          <cell r="D11536" t="str">
            <v/>
          </cell>
        </row>
        <row r="11537">
          <cell r="D11537" t="str">
            <v/>
          </cell>
        </row>
        <row r="11538">
          <cell r="D11538" t="str">
            <v/>
          </cell>
        </row>
        <row r="11539">
          <cell r="D11539" t="str">
            <v/>
          </cell>
        </row>
        <row r="11540">
          <cell r="D11540" t="str">
            <v/>
          </cell>
        </row>
        <row r="11541">
          <cell r="D11541" t="str">
            <v/>
          </cell>
        </row>
        <row r="11542">
          <cell r="D11542" t="str">
            <v/>
          </cell>
        </row>
        <row r="11543">
          <cell r="D11543" t="str">
            <v/>
          </cell>
        </row>
        <row r="11544">
          <cell r="D11544" t="str">
            <v/>
          </cell>
        </row>
        <row r="11545">
          <cell r="D11545" t="str">
            <v/>
          </cell>
        </row>
        <row r="11546">
          <cell r="D11546" t="str">
            <v/>
          </cell>
        </row>
        <row r="11547">
          <cell r="D11547" t="str">
            <v/>
          </cell>
        </row>
        <row r="11548">
          <cell r="D11548" t="str">
            <v/>
          </cell>
        </row>
        <row r="11549">
          <cell r="D11549" t="str">
            <v/>
          </cell>
        </row>
        <row r="11550">
          <cell r="D11550" t="str">
            <v/>
          </cell>
        </row>
        <row r="11551">
          <cell r="D11551" t="str">
            <v/>
          </cell>
        </row>
        <row r="11552">
          <cell r="D11552" t="str">
            <v/>
          </cell>
        </row>
        <row r="11553">
          <cell r="D11553" t="str">
            <v/>
          </cell>
        </row>
        <row r="11554">
          <cell r="D11554" t="str">
            <v/>
          </cell>
        </row>
        <row r="11555">
          <cell r="D11555" t="str">
            <v/>
          </cell>
        </row>
        <row r="11556">
          <cell r="D11556" t="str">
            <v/>
          </cell>
        </row>
        <row r="11557">
          <cell r="D11557" t="str">
            <v/>
          </cell>
        </row>
        <row r="11558">
          <cell r="D11558" t="str">
            <v/>
          </cell>
        </row>
        <row r="11559">
          <cell r="D11559" t="str">
            <v/>
          </cell>
        </row>
        <row r="11560">
          <cell r="D11560" t="str">
            <v/>
          </cell>
        </row>
        <row r="11561">
          <cell r="D11561" t="str">
            <v/>
          </cell>
        </row>
        <row r="11562">
          <cell r="D11562" t="str">
            <v/>
          </cell>
        </row>
        <row r="11563">
          <cell r="D11563" t="str">
            <v/>
          </cell>
        </row>
        <row r="11564">
          <cell r="D11564" t="str">
            <v/>
          </cell>
        </row>
        <row r="11565">
          <cell r="D11565" t="str">
            <v/>
          </cell>
        </row>
        <row r="11566">
          <cell r="D11566" t="str">
            <v/>
          </cell>
        </row>
        <row r="11567">
          <cell r="D11567" t="str">
            <v/>
          </cell>
        </row>
        <row r="11568">
          <cell r="D11568" t="str">
            <v/>
          </cell>
        </row>
        <row r="11569">
          <cell r="D11569" t="str">
            <v/>
          </cell>
        </row>
        <row r="11570">
          <cell r="D11570" t="str">
            <v/>
          </cell>
        </row>
        <row r="11571">
          <cell r="D11571" t="str">
            <v/>
          </cell>
        </row>
        <row r="11572">
          <cell r="D11572" t="str">
            <v/>
          </cell>
        </row>
        <row r="11573">
          <cell r="D11573" t="str">
            <v/>
          </cell>
        </row>
        <row r="11574">
          <cell r="D11574" t="str">
            <v/>
          </cell>
        </row>
        <row r="11575">
          <cell r="D11575" t="str">
            <v/>
          </cell>
        </row>
        <row r="11576">
          <cell r="D11576" t="str">
            <v/>
          </cell>
        </row>
        <row r="11577">
          <cell r="D11577" t="str">
            <v/>
          </cell>
        </row>
        <row r="11578">
          <cell r="D11578" t="str">
            <v/>
          </cell>
        </row>
        <row r="11579">
          <cell r="D11579" t="str">
            <v/>
          </cell>
        </row>
        <row r="11580">
          <cell r="D11580" t="str">
            <v/>
          </cell>
        </row>
        <row r="11581">
          <cell r="D11581" t="str">
            <v/>
          </cell>
        </row>
        <row r="11582">
          <cell r="D11582" t="str">
            <v/>
          </cell>
        </row>
        <row r="11583">
          <cell r="D11583" t="str">
            <v/>
          </cell>
        </row>
        <row r="11584">
          <cell r="D11584" t="str">
            <v/>
          </cell>
        </row>
        <row r="11585">
          <cell r="D11585" t="str">
            <v/>
          </cell>
        </row>
        <row r="11586">
          <cell r="D11586" t="str">
            <v/>
          </cell>
        </row>
        <row r="11587">
          <cell r="D11587" t="str">
            <v/>
          </cell>
        </row>
        <row r="11588">
          <cell r="D11588" t="str">
            <v/>
          </cell>
        </row>
        <row r="11589">
          <cell r="D11589" t="str">
            <v/>
          </cell>
        </row>
        <row r="11590">
          <cell r="D11590" t="str">
            <v/>
          </cell>
        </row>
        <row r="11591">
          <cell r="D11591" t="str">
            <v/>
          </cell>
        </row>
        <row r="11592">
          <cell r="D11592" t="str">
            <v/>
          </cell>
        </row>
        <row r="11593">
          <cell r="D11593" t="str">
            <v/>
          </cell>
        </row>
        <row r="11594">
          <cell r="D11594" t="str">
            <v/>
          </cell>
        </row>
        <row r="11595">
          <cell r="D11595" t="str">
            <v/>
          </cell>
        </row>
        <row r="11596">
          <cell r="D11596" t="str">
            <v/>
          </cell>
        </row>
        <row r="11597">
          <cell r="D11597" t="str">
            <v/>
          </cell>
        </row>
        <row r="11598">
          <cell r="D11598" t="str">
            <v/>
          </cell>
        </row>
        <row r="11599">
          <cell r="D11599" t="str">
            <v/>
          </cell>
        </row>
        <row r="11600">
          <cell r="D11600" t="str">
            <v/>
          </cell>
        </row>
        <row r="11601">
          <cell r="D11601" t="str">
            <v/>
          </cell>
        </row>
        <row r="11602">
          <cell r="D11602" t="str">
            <v/>
          </cell>
        </row>
        <row r="11603">
          <cell r="D11603" t="str">
            <v/>
          </cell>
        </row>
        <row r="11604">
          <cell r="D11604" t="str">
            <v/>
          </cell>
        </row>
        <row r="11605">
          <cell r="D11605" t="str">
            <v/>
          </cell>
        </row>
        <row r="11606">
          <cell r="D11606" t="str">
            <v/>
          </cell>
        </row>
        <row r="11607">
          <cell r="D11607" t="str">
            <v/>
          </cell>
        </row>
        <row r="11608">
          <cell r="D11608" t="str">
            <v/>
          </cell>
        </row>
        <row r="11609">
          <cell r="D11609" t="str">
            <v/>
          </cell>
        </row>
        <row r="11610">
          <cell r="D11610" t="str">
            <v/>
          </cell>
        </row>
        <row r="11611">
          <cell r="D11611" t="str">
            <v/>
          </cell>
        </row>
        <row r="11612">
          <cell r="D11612" t="str">
            <v/>
          </cell>
        </row>
        <row r="11613">
          <cell r="D11613" t="str">
            <v/>
          </cell>
        </row>
        <row r="11614">
          <cell r="D11614" t="str">
            <v/>
          </cell>
        </row>
        <row r="11615">
          <cell r="D11615" t="str">
            <v/>
          </cell>
        </row>
        <row r="11616">
          <cell r="D11616" t="str">
            <v/>
          </cell>
        </row>
        <row r="11617">
          <cell r="D11617" t="str">
            <v/>
          </cell>
        </row>
        <row r="11618">
          <cell r="D11618" t="str">
            <v/>
          </cell>
        </row>
        <row r="11619">
          <cell r="D11619" t="str">
            <v/>
          </cell>
        </row>
        <row r="11620">
          <cell r="D11620" t="str">
            <v/>
          </cell>
        </row>
        <row r="11621">
          <cell r="D11621" t="str">
            <v/>
          </cell>
        </row>
        <row r="11622">
          <cell r="D11622" t="str">
            <v/>
          </cell>
        </row>
        <row r="11623">
          <cell r="D11623" t="str">
            <v/>
          </cell>
        </row>
        <row r="11624">
          <cell r="D11624" t="str">
            <v/>
          </cell>
        </row>
        <row r="11625">
          <cell r="D11625" t="str">
            <v/>
          </cell>
        </row>
        <row r="11626">
          <cell r="D11626" t="str">
            <v/>
          </cell>
        </row>
        <row r="11627">
          <cell r="D11627" t="str">
            <v/>
          </cell>
        </row>
        <row r="11628">
          <cell r="D11628" t="str">
            <v/>
          </cell>
        </row>
        <row r="11629">
          <cell r="D11629" t="str">
            <v/>
          </cell>
        </row>
        <row r="11630">
          <cell r="D11630" t="str">
            <v/>
          </cell>
        </row>
        <row r="11631">
          <cell r="D11631" t="str">
            <v/>
          </cell>
        </row>
        <row r="11632">
          <cell r="D11632" t="str">
            <v/>
          </cell>
        </row>
        <row r="11633">
          <cell r="D11633" t="str">
            <v/>
          </cell>
        </row>
        <row r="11634">
          <cell r="D11634" t="str">
            <v/>
          </cell>
        </row>
        <row r="11635">
          <cell r="D11635" t="str">
            <v/>
          </cell>
        </row>
        <row r="11636">
          <cell r="D11636" t="str">
            <v/>
          </cell>
        </row>
        <row r="11637">
          <cell r="D11637" t="str">
            <v/>
          </cell>
        </row>
        <row r="11638">
          <cell r="D11638" t="str">
            <v/>
          </cell>
        </row>
        <row r="11639">
          <cell r="D11639" t="str">
            <v/>
          </cell>
        </row>
        <row r="11640">
          <cell r="D11640" t="str">
            <v/>
          </cell>
        </row>
        <row r="11641">
          <cell r="D11641" t="str">
            <v/>
          </cell>
        </row>
        <row r="11642">
          <cell r="D11642" t="str">
            <v/>
          </cell>
        </row>
        <row r="11643">
          <cell r="D11643" t="str">
            <v/>
          </cell>
        </row>
        <row r="11644">
          <cell r="D11644" t="str">
            <v/>
          </cell>
        </row>
        <row r="11645">
          <cell r="D11645" t="str">
            <v/>
          </cell>
        </row>
        <row r="11646">
          <cell r="D11646" t="str">
            <v/>
          </cell>
        </row>
        <row r="11647">
          <cell r="D11647" t="str">
            <v/>
          </cell>
        </row>
        <row r="11648">
          <cell r="D11648" t="str">
            <v/>
          </cell>
        </row>
        <row r="11649">
          <cell r="D11649" t="str">
            <v/>
          </cell>
        </row>
        <row r="11650">
          <cell r="D11650" t="str">
            <v/>
          </cell>
        </row>
        <row r="11651">
          <cell r="D11651" t="str">
            <v/>
          </cell>
        </row>
        <row r="11652">
          <cell r="D11652" t="str">
            <v/>
          </cell>
        </row>
        <row r="11653">
          <cell r="D11653" t="str">
            <v/>
          </cell>
        </row>
        <row r="11654">
          <cell r="D11654" t="str">
            <v/>
          </cell>
        </row>
        <row r="11655">
          <cell r="D11655" t="str">
            <v/>
          </cell>
        </row>
        <row r="11656">
          <cell r="D11656" t="str">
            <v/>
          </cell>
        </row>
        <row r="11657">
          <cell r="D11657" t="str">
            <v/>
          </cell>
        </row>
        <row r="11658">
          <cell r="D11658" t="str">
            <v/>
          </cell>
        </row>
        <row r="11659">
          <cell r="D11659" t="str">
            <v/>
          </cell>
        </row>
        <row r="11660">
          <cell r="D11660" t="str">
            <v/>
          </cell>
        </row>
        <row r="11661">
          <cell r="D11661" t="str">
            <v/>
          </cell>
        </row>
        <row r="11662">
          <cell r="D11662" t="str">
            <v/>
          </cell>
        </row>
        <row r="11663">
          <cell r="D11663" t="str">
            <v/>
          </cell>
        </row>
        <row r="11664">
          <cell r="D11664" t="str">
            <v/>
          </cell>
        </row>
        <row r="11665">
          <cell r="D11665" t="str">
            <v/>
          </cell>
        </row>
        <row r="11666">
          <cell r="D11666" t="str">
            <v/>
          </cell>
        </row>
        <row r="11667">
          <cell r="D11667" t="str">
            <v/>
          </cell>
        </row>
        <row r="11668">
          <cell r="D11668" t="str">
            <v/>
          </cell>
        </row>
        <row r="11669">
          <cell r="D11669" t="str">
            <v/>
          </cell>
        </row>
        <row r="11670">
          <cell r="D11670" t="str">
            <v/>
          </cell>
        </row>
        <row r="11671">
          <cell r="D11671" t="str">
            <v/>
          </cell>
        </row>
        <row r="11672">
          <cell r="D11672" t="str">
            <v/>
          </cell>
        </row>
        <row r="11673">
          <cell r="D11673" t="str">
            <v/>
          </cell>
        </row>
        <row r="11674">
          <cell r="D11674" t="str">
            <v/>
          </cell>
        </row>
        <row r="11675">
          <cell r="D11675" t="str">
            <v/>
          </cell>
        </row>
        <row r="11676">
          <cell r="D11676" t="str">
            <v/>
          </cell>
        </row>
        <row r="11677">
          <cell r="D11677" t="str">
            <v/>
          </cell>
        </row>
        <row r="11678">
          <cell r="D11678" t="str">
            <v/>
          </cell>
        </row>
        <row r="11679">
          <cell r="D11679" t="str">
            <v/>
          </cell>
        </row>
        <row r="11680">
          <cell r="D11680" t="str">
            <v/>
          </cell>
        </row>
        <row r="11681">
          <cell r="D11681" t="str">
            <v/>
          </cell>
        </row>
        <row r="11682">
          <cell r="D11682" t="str">
            <v/>
          </cell>
        </row>
        <row r="11683">
          <cell r="D11683" t="str">
            <v/>
          </cell>
        </row>
        <row r="11684">
          <cell r="D11684" t="str">
            <v/>
          </cell>
        </row>
        <row r="11685">
          <cell r="D11685" t="str">
            <v/>
          </cell>
        </row>
        <row r="11686">
          <cell r="D11686" t="str">
            <v/>
          </cell>
        </row>
        <row r="11687">
          <cell r="D11687" t="str">
            <v/>
          </cell>
        </row>
        <row r="11688">
          <cell r="D11688" t="str">
            <v/>
          </cell>
        </row>
        <row r="11689">
          <cell r="D11689" t="str">
            <v/>
          </cell>
        </row>
        <row r="11690">
          <cell r="D11690" t="str">
            <v/>
          </cell>
        </row>
        <row r="11691">
          <cell r="D11691" t="str">
            <v/>
          </cell>
        </row>
        <row r="11692">
          <cell r="D11692" t="str">
            <v/>
          </cell>
        </row>
        <row r="11693">
          <cell r="D11693" t="str">
            <v/>
          </cell>
        </row>
        <row r="11694">
          <cell r="D11694" t="str">
            <v/>
          </cell>
        </row>
        <row r="11695">
          <cell r="D11695" t="str">
            <v/>
          </cell>
        </row>
        <row r="11696">
          <cell r="D11696" t="str">
            <v/>
          </cell>
        </row>
        <row r="11697">
          <cell r="D11697" t="str">
            <v/>
          </cell>
        </row>
        <row r="11698">
          <cell r="D11698" t="str">
            <v/>
          </cell>
        </row>
        <row r="11699">
          <cell r="D11699" t="str">
            <v/>
          </cell>
        </row>
        <row r="11700">
          <cell r="D11700" t="str">
            <v/>
          </cell>
        </row>
        <row r="11701">
          <cell r="D11701" t="str">
            <v/>
          </cell>
        </row>
        <row r="11702">
          <cell r="D11702" t="str">
            <v/>
          </cell>
        </row>
        <row r="11703">
          <cell r="D11703" t="str">
            <v/>
          </cell>
        </row>
        <row r="11704">
          <cell r="D11704" t="str">
            <v/>
          </cell>
        </row>
        <row r="11705">
          <cell r="D11705" t="str">
            <v/>
          </cell>
        </row>
        <row r="11706">
          <cell r="D11706" t="str">
            <v/>
          </cell>
        </row>
        <row r="11707">
          <cell r="D11707" t="str">
            <v/>
          </cell>
        </row>
        <row r="11708">
          <cell r="D11708" t="str">
            <v/>
          </cell>
        </row>
        <row r="11709">
          <cell r="D11709" t="str">
            <v/>
          </cell>
        </row>
        <row r="11710">
          <cell r="D11710" t="str">
            <v/>
          </cell>
        </row>
        <row r="11711">
          <cell r="D11711" t="str">
            <v/>
          </cell>
        </row>
        <row r="11712">
          <cell r="D11712" t="str">
            <v/>
          </cell>
        </row>
        <row r="11713">
          <cell r="D11713" t="str">
            <v/>
          </cell>
        </row>
        <row r="11714">
          <cell r="D11714" t="str">
            <v/>
          </cell>
        </row>
        <row r="11715">
          <cell r="D11715" t="str">
            <v/>
          </cell>
        </row>
        <row r="11716">
          <cell r="D11716" t="str">
            <v/>
          </cell>
        </row>
        <row r="11717">
          <cell r="D11717" t="str">
            <v/>
          </cell>
        </row>
        <row r="11718">
          <cell r="D11718" t="str">
            <v/>
          </cell>
        </row>
        <row r="11719">
          <cell r="D11719" t="str">
            <v/>
          </cell>
        </row>
        <row r="11720">
          <cell r="D11720" t="str">
            <v/>
          </cell>
        </row>
        <row r="11721">
          <cell r="D11721" t="str">
            <v/>
          </cell>
        </row>
        <row r="11722">
          <cell r="D11722" t="str">
            <v/>
          </cell>
        </row>
        <row r="11723">
          <cell r="D11723" t="str">
            <v/>
          </cell>
        </row>
        <row r="11724">
          <cell r="D11724" t="str">
            <v/>
          </cell>
        </row>
        <row r="11725">
          <cell r="D11725" t="str">
            <v/>
          </cell>
        </row>
        <row r="11726">
          <cell r="D11726" t="str">
            <v/>
          </cell>
        </row>
        <row r="11727">
          <cell r="D11727" t="str">
            <v/>
          </cell>
        </row>
        <row r="11728">
          <cell r="D11728" t="str">
            <v/>
          </cell>
        </row>
        <row r="11729">
          <cell r="D11729" t="str">
            <v/>
          </cell>
        </row>
        <row r="11730">
          <cell r="D11730" t="str">
            <v/>
          </cell>
        </row>
        <row r="11731">
          <cell r="D11731" t="str">
            <v/>
          </cell>
        </row>
        <row r="11732">
          <cell r="D11732" t="str">
            <v/>
          </cell>
        </row>
        <row r="11733">
          <cell r="D11733" t="str">
            <v/>
          </cell>
        </row>
        <row r="11734">
          <cell r="D11734" t="str">
            <v/>
          </cell>
        </row>
        <row r="11735">
          <cell r="D11735" t="str">
            <v/>
          </cell>
        </row>
        <row r="11736">
          <cell r="D11736" t="str">
            <v/>
          </cell>
        </row>
        <row r="11737">
          <cell r="D11737" t="str">
            <v/>
          </cell>
        </row>
        <row r="11738">
          <cell r="D11738" t="str">
            <v/>
          </cell>
        </row>
        <row r="11739">
          <cell r="D11739" t="str">
            <v/>
          </cell>
        </row>
        <row r="11740">
          <cell r="D11740" t="str">
            <v/>
          </cell>
        </row>
        <row r="11741">
          <cell r="D11741" t="str">
            <v/>
          </cell>
        </row>
        <row r="11742">
          <cell r="D11742" t="str">
            <v/>
          </cell>
        </row>
        <row r="11743">
          <cell r="D11743" t="str">
            <v/>
          </cell>
        </row>
        <row r="11744">
          <cell r="D11744" t="str">
            <v/>
          </cell>
        </row>
        <row r="11745">
          <cell r="D11745" t="str">
            <v/>
          </cell>
        </row>
        <row r="11746">
          <cell r="D11746" t="str">
            <v/>
          </cell>
        </row>
        <row r="11747">
          <cell r="D11747" t="str">
            <v/>
          </cell>
        </row>
        <row r="11748">
          <cell r="D11748" t="str">
            <v/>
          </cell>
        </row>
        <row r="11749">
          <cell r="D11749" t="str">
            <v/>
          </cell>
        </row>
        <row r="11750">
          <cell r="D11750" t="str">
            <v/>
          </cell>
        </row>
        <row r="11751">
          <cell r="D11751" t="str">
            <v/>
          </cell>
        </row>
        <row r="11752">
          <cell r="D11752" t="str">
            <v/>
          </cell>
        </row>
        <row r="11753">
          <cell r="D11753" t="str">
            <v/>
          </cell>
        </row>
        <row r="11754">
          <cell r="D11754" t="str">
            <v/>
          </cell>
        </row>
        <row r="11755">
          <cell r="D11755" t="str">
            <v/>
          </cell>
        </row>
        <row r="11756">
          <cell r="D11756" t="str">
            <v/>
          </cell>
        </row>
        <row r="11757">
          <cell r="D11757" t="str">
            <v/>
          </cell>
        </row>
        <row r="11758">
          <cell r="D11758" t="str">
            <v/>
          </cell>
        </row>
        <row r="11759">
          <cell r="D11759" t="str">
            <v/>
          </cell>
        </row>
        <row r="11760">
          <cell r="D11760" t="str">
            <v/>
          </cell>
        </row>
        <row r="11761">
          <cell r="D11761" t="str">
            <v/>
          </cell>
        </row>
        <row r="11762">
          <cell r="D11762" t="str">
            <v/>
          </cell>
        </row>
        <row r="11763">
          <cell r="D11763" t="str">
            <v/>
          </cell>
        </row>
        <row r="11764">
          <cell r="D11764" t="str">
            <v/>
          </cell>
        </row>
        <row r="11765">
          <cell r="D11765" t="str">
            <v/>
          </cell>
        </row>
        <row r="11766">
          <cell r="D11766" t="str">
            <v/>
          </cell>
        </row>
        <row r="11767">
          <cell r="D11767" t="str">
            <v/>
          </cell>
        </row>
        <row r="11768">
          <cell r="D11768" t="str">
            <v/>
          </cell>
        </row>
        <row r="11769">
          <cell r="D11769" t="str">
            <v/>
          </cell>
        </row>
        <row r="11770">
          <cell r="D11770" t="str">
            <v/>
          </cell>
        </row>
        <row r="11771">
          <cell r="D11771" t="str">
            <v/>
          </cell>
        </row>
        <row r="11772">
          <cell r="D11772" t="str">
            <v/>
          </cell>
        </row>
        <row r="11773">
          <cell r="D11773" t="str">
            <v/>
          </cell>
        </row>
        <row r="11774">
          <cell r="D11774" t="str">
            <v/>
          </cell>
        </row>
        <row r="11775">
          <cell r="D11775" t="str">
            <v/>
          </cell>
        </row>
        <row r="11776">
          <cell r="D11776" t="str">
            <v/>
          </cell>
        </row>
        <row r="11777">
          <cell r="D11777" t="str">
            <v/>
          </cell>
        </row>
        <row r="11778">
          <cell r="D11778" t="str">
            <v/>
          </cell>
        </row>
        <row r="11779">
          <cell r="D11779" t="str">
            <v/>
          </cell>
        </row>
        <row r="11780">
          <cell r="D11780" t="str">
            <v/>
          </cell>
        </row>
        <row r="11781">
          <cell r="D11781" t="str">
            <v/>
          </cell>
        </row>
        <row r="11782">
          <cell r="D11782" t="str">
            <v/>
          </cell>
        </row>
        <row r="11783">
          <cell r="D11783" t="str">
            <v/>
          </cell>
        </row>
        <row r="11784">
          <cell r="D11784" t="str">
            <v/>
          </cell>
        </row>
        <row r="11785">
          <cell r="D11785" t="str">
            <v/>
          </cell>
        </row>
        <row r="11786">
          <cell r="D11786" t="str">
            <v/>
          </cell>
        </row>
        <row r="11787">
          <cell r="D11787" t="str">
            <v/>
          </cell>
        </row>
        <row r="11788">
          <cell r="D11788" t="str">
            <v/>
          </cell>
        </row>
        <row r="11789">
          <cell r="D11789" t="str">
            <v/>
          </cell>
        </row>
        <row r="11790">
          <cell r="D11790" t="str">
            <v/>
          </cell>
        </row>
        <row r="11791">
          <cell r="D11791" t="str">
            <v/>
          </cell>
        </row>
        <row r="11792">
          <cell r="D11792" t="str">
            <v/>
          </cell>
        </row>
        <row r="11793">
          <cell r="D11793" t="str">
            <v/>
          </cell>
        </row>
        <row r="11794">
          <cell r="D11794" t="str">
            <v/>
          </cell>
        </row>
        <row r="11795">
          <cell r="D11795" t="str">
            <v/>
          </cell>
        </row>
        <row r="11796">
          <cell r="D11796" t="str">
            <v/>
          </cell>
        </row>
        <row r="11797">
          <cell r="D11797" t="str">
            <v/>
          </cell>
        </row>
        <row r="11798">
          <cell r="D11798" t="str">
            <v/>
          </cell>
        </row>
        <row r="11799">
          <cell r="D11799" t="str">
            <v/>
          </cell>
        </row>
        <row r="11800">
          <cell r="D11800" t="str">
            <v/>
          </cell>
        </row>
        <row r="11801">
          <cell r="D11801" t="str">
            <v/>
          </cell>
        </row>
        <row r="11802">
          <cell r="D11802" t="str">
            <v/>
          </cell>
        </row>
        <row r="11803">
          <cell r="D11803" t="str">
            <v/>
          </cell>
        </row>
        <row r="11804">
          <cell r="D11804" t="str">
            <v/>
          </cell>
        </row>
        <row r="11805">
          <cell r="D11805" t="str">
            <v/>
          </cell>
        </row>
        <row r="11806">
          <cell r="D11806" t="str">
            <v/>
          </cell>
        </row>
        <row r="11807">
          <cell r="D11807" t="str">
            <v/>
          </cell>
        </row>
        <row r="11808">
          <cell r="D11808" t="str">
            <v/>
          </cell>
        </row>
        <row r="11809">
          <cell r="D11809" t="str">
            <v/>
          </cell>
        </row>
        <row r="11810">
          <cell r="D11810" t="str">
            <v/>
          </cell>
        </row>
        <row r="11811">
          <cell r="D11811" t="str">
            <v/>
          </cell>
        </row>
        <row r="11812">
          <cell r="D11812" t="str">
            <v/>
          </cell>
        </row>
        <row r="11813">
          <cell r="D11813" t="str">
            <v/>
          </cell>
        </row>
        <row r="11814">
          <cell r="D11814" t="str">
            <v/>
          </cell>
        </row>
        <row r="11815">
          <cell r="D11815" t="str">
            <v/>
          </cell>
        </row>
        <row r="11816">
          <cell r="D11816" t="str">
            <v/>
          </cell>
        </row>
        <row r="11817">
          <cell r="D11817" t="str">
            <v/>
          </cell>
        </row>
        <row r="11818">
          <cell r="D11818" t="str">
            <v/>
          </cell>
        </row>
        <row r="11819">
          <cell r="D11819" t="str">
            <v/>
          </cell>
        </row>
        <row r="11820">
          <cell r="D11820" t="str">
            <v/>
          </cell>
        </row>
        <row r="11821">
          <cell r="D11821" t="str">
            <v/>
          </cell>
        </row>
        <row r="11822">
          <cell r="D11822" t="str">
            <v/>
          </cell>
        </row>
        <row r="11823">
          <cell r="D11823" t="str">
            <v/>
          </cell>
        </row>
        <row r="11824">
          <cell r="D11824" t="str">
            <v/>
          </cell>
        </row>
        <row r="11825">
          <cell r="D11825" t="str">
            <v/>
          </cell>
        </row>
        <row r="11826">
          <cell r="D11826" t="str">
            <v/>
          </cell>
        </row>
        <row r="11827">
          <cell r="D11827" t="str">
            <v/>
          </cell>
        </row>
        <row r="11828">
          <cell r="D11828" t="str">
            <v/>
          </cell>
        </row>
        <row r="11829">
          <cell r="D11829" t="str">
            <v/>
          </cell>
        </row>
        <row r="11830">
          <cell r="D11830" t="str">
            <v/>
          </cell>
        </row>
        <row r="11831">
          <cell r="D11831" t="str">
            <v/>
          </cell>
        </row>
        <row r="11832">
          <cell r="D11832" t="str">
            <v/>
          </cell>
        </row>
        <row r="11833">
          <cell r="D11833" t="str">
            <v/>
          </cell>
        </row>
        <row r="11834">
          <cell r="D11834" t="str">
            <v/>
          </cell>
        </row>
        <row r="11835">
          <cell r="D11835" t="str">
            <v/>
          </cell>
        </row>
        <row r="11836">
          <cell r="D11836" t="str">
            <v/>
          </cell>
        </row>
        <row r="11837">
          <cell r="D11837" t="str">
            <v/>
          </cell>
        </row>
        <row r="11838">
          <cell r="D11838" t="str">
            <v/>
          </cell>
        </row>
        <row r="11839">
          <cell r="D11839" t="str">
            <v/>
          </cell>
        </row>
        <row r="11840">
          <cell r="D11840" t="str">
            <v/>
          </cell>
        </row>
        <row r="11841">
          <cell r="D11841" t="str">
            <v/>
          </cell>
        </row>
        <row r="11842">
          <cell r="D11842" t="str">
            <v/>
          </cell>
        </row>
        <row r="11843">
          <cell r="D11843" t="str">
            <v/>
          </cell>
        </row>
        <row r="11844">
          <cell r="D11844" t="str">
            <v/>
          </cell>
        </row>
        <row r="11845">
          <cell r="D11845" t="str">
            <v/>
          </cell>
        </row>
        <row r="11846">
          <cell r="D11846" t="str">
            <v/>
          </cell>
        </row>
        <row r="11847">
          <cell r="D11847" t="str">
            <v/>
          </cell>
        </row>
        <row r="11848">
          <cell r="D11848" t="str">
            <v/>
          </cell>
        </row>
        <row r="11849">
          <cell r="D11849" t="str">
            <v/>
          </cell>
        </row>
        <row r="11850">
          <cell r="D11850" t="str">
            <v/>
          </cell>
        </row>
        <row r="11851">
          <cell r="D11851" t="str">
            <v/>
          </cell>
        </row>
        <row r="11852">
          <cell r="D11852" t="str">
            <v/>
          </cell>
        </row>
        <row r="11853">
          <cell r="D11853" t="str">
            <v/>
          </cell>
        </row>
        <row r="11854">
          <cell r="D11854" t="str">
            <v/>
          </cell>
        </row>
        <row r="11855">
          <cell r="D11855" t="str">
            <v/>
          </cell>
        </row>
        <row r="11856">
          <cell r="D11856" t="str">
            <v/>
          </cell>
        </row>
        <row r="11857">
          <cell r="D11857" t="str">
            <v/>
          </cell>
        </row>
        <row r="11858">
          <cell r="D11858" t="str">
            <v/>
          </cell>
        </row>
        <row r="11859">
          <cell r="D11859" t="str">
            <v/>
          </cell>
        </row>
        <row r="11860">
          <cell r="D11860" t="str">
            <v/>
          </cell>
        </row>
        <row r="11861">
          <cell r="D11861" t="str">
            <v/>
          </cell>
        </row>
        <row r="11862">
          <cell r="D11862" t="str">
            <v/>
          </cell>
        </row>
        <row r="11863">
          <cell r="D11863" t="str">
            <v/>
          </cell>
        </row>
        <row r="11864">
          <cell r="D11864" t="str">
            <v/>
          </cell>
        </row>
        <row r="11865">
          <cell r="D11865" t="str">
            <v/>
          </cell>
        </row>
        <row r="11866">
          <cell r="D11866" t="str">
            <v/>
          </cell>
        </row>
        <row r="11867">
          <cell r="D11867" t="str">
            <v/>
          </cell>
        </row>
        <row r="11868">
          <cell r="D11868" t="str">
            <v/>
          </cell>
        </row>
        <row r="11869">
          <cell r="D11869" t="str">
            <v/>
          </cell>
        </row>
        <row r="11870">
          <cell r="D11870" t="str">
            <v/>
          </cell>
        </row>
        <row r="11871">
          <cell r="D11871" t="str">
            <v/>
          </cell>
        </row>
        <row r="11872">
          <cell r="D11872" t="str">
            <v/>
          </cell>
        </row>
        <row r="11873">
          <cell r="D11873" t="str">
            <v/>
          </cell>
        </row>
        <row r="11874">
          <cell r="D11874" t="str">
            <v/>
          </cell>
        </row>
        <row r="11875">
          <cell r="D11875" t="str">
            <v/>
          </cell>
        </row>
        <row r="11876">
          <cell r="D11876" t="str">
            <v/>
          </cell>
        </row>
        <row r="11877">
          <cell r="D11877" t="str">
            <v/>
          </cell>
        </row>
        <row r="11878">
          <cell r="D11878" t="str">
            <v/>
          </cell>
        </row>
        <row r="11879">
          <cell r="D11879" t="str">
            <v/>
          </cell>
        </row>
        <row r="11880">
          <cell r="D11880" t="str">
            <v/>
          </cell>
        </row>
        <row r="11881">
          <cell r="D11881" t="str">
            <v/>
          </cell>
        </row>
        <row r="11882">
          <cell r="D11882" t="str">
            <v/>
          </cell>
        </row>
        <row r="11883">
          <cell r="D11883" t="str">
            <v/>
          </cell>
        </row>
        <row r="11884">
          <cell r="D11884" t="str">
            <v/>
          </cell>
        </row>
        <row r="11885">
          <cell r="D11885" t="str">
            <v/>
          </cell>
        </row>
        <row r="11886">
          <cell r="D11886" t="str">
            <v/>
          </cell>
        </row>
        <row r="11887">
          <cell r="D11887" t="str">
            <v/>
          </cell>
        </row>
        <row r="11888">
          <cell r="D11888" t="str">
            <v/>
          </cell>
        </row>
        <row r="11889">
          <cell r="D11889" t="str">
            <v/>
          </cell>
        </row>
        <row r="11890">
          <cell r="D11890" t="str">
            <v/>
          </cell>
        </row>
        <row r="11891">
          <cell r="D11891" t="str">
            <v/>
          </cell>
        </row>
        <row r="11892">
          <cell r="D11892" t="str">
            <v/>
          </cell>
        </row>
        <row r="11893">
          <cell r="D11893" t="str">
            <v/>
          </cell>
        </row>
        <row r="11894">
          <cell r="D11894" t="str">
            <v/>
          </cell>
        </row>
        <row r="11895">
          <cell r="D11895" t="str">
            <v/>
          </cell>
        </row>
        <row r="11896">
          <cell r="D11896" t="str">
            <v/>
          </cell>
        </row>
        <row r="11897">
          <cell r="D11897" t="str">
            <v/>
          </cell>
        </row>
        <row r="11898">
          <cell r="D11898" t="str">
            <v/>
          </cell>
        </row>
        <row r="11899">
          <cell r="D11899" t="str">
            <v/>
          </cell>
        </row>
        <row r="11900">
          <cell r="D11900" t="str">
            <v/>
          </cell>
        </row>
        <row r="11901">
          <cell r="D11901" t="str">
            <v/>
          </cell>
        </row>
        <row r="11902">
          <cell r="D11902" t="str">
            <v/>
          </cell>
        </row>
        <row r="11903">
          <cell r="D11903" t="str">
            <v/>
          </cell>
        </row>
        <row r="11904">
          <cell r="D11904" t="str">
            <v/>
          </cell>
        </row>
        <row r="11905">
          <cell r="D11905" t="str">
            <v/>
          </cell>
        </row>
        <row r="11906">
          <cell r="D11906" t="str">
            <v/>
          </cell>
        </row>
        <row r="11907">
          <cell r="D11907" t="str">
            <v/>
          </cell>
        </row>
        <row r="11908">
          <cell r="D11908" t="str">
            <v/>
          </cell>
        </row>
        <row r="11909">
          <cell r="D11909" t="str">
            <v/>
          </cell>
        </row>
        <row r="11910">
          <cell r="D11910" t="str">
            <v/>
          </cell>
        </row>
        <row r="11911">
          <cell r="D11911" t="str">
            <v/>
          </cell>
        </row>
        <row r="11912">
          <cell r="D11912" t="str">
            <v/>
          </cell>
        </row>
        <row r="11913">
          <cell r="D11913" t="str">
            <v/>
          </cell>
        </row>
        <row r="11914">
          <cell r="D11914" t="str">
            <v/>
          </cell>
        </row>
        <row r="11915">
          <cell r="D11915" t="str">
            <v/>
          </cell>
        </row>
        <row r="11916">
          <cell r="D11916" t="str">
            <v/>
          </cell>
        </row>
        <row r="11917">
          <cell r="D11917" t="str">
            <v/>
          </cell>
        </row>
        <row r="11918">
          <cell r="D11918" t="str">
            <v/>
          </cell>
        </row>
        <row r="11919">
          <cell r="D11919" t="str">
            <v/>
          </cell>
        </row>
        <row r="11920">
          <cell r="D11920" t="str">
            <v/>
          </cell>
        </row>
        <row r="11921">
          <cell r="D11921" t="str">
            <v/>
          </cell>
        </row>
        <row r="11922">
          <cell r="D11922" t="str">
            <v/>
          </cell>
        </row>
        <row r="11923">
          <cell r="D11923" t="str">
            <v/>
          </cell>
        </row>
        <row r="11924">
          <cell r="D11924" t="str">
            <v/>
          </cell>
        </row>
        <row r="11925">
          <cell r="D11925" t="str">
            <v/>
          </cell>
        </row>
        <row r="11926">
          <cell r="D11926" t="str">
            <v/>
          </cell>
        </row>
        <row r="11927">
          <cell r="D11927" t="str">
            <v/>
          </cell>
        </row>
        <row r="11928">
          <cell r="D11928" t="str">
            <v/>
          </cell>
        </row>
        <row r="11929">
          <cell r="D11929" t="str">
            <v/>
          </cell>
        </row>
        <row r="11930">
          <cell r="D11930" t="str">
            <v/>
          </cell>
        </row>
        <row r="11931">
          <cell r="D11931" t="str">
            <v/>
          </cell>
        </row>
        <row r="11932">
          <cell r="D11932" t="str">
            <v/>
          </cell>
        </row>
        <row r="11933">
          <cell r="D11933" t="str">
            <v/>
          </cell>
        </row>
        <row r="11934">
          <cell r="D11934" t="str">
            <v/>
          </cell>
        </row>
        <row r="11935">
          <cell r="D11935" t="str">
            <v/>
          </cell>
        </row>
        <row r="11936">
          <cell r="D11936" t="str">
            <v/>
          </cell>
        </row>
        <row r="11937">
          <cell r="D11937" t="str">
            <v/>
          </cell>
        </row>
        <row r="11938">
          <cell r="D11938" t="str">
            <v/>
          </cell>
        </row>
        <row r="11939">
          <cell r="D11939" t="str">
            <v/>
          </cell>
        </row>
        <row r="11940">
          <cell r="D11940" t="str">
            <v/>
          </cell>
        </row>
        <row r="11941">
          <cell r="D11941" t="str">
            <v/>
          </cell>
        </row>
        <row r="11942">
          <cell r="D11942" t="str">
            <v/>
          </cell>
        </row>
        <row r="11943">
          <cell r="D11943" t="str">
            <v/>
          </cell>
        </row>
        <row r="11944">
          <cell r="D11944" t="str">
            <v/>
          </cell>
        </row>
        <row r="11945">
          <cell r="D11945" t="str">
            <v/>
          </cell>
        </row>
        <row r="11946">
          <cell r="D11946" t="str">
            <v/>
          </cell>
        </row>
        <row r="11947">
          <cell r="D11947" t="str">
            <v/>
          </cell>
        </row>
        <row r="11948">
          <cell r="D11948" t="str">
            <v/>
          </cell>
        </row>
        <row r="11949">
          <cell r="D11949" t="str">
            <v/>
          </cell>
        </row>
        <row r="11950">
          <cell r="D11950" t="str">
            <v/>
          </cell>
        </row>
        <row r="11951">
          <cell r="D11951" t="str">
            <v/>
          </cell>
        </row>
        <row r="11952">
          <cell r="D11952" t="str">
            <v/>
          </cell>
        </row>
        <row r="11953">
          <cell r="D11953" t="str">
            <v/>
          </cell>
        </row>
        <row r="11954">
          <cell r="D11954" t="str">
            <v/>
          </cell>
        </row>
        <row r="11955">
          <cell r="D11955" t="str">
            <v/>
          </cell>
        </row>
        <row r="11956">
          <cell r="D11956" t="str">
            <v/>
          </cell>
        </row>
        <row r="11957">
          <cell r="D11957" t="str">
            <v/>
          </cell>
        </row>
        <row r="11958">
          <cell r="D11958" t="str">
            <v/>
          </cell>
        </row>
        <row r="11959">
          <cell r="D11959" t="str">
            <v/>
          </cell>
        </row>
        <row r="11960">
          <cell r="D11960" t="str">
            <v/>
          </cell>
        </row>
        <row r="11961">
          <cell r="D11961" t="str">
            <v/>
          </cell>
        </row>
        <row r="11962">
          <cell r="D11962" t="str">
            <v/>
          </cell>
        </row>
        <row r="11963">
          <cell r="D11963" t="str">
            <v/>
          </cell>
        </row>
        <row r="11964">
          <cell r="D11964" t="str">
            <v/>
          </cell>
        </row>
        <row r="11965">
          <cell r="D11965" t="str">
            <v/>
          </cell>
        </row>
        <row r="11966">
          <cell r="D11966" t="str">
            <v/>
          </cell>
        </row>
        <row r="11967">
          <cell r="D11967" t="str">
            <v/>
          </cell>
        </row>
        <row r="11968">
          <cell r="D11968" t="str">
            <v/>
          </cell>
        </row>
        <row r="11969">
          <cell r="D11969" t="str">
            <v/>
          </cell>
        </row>
        <row r="11970">
          <cell r="D11970" t="str">
            <v/>
          </cell>
        </row>
        <row r="11971">
          <cell r="D11971" t="str">
            <v/>
          </cell>
        </row>
        <row r="11972">
          <cell r="D11972" t="str">
            <v/>
          </cell>
        </row>
        <row r="11973">
          <cell r="D11973" t="str">
            <v/>
          </cell>
        </row>
        <row r="11974">
          <cell r="D11974" t="str">
            <v/>
          </cell>
        </row>
        <row r="11975">
          <cell r="D11975" t="str">
            <v/>
          </cell>
        </row>
        <row r="11976">
          <cell r="D11976" t="str">
            <v/>
          </cell>
        </row>
        <row r="11977">
          <cell r="D11977" t="str">
            <v/>
          </cell>
        </row>
        <row r="11978">
          <cell r="D11978" t="str">
            <v/>
          </cell>
        </row>
        <row r="11979">
          <cell r="D11979" t="str">
            <v/>
          </cell>
        </row>
        <row r="11980">
          <cell r="D11980" t="str">
            <v/>
          </cell>
        </row>
        <row r="11981">
          <cell r="D11981" t="str">
            <v/>
          </cell>
        </row>
        <row r="11982">
          <cell r="D11982" t="str">
            <v/>
          </cell>
        </row>
        <row r="11983">
          <cell r="D11983" t="str">
            <v/>
          </cell>
        </row>
        <row r="11984">
          <cell r="D11984" t="str">
            <v/>
          </cell>
        </row>
        <row r="11985">
          <cell r="D11985" t="str">
            <v/>
          </cell>
        </row>
        <row r="11986">
          <cell r="D11986" t="str">
            <v/>
          </cell>
        </row>
        <row r="11987">
          <cell r="D11987" t="str">
            <v/>
          </cell>
        </row>
        <row r="11988">
          <cell r="D11988" t="str">
            <v/>
          </cell>
        </row>
        <row r="11989">
          <cell r="D11989" t="str">
            <v/>
          </cell>
        </row>
        <row r="11990">
          <cell r="D11990" t="str">
            <v/>
          </cell>
        </row>
        <row r="11991">
          <cell r="D11991" t="str">
            <v/>
          </cell>
        </row>
        <row r="11992">
          <cell r="D11992" t="str">
            <v/>
          </cell>
        </row>
        <row r="11993">
          <cell r="D11993" t="str">
            <v/>
          </cell>
        </row>
        <row r="11994">
          <cell r="D11994" t="str">
            <v/>
          </cell>
        </row>
        <row r="11995">
          <cell r="D11995" t="str">
            <v/>
          </cell>
        </row>
        <row r="11996">
          <cell r="D11996" t="str">
            <v/>
          </cell>
        </row>
        <row r="11997">
          <cell r="D11997" t="str">
            <v/>
          </cell>
        </row>
        <row r="11998">
          <cell r="D11998" t="str">
            <v/>
          </cell>
        </row>
        <row r="11999">
          <cell r="D11999" t="str">
            <v/>
          </cell>
        </row>
        <row r="12000">
          <cell r="D12000" t="str">
            <v/>
          </cell>
        </row>
        <row r="12001">
          <cell r="D12001" t="str">
            <v/>
          </cell>
        </row>
        <row r="12002">
          <cell r="D12002" t="str">
            <v/>
          </cell>
        </row>
        <row r="12003">
          <cell r="D12003" t="str">
            <v/>
          </cell>
        </row>
        <row r="12004">
          <cell r="D12004" t="str">
            <v/>
          </cell>
        </row>
        <row r="12005">
          <cell r="D12005" t="str">
            <v/>
          </cell>
        </row>
        <row r="12006">
          <cell r="D12006" t="str">
            <v/>
          </cell>
        </row>
        <row r="12007">
          <cell r="D12007" t="str">
            <v/>
          </cell>
        </row>
        <row r="12008">
          <cell r="D12008" t="str">
            <v/>
          </cell>
        </row>
        <row r="12009">
          <cell r="D12009" t="str">
            <v/>
          </cell>
        </row>
        <row r="12010">
          <cell r="D12010" t="str">
            <v/>
          </cell>
        </row>
        <row r="12011">
          <cell r="D12011" t="str">
            <v/>
          </cell>
        </row>
        <row r="12012">
          <cell r="D12012" t="str">
            <v/>
          </cell>
        </row>
        <row r="12013">
          <cell r="D12013" t="str">
            <v/>
          </cell>
        </row>
        <row r="12014">
          <cell r="D12014" t="str">
            <v/>
          </cell>
        </row>
        <row r="12015">
          <cell r="D12015" t="str">
            <v/>
          </cell>
        </row>
        <row r="12016">
          <cell r="D12016" t="str">
            <v/>
          </cell>
        </row>
        <row r="12017">
          <cell r="D12017" t="str">
            <v/>
          </cell>
        </row>
        <row r="12018">
          <cell r="D12018" t="str">
            <v/>
          </cell>
        </row>
        <row r="12019">
          <cell r="D12019" t="str">
            <v/>
          </cell>
        </row>
        <row r="12020">
          <cell r="D12020" t="str">
            <v/>
          </cell>
        </row>
        <row r="12021">
          <cell r="D12021" t="str">
            <v/>
          </cell>
        </row>
        <row r="12022">
          <cell r="D12022" t="str">
            <v/>
          </cell>
        </row>
        <row r="12023">
          <cell r="D12023" t="str">
            <v/>
          </cell>
        </row>
        <row r="12024">
          <cell r="D12024" t="str">
            <v/>
          </cell>
        </row>
        <row r="12025">
          <cell r="D12025" t="str">
            <v/>
          </cell>
        </row>
        <row r="12026">
          <cell r="D12026" t="str">
            <v/>
          </cell>
        </row>
        <row r="12027">
          <cell r="D12027" t="str">
            <v/>
          </cell>
        </row>
        <row r="12028">
          <cell r="D12028" t="str">
            <v/>
          </cell>
        </row>
        <row r="12029">
          <cell r="D12029" t="str">
            <v/>
          </cell>
        </row>
        <row r="12030">
          <cell r="D12030" t="str">
            <v/>
          </cell>
        </row>
        <row r="12031">
          <cell r="D12031" t="str">
            <v/>
          </cell>
        </row>
        <row r="12032">
          <cell r="D12032" t="str">
            <v/>
          </cell>
        </row>
        <row r="12033">
          <cell r="D12033" t="str">
            <v/>
          </cell>
        </row>
        <row r="12034">
          <cell r="D12034" t="str">
            <v/>
          </cell>
        </row>
        <row r="12035">
          <cell r="D12035" t="str">
            <v/>
          </cell>
        </row>
        <row r="12036">
          <cell r="D12036" t="str">
            <v/>
          </cell>
        </row>
        <row r="12037">
          <cell r="D12037" t="str">
            <v/>
          </cell>
        </row>
        <row r="12038">
          <cell r="D12038" t="str">
            <v/>
          </cell>
        </row>
        <row r="12039">
          <cell r="D12039" t="str">
            <v/>
          </cell>
        </row>
        <row r="12040">
          <cell r="D12040" t="str">
            <v/>
          </cell>
        </row>
        <row r="12041">
          <cell r="D12041" t="str">
            <v/>
          </cell>
        </row>
        <row r="12042">
          <cell r="D12042" t="str">
            <v/>
          </cell>
        </row>
        <row r="12043">
          <cell r="D12043" t="str">
            <v/>
          </cell>
        </row>
        <row r="12044">
          <cell r="D12044" t="str">
            <v/>
          </cell>
        </row>
        <row r="12045">
          <cell r="D12045" t="str">
            <v/>
          </cell>
        </row>
        <row r="12046">
          <cell r="D12046" t="str">
            <v/>
          </cell>
        </row>
        <row r="12047">
          <cell r="D12047" t="str">
            <v/>
          </cell>
        </row>
        <row r="12048">
          <cell r="D12048" t="str">
            <v/>
          </cell>
        </row>
        <row r="12049">
          <cell r="D12049" t="str">
            <v/>
          </cell>
        </row>
        <row r="12050">
          <cell r="D12050" t="str">
            <v/>
          </cell>
        </row>
        <row r="12051">
          <cell r="D12051" t="str">
            <v/>
          </cell>
        </row>
        <row r="12052">
          <cell r="D12052" t="str">
            <v/>
          </cell>
        </row>
        <row r="12053">
          <cell r="D12053" t="str">
            <v/>
          </cell>
        </row>
        <row r="12054">
          <cell r="D12054" t="str">
            <v/>
          </cell>
        </row>
        <row r="12055">
          <cell r="D12055" t="str">
            <v/>
          </cell>
        </row>
        <row r="12056">
          <cell r="D12056" t="str">
            <v/>
          </cell>
        </row>
        <row r="12057">
          <cell r="D12057" t="str">
            <v/>
          </cell>
        </row>
        <row r="12058">
          <cell r="D12058" t="str">
            <v/>
          </cell>
        </row>
        <row r="12059">
          <cell r="D12059" t="str">
            <v/>
          </cell>
        </row>
        <row r="12060">
          <cell r="D12060" t="str">
            <v/>
          </cell>
        </row>
        <row r="12061">
          <cell r="D12061" t="str">
            <v/>
          </cell>
        </row>
        <row r="12062">
          <cell r="D12062" t="str">
            <v/>
          </cell>
        </row>
        <row r="12063">
          <cell r="D12063" t="str">
            <v/>
          </cell>
        </row>
        <row r="12064">
          <cell r="D12064" t="str">
            <v/>
          </cell>
        </row>
        <row r="12065">
          <cell r="D12065" t="str">
            <v/>
          </cell>
        </row>
        <row r="12066">
          <cell r="D12066" t="str">
            <v/>
          </cell>
        </row>
        <row r="12067">
          <cell r="D12067" t="str">
            <v/>
          </cell>
        </row>
        <row r="12068">
          <cell r="D12068" t="str">
            <v/>
          </cell>
        </row>
        <row r="12069">
          <cell r="D12069" t="str">
            <v/>
          </cell>
        </row>
        <row r="12070">
          <cell r="D12070" t="str">
            <v/>
          </cell>
        </row>
        <row r="12071">
          <cell r="D12071" t="str">
            <v/>
          </cell>
        </row>
        <row r="12072">
          <cell r="D12072" t="str">
            <v/>
          </cell>
        </row>
        <row r="12073">
          <cell r="D12073" t="str">
            <v/>
          </cell>
        </row>
        <row r="12074">
          <cell r="D12074" t="str">
            <v/>
          </cell>
        </row>
        <row r="12075">
          <cell r="D12075" t="str">
            <v/>
          </cell>
        </row>
        <row r="12076">
          <cell r="D12076" t="str">
            <v/>
          </cell>
        </row>
        <row r="12077">
          <cell r="D12077" t="str">
            <v/>
          </cell>
        </row>
        <row r="12078">
          <cell r="D12078" t="str">
            <v/>
          </cell>
        </row>
        <row r="12079">
          <cell r="D12079" t="str">
            <v/>
          </cell>
        </row>
        <row r="12080">
          <cell r="D12080" t="str">
            <v/>
          </cell>
        </row>
        <row r="12081">
          <cell r="D12081" t="str">
            <v/>
          </cell>
        </row>
        <row r="12082">
          <cell r="D12082" t="str">
            <v/>
          </cell>
        </row>
        <row r="12083">
          <cell r="D12083" t="str">
            <v/>
          </cell>
        </row>
        <row r="12084">
          <cell r="D12084" t="str">
            <v/>
          </cell>
        </row>
        <row r="12085">
          <cell r="D12085" t="str">
            <v/>
          </cell>
        </row>
        <row r="12086">
          <cell r="D12086" t="str">
            <v/>
          </cell>
        </row>
        <row r="12087">
          <cell r="D12087" t="str">
            <v/>
          </cell>
        </row>
        <row r="12088">
          <cell r="D12088" t="str">
            <v/>
          </cell>
        </row>
        <row r="12089">
          <cell r="D12089" t="str">
            <v/>
          </cell>
        </row>
        <row r="12090">
          <cell r="D12090" t="str">
            <v/>
          </cell>
        </row>
        <row r="12091">
          <cell r="D12091" t="str">
            <v/>
          </cell>
        </row>
        <row r="12092">
          <cell r="D12092" t="str">
            <v/>
          </cell>
        </row>
        <row r="12093">
          <cell r="D12093" t="str">
            <v/>
          </cell>
        </row>
        <row r="12094">
          <cell r="D12094" t="str">
            <v/>
          </cell>
        </row>
        <row r="12095">
          <cell r="D12095" t="str">
            <v/>
          </cell>
        </row>
        <row r="12096">
          <cell r="D12096" t="str">
            <v/>
          </cell>
        </row>
        <row r="12097">
          <cell r="D12097" t="str">
            <v/>
          </cell>
        </row>
        <row r="12098">
          <cell r="D12098" t="str">
            <v/>
          </cell>
        </row>
        <row r="12099">
          <cell r="D12099" t="str">
            <v/>
          </cell>
        </row>
        <row r="12100">
          <cell r="D12100" t="str">
            <v/>
          </cell>
        </row>
        <row r="12101">
          <cell r="D12101" t="str">
            <v/>
          </cell>
        </row>
        <row r="12102">
          <cell r="D12102" t="str">
            <v/>
          </cell>
        </row>
        <row r="12103">
          <cell r="D12103" t="str">
            <v/>
          </cell>
        </row>
        <row r="12104">
          <cell r="D12104" t="str">
            <v/>
          </cell>
        </row>
        <row r="12105">
          <cell r="D12105" t="str">
            <v/>
          </cell>
        </row>
        <row r="12106">
          <cell r="D12106" t="str">
            <v/>
          </cell>
        </row>
        <row r="12107">
          <cell r="D12107" t="str">
            <v/>
          </cell>
        </row>
        <row r="12108">
          <cell r="D12108" t="str">
            <v/>
          </cell>
        </row>
        <row r="12109">
          <cell r="D12109" t="str">
            <v/>
          </cell>
        </row>
        <row r="12110">
          <cell r="D12110" t="str">
            <v/>
          </cell>
        </row>
        <row r="12111">
          <cell r="D12111" t="str">
            <v/>
          </cell>
        </row>
        <row r="12112">
          <cell r="D12112" t="str">
            <v/>
          </cell>
        </row>
        <row r="12113">
          <cell r="D12113" t="str">
            <v/>
          </cell>
        </row>
        <row r="12114">
          <cell r="D12114" t="str">
            <v/>
          </cell>
        </row>
        <row r="12115">
          <cell r="D12115" t="str">
            <v/>
          </cell>
        </row>
        <row r="12116">
          <cell r="D12116" t="str">
            <v/>
          </cell>
        </row>
        <row r="12117">
          <cell r="D12117" t="str">
            <v/>
          </cell>
        </row>
        <row r="12118">
          <cell r="D12118" t="str">
            <v/>
          </cell>
        </row>
        <row r="12119">
          <cell r="D12119" t="str">
            <v/>
          </cell>
        </row>
        <row r="12120">
          <cell r="D12120" t="str">
            <v/>
          </cell>
        </row>
        <row r="12121">
          <cell r="D12121" t="str">
            <v/>
          </cell>
        </row>
        <row r="12122">
          <cell r="D12122" t="str">
            <v/>
          </cell>
        </row>
        <row r="12123">
          <cell r="D12123" t="str">
            <v/>
          </cell>
        </row>
        <row r="12124">
          <cell r="D12124" t="str">
            <v/>
          </cell>
        </row>
        <row r="12125">
          <cell r="D12125" t="str">
            <v/>
          </cell>
        </row>
        <row r="12126">
          <cell r="D12126" t="str">
            <v/>
          </cell>
        </row>
        <row r="12127">
          <cell r="D12127" t="str">
            <v/>
          </cell>
        </row>
        <row r="12128">
          <cell r="D12128" t="str">
            <v/>
          </cell>
        </row>
        <row r="12129">
          <cell r="D12129" t="str">
            <v/>
          </cell>
        </row>
        <row r="12130">
          <cell r="D12130" t="str">
            <v/>
          </cell>
        </row>
        <row r="12131">
          <cell r="D12131" t="str">
            <v/>
          </cell>
        </row>
        <row r="12132">
          <cell r="D12132" t="str">
            <v/>
          </cell>
        </row>
        <row r="12133">
          <cell r="D12133" t="str">
            <v/>
          </cell>
        </row>
        <row r="12134">
          <cell r="D12134" t="str">
            <v/>
          </cell>
        </row>
        <row r="12135">
          <cell r="D12135" t="str">
            <v/>
          </cell>
        </row>
        <row r="12136">
          <cell r="D12136" t="str">
            <v/>
          </cell>
        </row>
        <row r="12137">
          <cell r="D12137" t="str">
            <v/>
          </cell>
        </row>
        <row r="12138">
          <cell r="D12138" t="str">
            <v/>
          </cell>
        </row>
        <row r="12139">
          <cell r="D12139" t="str">
            <v/>
          </cell>
        </row>
        <row r="12140">
          <cell r="D12140" t="str">
            <v/>
          </cell>
        </row>
        <row r="12141">
          <cell r="D12141" t="str">
            <v/>
          </cell>
        </row>
        <row r="12142">
          <cell r="D12142" t="str">
            <v/>
          </cell>
        </row>
        <row r="12143">
          <cell r="D12143" t="str">
            <v/>
          </cell>
        </row>
        <row r="12144">
          <cell r="D12144" t="str">
            <v/>
          </cell>
        </row>
        <row r="12145">
          <cell r="D12145" t="str">
            <v/>
          </cell>
        </row>
        <row r="12146">
          <cell r="D12146" t="str">
            <v/>
          </cell>
        </row>
        <row r="12147">
          <cell r="D12147" t="str">
            <v/>
          </cell>
        </row>
        <row r="12148">
          <cell r="D12148" t="str">
            <v/>
          </cell>
        </row>
        <row r="12149">
          <cell r="D12149" t="str">
            <v/>
          </cell>
        </row>
        <row r="12150">
          <cell r="D12150" t="str">
            <v/>
          </cell>
        </row>
        <row r="12151">
          <cell r="D12151" t="str">
            <v/>
          </cell>
        </row>
        <row r="12152">
          <cell r="D12152" t="str">
            <v/>
          </cell>
        </row>
        <row r="12153">
          <cell r="D12153" t="str">
            <v/>
          </cell>
        </row>
        <row r="12154">
          <cell r="D12154" t="str">
            <v/>
          </cell>
        </row>
        <row r="12155">
          <cell r="D12155" t="str">
            <v/>
          </cell>
        </row>
        <row r="12156">
          <cell r="D12156" t="str">
            <v/>
          </cell>
        </row>
        <row r="12157">
          <cell r="D12157" t="str">
            <v/>
          </cell>
        </row>
        <row r="12158">
          <cell r="D12158" t="str">
            <v/>
          </cell>
        </row>
        <row r="12159">
          <cell r="D12159" t="str">
            <v/>
          </cell>
        </row>
        <row r="12160">
          <cell r="D12160" t="str">
            <v/>
          </cell>
        </row>
        <row r="12161">
          <cell r="D12161" t="str">
            <v/>
          </cell>
        </row>
        <row r="12162">
          <cell r="D12162" t="str">
            <v/>
          </cell>
        </row>
        <row r="12163">
          <cell r="D12163" t="str">
            <v/>
          </cell>
        </row>
        <row r="12164">
          <cell r="D12164" t="str">
            <v/>
          </cell>
        </row>
        <row r="12165">
          <cell r="D12165" t="str">
            <v/>
          </cell>
        </row>
        <row r="12166">
          <cell r="D12166" t="str">
            <v/>
          </cell>
        </row>
        <row r="12167">
          <cell r="D12167" t="str">
            <v/>
          </cell>
        </row>
        <row r="12168">
          <cell r="D12168" t="str">
            <v/>
          </cell>
        </row>
        <row r="12169">
          <cell r="D12169" t="str">
            <v/>
          </cell>
        </row>
        <row r="12170">
          <cell r="D12170" t="str">
            <v/>
          </cell>
        </row>
        <row r="12171">
          <cell r="D12171" t="str">
            <v/>
          </cell>
        </row>
        <row r="12172">
          <cell r="D12172" t="str">
            <v/>
          </cell>
        </row>
        <row r="12173">
          <cell r="D12173" t="str">
            <v/>
          </cell>
        </row>
        <row r="12174">
          <cell r="D12174" t="str">
            <v/>
          </cell>
        </row>
        <row r="12175">
          <cell r="D12175" t="str">
            <v/>
          </cell>
        </row>
        <row r="12176">
          <cell r="D12176" t="str">
            <v/>
          </cell>
        </row>
        <row r="12177">
          <cell r="D12177" t="str">
            <v/>
          </cell>
        </row>
        <row r="12178">
          <cell r="D12178" t="str">
            <v/>
          </cell>
        </row>
        <row r="12179">
          <cell r="D12179" t="str">
            <v/>
          </cell>
        </row>
        <row r="12180">
          <cell r="D12180" t="str">
            <v/>
          </cell>
        </row>
        <row r="12181">
          <cell r="D12181" t="str">
            <v/>
          </cell>
        </row>
        <row r="12182">
          <cell r="D12182" t="str">
            <v/>
          </cell>
        </row>
        <row r="12183">
          <cell r="D12183" t="str">
            <v/>
          </cell>
        </row>
        <row r="12184">
          <cell r="D12184" t="str">
            <v/>
          </cell>
        </row>
        <row r="12185">
          <cell r="D12185" t="str">
            <v/>
          </cell>
        </row>
        <row r="12186">
          <cell r="D12186" t="str">
            <v/>
          </cell>
        </row>
        <row r="12187">
          <cell r="D12187" t="str">
            <v/>
          </cell>
        </row>
        <row r="12188">
          <cell r="D12188" t="str">
            <v/>
          </cell>
        </row>
        <row r="12189">
          <cell r="D12189" t="str">
            <v/>
          </cell>
        </row>
        <row r="12190">
          <cell r="D12190" t="str">
            <v/>
          </cell>
        </row>
        <row r="12191">
          <cell r="D12191" t="str">
            <v/>
          </cell>
        </row>
        <row r="12192">
          <cell r="D12192" t="str">
            <v/>
          </cell>
        </row>
        <row r="12193">
          <cell r="D12193" t="str">
            <v/>
          </cell>
        </row>
        <row r="12194">
          <cell r="D12194" t="str">
            <v/>
          </cell>
        </row>
        <row r="12195">
          <cell r="D12195" t="str">
            <v/>
          </cell>
        </row>
        <row r="12196">
          <cell r="D12196" t="str">
            <v/>
          </cell>
        </row>
        <row r="12197">
          <cell r="D12197" t="str">
            <v/>
          </cell>
        </row>
        <row r="12198">
          <cell r="D12198" t="str">
            <v/>
          </cell>
        </row>
        <row r="12199">
          <cell r="D12199" t="str">
            <v/>
          </cell>
        </row>
        <row r="12200">
          <cell r="D12200" t="str">
            <v/>
          </cell>
        </row>
        <row r="12201">
          <cell r="D12201" t="str">
            <v/>
          </cell>
        </row>
        <row r="12202">
          <cell r="D12202" t="str">
            <v/>
          </cell>
        </row>
        <row r="12203">
          <cell r="D12203" t="str">
            <v/>
          </cell>
        </row>
        <row r="12204">
          <cell r="D12204" t="str">
            <v/>
          </cell>
        </row>
        <row r="12205">
          <cell r="D12205" t="str">
            <v/>
          </cell>
        </row>
        <row r="12206">
          <cell r="D12206" t="str">
            <v/>
          </cell>
        </row>
        <row r="12207">
          <cell r="D12207" t="str">
            <v/>
          </cell>
        </row>
        <row r="12208">
          <cell r="D12208" t="str">
            <v/>
          </cell>
        </row>
        <row r="12209">
          <cell r="D12209" t="str">
            <v/>
          </cell>
        </row>
        <row r="12210">
          <cell r="D12210" t="str">
            <v/>
          </cell>
        </row>
        <row r="12211">
          <cell r="D12211" t="str">
            <v/>
          </cell>
        </row>
        <row r="12212">
          <cell r="D12212" t="str">
            <v/>
          </cell>
        </row>
        <row r="12213">
          <cell r="D12213" t="str">
            <v/>
          </cell>
        </row>
        <row r="12214">
          <cell r="D12214" t="str">
            <v/>
          </cell>
        </row>
        <row r="12215">
          <cell r="D12215" t="str">
            <v/>
          </cell>
        </row>
        <row r="12216">
          <cell r="D12216" t="str">
            <v/>
          </cell>
        </row>
        <row r="12217">
          <cell r="D12217" t="str">
            <v/>
          </cell>
        </row>
        <row r="12218">
          <cell r="D12218" t="str">
            <v/>
          </cell>
        </row>
        <row r="12219">
          <cell r="D12219" t="str">
            <v/>
          </cell>
        </row>
        <row r="12220">
          <cell r="D12220" t="str">
            <v/>
          </cell>
        </row>
        <row r="12221">
          <cell r="D12221" t="str">
            <v/>
          </cell>
        </row>
        <row r="12222">
          <cell r="D12222" t="str">
            <v/>
          </cell>
        </row>
        <row r="12223">
          <cell r="D12223" t="str">
            <v/>
          </cell>
        </row>
        <row r="12224">
          <cell r="D12224" t="str">
            <v/>
          </cell>
        </row>
        <row r="12225">
          <cell r="D12225" t="str">
            <v/>
          </cell>
        </row>
        <row r="12226">
          <cell r="D12226" t="str">
            <v/>
          </cell>
        </row>
        <row r="12227">
          <cell r="D12227" t="str">
            <v/>
          </cell>
        </row>
        <row r="12228">
          <cell r="D12228" t="str">
            <v/>
          </cell>
        </row>
        <row r="12229">
          <cell r="D12229" t="str">
            <v/>
          </cell>
        </row>
        <row r="12230">
          <cell r="D12230" t="str">
            <v/>
          </cell>
        </row>
        <row r="12231">
          <cell r="D12231" t="str">
            <v/>
          </cell>
        </row>
        <row r="12232">
          <cell r="D12232" t="str">
            <v/>
          </cell>
        </row>
        <row r="12233">
          <cell r="D12233" t="str">
            <v/>
          </cell>
        </row>
        <row r="12234">
          <cell r="D12234" t="str">
            <v/>
          </cell>
        </row>
        <row r="12235">
          <cell r="D12235" t="str">
            <v/>
          </cell>
        </row>
        <row r="12236">
          <cell r="D12236" t="str">
            <v/>
          </cell>
        </row>
        <row r="12237">
          <cell r="D12237" t="str">
            <v/>
          </cell>
        </row>
        <row r="12238">
          <cell r="D12238" t="str">
            <v/>
          </cell>
        </row>
        <row r="12239">
          <cell r="D12239" t="str">
            <v/>
          </cell>
        </row>
        <row r="12240">
          <cell r="D12240" t="str">
            <v/>
          </cell>
        </row>
        <row r="12241">
          <cell r="D12241" t="str">
            <v/>
          </cell>
        </row>
        <row r="12242">
          <cell r="D12242" t="str">
            <v/>
          </cell>
        </row>
        <row r="12243">
          <cell r="D12243" t="str">
            <v/>
          </cell>
        </row>
        <row r="12244">
          <cell r="D12244" t="str">
            <v/>
          </cell>
        </row>
        <row r="12245">
          <cell r="D12245" t="str">
            <v/>
          </cell>
        </row>
        <row r="12246">
          <cell r="D12246" t="str">
            <v/>
          </cell>
        </row>
        <row r="12247">
          <cell r="D12247" t="str">
            <v/>
          </cell>
        </row>
        <row r="12248">
          <cell r="D12248" t="str">
            <v/>
          </cell>
        </row>
        <row r="12249">
          <cell r="D12249" t="str">
            <v/>
          </cell>
        </row>
        <row r="12250">
          <cell r="D12250" t="str">
            <v/>
          </cell>
        </row>
        <row r="12251">
          <cell r="D12251" t="str">
            <v/>
          </cell>
        </row>
        <row r="12252">
          <cell r="D12252" t="str">
            <v/>
          </cell>
        </row>
        <row r="12253">
          <cell r="D12253" t="str">
            <v/>
          </cell>
        </row>
        <row r="12254">
          <cell r="D12254" t="str">
            <v/>
          </cell>
        </row>
        <row r="12255">
          <cell r="D12255" t="str">
            <v/>
          </cell>
        </row>
        <row r="12256">
          <cell r="D12256" t="str">
            <v/>
          </cell>
        </row>
        <row r="12257">
          <cell r="D12257" t="str">
            <v/>
          </cell>
        </row>
        <row r="12258">
          <cell r="D12258" t="str">
            <v/>
          </cell>
        </row>
        <row r="12259">
          <cell r="D12259" t="str">
            <v/>
          </cell>
        </row>
        <row r="12260">
          <cell r="D12260" t="str">
            <v/>
          </cell>
        </row>
        <row r="12261">
          <cell r="D12261" t="str">
            <v/>
          </cell>
        </row>
        <row r="12262">
          <cell r="D12262" t="str">
            <v/>
          </cell>
        </row>
        <row r="12263">
          <cell r="D12263" t="str">
            <v/>
          </cell>
        </row>
        <row r="12264">
          <cell r="D12264" t="str">
            <v/>
          </cell>
        </row>
        <row r="12265">
          <cell r="D12265" t="str">
            <v/>
          </cell>
        </row>
        <row r="12266">
          <cell r="D12266" t="str">
            <v/>
          </cell>
        </row>
        <row r="12267">
          <cell r="D12267" t="str">
            <v/>
          </cell>
        </row>
        <row r="12268">
          <cell r="D12268" t="str">
            <v/>
          </cell>
        </row>
        <row r="12269">
          <cell r="D12269" t="str">
            <v/>
          </cell>
        </row>
        <row r="12270">
          <cell r="D12270" t="str">
            <v/>
          </cell>
        </row>
        <row r="12271">
          <cell r="D12271" t="str">
            <v/>
          </cell>
        </row>
        <row r="12272">
          <cell r="D12272" t="str">
            <v/>
          </cell>
        </row>
        <row r="12273">
          <cell r="D12273" t="str">
            <v/>
          </cell>
        </row>
        <row r="12274">
          <cell r="D12274" t="str">
            <v/>
          </cell>
        </row>
        <row r="12275">
          <cell r="D12275" t="str">
            <v/>
          </cell>
        </row>
        <row r="12276">
          <cell r="D12276" t="str">
            <v/>
          </cell>
        </row>
        <row r="12277">
          <cell r="D12277" t="str">
            <v/>
          </cell>
        </row>
        <row r="12278">
          <cell r="D12278" t="str">
            <v/>
          </cell>
        </row>
        <row r="12279">
          <cell r="D12279" t="str">
            <v/>
          </cell>
        </row>
        <row r="12280">
          <cell r="D12280" t="str">
            <v/>
          </cell>
        </row>
        <row r="12281">
          <cell r="D12281" t="str">
            <v/>
          </cell>
        </row>
        <row r="12282">
          <cell r="D12282" t="str">
            <v/>
          </cell>
        </row>
        <row r="12283">
          <cell r="D12283" t="str">
            <v/>
          </cell>
        </row>
        <row r="12284">
          <cell r="D12284" t="str">
            <v/>
          </cell>
        </row>
        <row r="12285">
          <cell r="D12285" t="str">
            <v/>
          </cell>
        </row>
        <row r="12286">
          <cell r="D12286" t="str">
            <v/>
          </cell>
        </row>
        <row r="12287">
          <cell r="D12287" t="str">
            <v/>
          </cell>
        </row>
        <row r="12288">
          <cell r="D12288" t="str">
            <v/>
          </cell>
        </row>
        <row r="12289">
          <cell r="D12289" t="str">
            <v/>
          </cell>
        </row>
        <row r="12290">
          <cell r="D12290" t="str">
            <v/>
          </cell>
        </row>
        <row r="12291">
          <cell r="D12291" t="str">
            <v/>
          </cell>
        </row>
        <row r="12292">
          <cell r="D12292" t="str">
            <v/>
          </cell>
        </row>
        <row r="12293">
          <cell r="D12293" t="str">
            <v/>
          </cell>
        </row>
        <row r="12294">
          <cell r="D12294" t="str">
            <v/>
          </cell>
        </row>
        <row r="12295">
          <cell r="D12295" t="str">
            <v/>
          </cell>
        </row>
        <row r="12296">
          <cell r="D12296" t="str">
            <v/>
          </cell>
        </row>
        <row r="12297">
          <cell r="D12297" t="str">
            <v/>
          </cell>
        </row>
        <row r="12298">
          <cell r="D12298" t="str">
            <v/>
          </cell>
        </row>
        <row r="12299">
          <cell r="D12299" t="str">
            <v/>
          </cell>
        </row>
        <row r="12300">
          <cell r="D12300" t="str">
            <v/>
          </cell>
        </row>
        <row r="12301">
          <cell r="D12301" t="str">
            <v/>
          </cell>
        </row>
        <row r="12302">
          <cell r="D12302" t="str">
            <v/>
          </cell>
        </row>
        <row r="12303">
          <cell r="D12303" t="str">
            <v/>
          </cell>
        </row>
        <row r="12304">
          <cell r="D12304" t="str">
            <v/>
          </cell>
        </row>
        <row r="12305">
          <cell r="D12305" t="str">
            <v/>
          </cell>
        </row>
        <row r="12306">
          <cell r="D12306" t="str">
            <v/>
          </cell>
        </row>
        <row r="12307">
          <cell r="D12307" t="str">
            <v/>
          </cell>
        </row>
        <row r="12308">
          <cell r="D12308" t="str">
            <v/>
          </cell>
        </row>
        <row r="12309">
          <cell r="D12309" t="str">
            <v/>
          </cell>
        </row>
        <row r="12310">
          <cell r="D12310" t="str">
            <v/>
          </cell>
        </row>
        <row r="12311">
          <cell r="D12311" t="str">
            <v/>
          </cell>
        </row>
        <row r="12312">
          <cell r="D12312" t="str">
            <v/>
          </cell>
        </row>
        <row r="12313">
          <cell r="D12313" t="str">
            <v/>
          </cell>
        </row>
        <row r="12314">
          <cell r="D12314" t="str">
            <v/>
          </cell>
        </row>
        <row r="12315">
          <cell r="D12315" t="str">
            <v/>
          </cell>
        </row>
        <row r="12316">
          <cell r="D12316" t="str">
            <v/>
          </cell>
        </row>
        <row r="12317">
          <cell r="D12317" t="str">
            <v/>
          </cell>
        </row>
        <row r="12318">
          <cell r="D12318" t="str">
            <v/>
          </cell>
        </row>
        <row r="12319">
          <cell r="D12319" t="str">
            <v/>
          </cell>
        </row>
        <row r="12320">
          <cell r="D12320" t="str">
            <v/>
          </cell>
        </row>
        <row r="12321">
          <cell r="D12321" t="str">
            <v/>
          </cell>
        </row>
        <row r="12322">
          <cell r="D12322" t="str">
            <v/>
          </cell>
        </row>
        <row r="12323">
          <cell r="D12323" t="str">
            <v/>
          </cell>
        </row>
        <row r="12324">
          <cell r="D12324" t="str">
            <v/>
          </cell>
        </row>
        <row r="12325">
          <cell r="D12325" t="str">
            <v/>
          </cell>
        </row>
        <row r="12326">
          <cell r="D12326" t="str">
            <v/>
          </cell>
        </row>
        <row r="12327">
          <cell r="D12327" t="str">
            <v/>
          </cell>
        </row>
        <row r="12328">
          <cell r="D12328" t="str">
            <v/>
          </cell>
        </row>
        <row r="12329">
          <cell r="D12329" t="str">
            <v/>
          </cell>
        </row>
        <row r="12330">
          <cell r="D12330" t="str">
            <v/>
          </cell>
        </row>
        <row r="12331">
          <cell r="D12331" t="str">
            <v/>
          </cell>
        </row>
        <row r="12332">
          <cell r="D12332" t="str">
            <v/>
          </cell>
        </row>
        <row r="12333">
          <cell r="D12333" t="str">
            <v/>
          </cell>
        </row>
        <row r="12334">
          <cell r="D12334" t="str">
            <v/>
          </cell>
        </row>
        <row r="12335">
          <cell r="D12335" t="str">
            <v/>
          </cell>
        </row>
        <row r="12336">
          <cell r="D12336" t="str">
            <v/>
          </cell>
        </row>
        <row r="12337">
          <cell r="D12337" t="str">
            <v/>
          </cell>
        </row>
        <row r="12338">
          <cell r="D12338" t="str">
            <v/>
          </cell>
        </row>
        <row r="12339">
          <cell r="D12339" t="str">
            <v/>
          </cell>
        </row>
        <row r="12340">
          <cell r="D12340" t="str">
            <v/>
          </cell>
        </row>
        <row r="12341">
          <cell r="D12341" t="str">
            <v/>
          </cell>
        </row>
        <row r="12342">
          <cell r="D12342" t="str">
            <v/>
          </cell>
        </row>
        <row r="12343">
          <cell r="D12343" t="str">
            <v/>
          </cell>
        </row>
        <row r="12344">
          <cell r="D12344" t="str">
            <v/>
          </cell>
        </row>
        <row r="12345">
          <cell r="D12345" t="str">
            <v/>
          </cell>
        </row>
        <row r="12346">
          <cell r="D12346" t="str">
            <v/>
          </cell>
        </row>
        <row r="12347">
          <cell r="D12347" t="str">
            <v/>
          </cell>
        </row>
        <row r="12348">
          <cell r="D12348" t="str">
            <v/>
          </cell>
        </row>
        <row r="12349">
          <cell r="D12349" t="str">
            <v/>
          </cell>
        </row>
        <row r="12350">
          <cell r="D12350" t="str">
            <v/>
          </cell>
        </row>
        <row r="12351">
          <cell r="D12351" t="str">
            <v/>
          </cell>
        </row>
        <row r="12352">
          <cell r="D12352" t="str">
            <v/>
          </cell>
        </row>
        <row r="12353">
          <cell r="D12353" t="str">
            <v/>
          </cell>
        </row>
        <row r="12354">
          <cell r="D12354" t="str">
            <v/>
          </cell>
        </row>
        <row r="12355">
          <cell r="D12355" t="str">
            <v/>
          </cell>
        </row>
        <row r="12356">
          <cell r="D12356" t="str">
            <v/>
          </cell>
        </row>
        <row r="12357">
          <cell r="D12357" t="str">
            <v/>
          </cell>
        </row>
        <row r="12358">
          <cell r="D12358" t="str">
            <v/>
          </cell>
        </row>
        <row r="12359">
          <cell r="D12359" t="str">
            <v/>
          </cell>
        </row>
        <row r="12360">
          <cell r="D12360" t="str">
            <v/>
          </cell>
        </row>
        <row r="12361">
          <cell r="D12361" t="str">
            <v/>
          </cell>
        </row>
        <row r="12362">
          <cell r="D12362" t="str">
            <v/>
          </cell>
        </row>
        <row r="12363">
          <cell r="D12363" t="str">
            <v/>
          </cell>
        </row>
        <row r="12364">
          <cell r="D12364" t="str">
            <v/>
          </cell>
        </row>
        <row r="12365">
          <cell r="D12365" t="str">
            <v/>
          </cell>
        </row>
        <row r="12366">
          <cell r="D12366" t="str">
            <v/>
          </cell>
        </row>
        <row r="12367">
          <cell r="D12367" t="str">
            <v/>
          </cell>
        </row>
        <row r="12368">
          <cell r="D12368" t="str">
            <v/>
          </cell>
        </row>
        <row r="12369">
          <cell r="D12369" t="str">
            <v/>
          </cell>
        </row>
        <row r="12370">
          <cell r="D12370" t="str">
            <v/>
          </cell>
        </row>
        <row r="12371">
          <cell r="D12371" t="str">
            <v/>
          </cell>
        </row>
        <row r="12372">
          <cell r="D12372" t="str">
            <v/>
          </cell>
        </row>
        <row r="12373">
          <cell r="D12373" t="str">
            <v/>
          </cell>
        </row>
        <row r="12374">
          <cell r="D12374" t="str">
            <v/>
          </cell>
        </row>
        <row r="12375">
          <cell r="D12375" t="str">
            <v/>
          </cell>
        </row>
        <row r="12376">
          <cell r="D12376" t="str">
            <v/>
          </cell>
        </row>
        <row r="12377">
          <cell r="D12377" t="str">
            <v/>
          </cell>
        </row>
        <row r="12378">
          <cell r="D12378" t="str">
            <v/>
          </cell>
        </row>
        <row r="12379">
          <cell r="D12379" t="str">
            <v/>
          </cell>
        </row>
        <row r="12380">
          <cell r="D12380" t="str">
            <v/>
          </cell>
        </row>
        <row r="12381">
          <cell r="D12381" t="str">
            <v/>
          </cell>
        </row>
        <row r="12382">
          <cell r="D12382" t="str">
            <v/>
          </cell>
        </row>
        <row r="12383">
          <cell r="D12383" t="str">
            <v/>
          </cell>
        </row>
        <row r="12384">
          <cell r="D12384" t="str">
            <v/>
          </cell>
        </row>
        <row r="12385">
          <cell r="D12385" t="str">
            <v/>
          </cell>
        </row>
        <row r="12386">
          <cell r="D12386" t="str">
            <v/>
          </cell>
        </row>
        <row r="12387">
          <cell r="D12387" t="str">
            <v/>
          </cell>
        </row>
        <row r="12388">
          <cell r="D12388" t="str">
            <v/>
          </cell>
        </row>
        <row r="12389">
          <cell r="D12389" t="str">
            <v/>
          </cell>
        </row>
        <row r="12390">
          <cell r="D12390" t="str">
            <v/>
          </cell>
        </row>
        <row r="12391">
          <cell r="D12391" t="str">
            <v/>
          </cell>
        </row>
        <row r="12392">
          <cell r="D12392" t="str">
            <v/>
          </cell>
        </row>
        <row r="12393">
          <cell r="D12393" t="str">
            <v/>
          </cell>
        </row>
        <row r="12394">
          <cell r="D12394" t="str">
            <v/>
          </cell>
        </row>
        <row r="12395">
          <cell r="D12395" t="str">
            <v/>
          </cell>
        </row>
        <row r="12396">
          <cell r="D12396" t="str">
            <v/>
          </cell>
        </row>
        <row r="12397">
          <cell r="D12397" t="str">
            <v/>
          </cell>
        </row>
        <row r="12398">
          <cell r="D12398" t="str">
            <v/>
          </cell>
        </row>
        <row r="12399">
          <cell r="D12399" t="str">
            <v/>
          </cell>
        </row>
        <row r="12400">
          <cell r="D12400" t="str">
            <v/>
          </cell>
        </row>
        <row r="12401">
          <cell r="D12401" t="str">
            <v/>
          </cell>
        </row>
        <row r="12402">
          <cell r="D12402" t="str">
            <v/>
          </cell>
        </row>
        <row r="12403">
          <cell r="D12403" t="str">
            <v/>
          </cell>
        </row>
        <row r="12404">
          <cell r="D12404" t="str">
            <v/>
          </cell>
        </row>
        <row r="12405">
          <cell r="D12405" t="str">
            <v/>
          </cell>
        </row>
        <row r="12406">
          <cell r="D12406" t="str">
            <v/>
          </cell>
        </row>
        <row r="12407">
          <cell r="D12407" t="str">
            <v/>
          </cell>
        </row>
        <row r="12408">
          <cell r="D12408" t="str">
            <v/>
          </cell>
        </row>
        <row r="12409">
          <cell r="D12409" t="str">
            <v/>
          </cell>
        </row>
        <row r="12410">
          <cell r="D12410" t="str">
            <v/>
          </cell>
        </row>
        <row r="12411">
          <cell r="D12411" t="str">
            <v/>
          </cell>
        </row>
        <row r="12412">
          <cell r="D12412" t="str">
            <v/>
          </cell>
        </row>
        <row r="12413">
          <cell r="D12413" t="str">
            <v/>
          </cell>
        </row>
        <row r="12414">
          <cell r="D12414" t="str">
            <v/>
          </cell>
        </row>
        <row r="12415">
          <cell r="D12415" t="str">
            <v/>
          </cell>
        </row>
        <row r="12416">
          <cell r="D12416" t="str">
            <v/>
          </cell>
        </row>
        <row r="12417">
          <cell r="D12417" t="str">
            <v/>
          </cell>
        </row>
        <row r="12418">
          <cell r="D12418" t="str">
            <v/>
          </cell>
        </row>
        <row r="12419">
          <cell r="D12419" t="str">
            <v/>
          </cell>
        </row>
        <row r="12420">
          <cell r="D12420" t="str">
            <v/>
          </cell>
        </row>
        <row r="12421">
          <cell r="D12421" t="str">
            <v/>
          </cell>
        </row>
        <row r="12422">
          <cell r="D12422" t="str">
            <v/>
          </cell>
        </row>
        <row r="12423">
          <cell r="D12423" t="str">
            <v/>
          </cell>
        </row>
        <row r="12424">
          <cell r="D12424" t="str">
            <v/>
          </cell>
        </row>
        <row r="12425">
          <cell r="D12425" t="str">
            <v/>
          </cell>
        </row>
        <row r="12426">
          <cell r="D12426" t="str">
            <v/>
          </cell>
        </row>
        <row r="12427">
          <cell r="D12427" t="str">
            <v/>
          </cell>
        </row>
        <row r="12428">
          <cell r="D12428" t="str">
            <v/>
          </cell>
        </row>
        <row r="12429">
          <cell r="D12429" t="str">
            <v/>
          </cell>
        </row>
        <row r="12430">
          <cell r="D12430" t="str">
            <v/>
          </cell>
        </row>
        <row r="12431">
          <cell r="D12431" t="str">
            <v/>
          </cell>
        </row>
        <row r="12432">
          <cell r="D12432" t="str">
            <v/>
          </cell>
        </row>
        <row r="12433">
          <cell r="D12433" t="str">
            <v/>
          </cell>
        </row>
        <row r="12434">
          <cell r="D12434" t="str">
            <v/>
          </cell>
        </row>
        <row r="12435">
          <cell r="D12435" t="str">
            <v/>
          </cell>
        </row>
        <row r="12436">
          <cell r="D12436" t="str">
            <v/>
          </cell>
        </row>
        <row r="12437">
          <cell r="D12437" t="str">
            <v/>
          </cell>
        </row>
        <row r="12438">
          <cell r="D12438" t="str">
            <v/>
          </cell>
        </row>
        <row r="12439">
          <cell r="D12439" t="str">
            <v/>
          </cell>
        </row>
        <row r="12440">
          <cell r="D12440" t="str">
            <v/>
          </cell>
        </row>
        <row r="12441">
          <cell r="D12441" t="str">
            <v/>
          </cell>
        </row>
        <row r="12442">
          <cell r="D12442" t="str">
            <v/>
          </cell>
        </row>
        <row r="12443">
          <cell r="D12443" t="str">
            <v/>
          </cell>
        </row>
        <row r="12444">
          <cell r="D12444" t="str">
            <v/>
          </cell>
        </row>
        <row r="12445">
          <cell r="D12445" t="str">
            <v/>
          </cell>
        </row>
        <row r="12446">
          <cell r="D12446" t="str">
            <v/>
          </cell>
        </row>
        <row r="12447">
          <cell r="D12447" t="str">
            <v/>
          </cell>
        </row>
        <row r="12448">
          <cell r="D12448" t="str">
            <v/>
          </cell>
        </row>
        <row r="12449">
          <cell r="D12449" t="str">
            <v/>
          </cell>
        </row>
        <row r="12450">
          <cell r="D12450" t="str">
            <v/>
          </cell>
        </row>
        <row r="12451">
          <cell r="D12451" t="str">
            <v/>
          </cell>
        </row>
        <row r="12452">
          <cell r="D12452" t="str">
            <v/>
          </cell>
        </row>
        <row r="12453">
          <cell r="D12453" t="str">
            <v/>
          </cell>
        </row>
        <row r="12454">
          <cell r="D12454" t="str">
            <v/>
          </cell>
        </row>
        <row r="12455">
          <cell r="D12455" t="str">
            <v/>
          </cell>
        </row>
        <row r="12456">
          <cell r="D12456" t="str">
            <v/>
          </cell>
        </row>
        <row r="12457">
          <cell r="D12457" t="str">
            <v/>
          </cell>
        </row>
        <row r="12458">
          <cell r="D12458" t="str">
            <v/>
          </cell>
        </row>
        <row r="12459">
          <cell r="D12459" t="str">
            <v/>
          </cell>
        </row>
        <row r="12460">
          <cell r="D12460" t="str">
            <v/>
          </cell>
        </row>
        <row r="12461">
          <cell r="D12461" t="str">
            <v/>
          </cell>
        </row>
        <row r="12462">
          <cell r="D12462" t="str">
            <v/>
          </cell>
        </row>
        <row r="12463">
          <cell r="D12463" t="str">
            <v/>
          </cell>
        </row>
        <row r="12464">
          <cell r="D12464" t="str">
            <v/>
          </cell>
        </row>
        <row r="12465">
          <cell r="D12465" t="str">
            <v/>
          </cell>
        </row>
        <row r="12466">
          <cell r="D12466" t="str">
            <v/>
          </cell>
        </row>
        <row r="12467">
          <cell r="D12467" t="str">
            <v/>
          </cell>
        </row>
        <row r="12468">
          <cell r="D12468" t="str">
            <v/>
          </cell>
        </row>
        <row r="12469">
          <cell r="D12469" t="str">
            <v/>
          </cell>
        </row>
        <row r="12470">
          <cell r="D12470" t="str">
            <v/>
          </cell>
        </row>
        <row r="12471">
          <cell r="D12471" t="str">
            <v/>
          </cell>
        </row>
        <row r="12472">
          <cell r="D12472" t="str">
            <v/>
          </cell>
        </row>
        <row r="12473">
          <cell r="D12473" t="str">
            <v/>
          </cell>
        </row>
        <row r="12474">
          <cell r="D12474" t="str">
            <v/>
          </cell>
        </row>
        <row r="12475">
          <cell r="D12475" t="str">
            <v/>
          </cell>
        </row>
        <row r="12476">
          <cell r="D12476" t="str">
            <v/>
          </cell>
        </row>
        <row r="12477">
          <cell r="D12477" t="str">
            <v/>
          </cell>
        </row>
        <row r="12478">
          <cell r="D12478" t="str">
            <v/>
          </cell>
        </row>
        <row r="12479">
          <cell r="D12479" t="str">
            <v/>
          </cell>
        </row>
        <row r="12480">
          <cell r="D12480" t="str">
            <v/>
          </cell>
        </row>
        <row r="12481">
          <cell r="D12481" t="str">
            <v/>
          </cell>
        </row>
        <row r="12482">
          <cell r="D12482" t="str">
            <v/>
          </cell>
        </row>
        <row r="12483">
          <cell r="D12483" t="str">
            <v/>
          </cell>
        </row>
        <row r="12484">
          <cell r="D12484" t="str">
            <v/>
          </cell>
        </row>
        <row r="12485">
          <cell r="D12485" t="str">
            <v/>
          </cell>
        </row>
        <row r="12486">
          <cell r="D12486" t="str">
            <v/>
          </cell>
        </row>
        <row r="12487">
          <cell r="D12487" t="str">
            <v/>
          </cell>
        </row>
        <row r="12488">
          <cell r="D12488" t="str">
            <v/>
          </cell>
        </row>
        <row r="12489">
          <cell r="D12489" t="str">
            <v/>
          </cell>
        </row>
        <row r="12490">
          <cell r="D12490" t="str">
            <v/>
          </cell>
        </row>
        <row r="12491">
          <cell r="D12491" t="str">
            <v/>
          </cell>
        </row>
        <row r="12492">
          <cell r="D12492" t="str">
            <v/>
          </cell>
        </row>
        <row r="12493">
          <cell r="D12493" t="str">
            <v/>
          </cell>
        </row>
        <row r="12494">
          <cell r="D12494" t="str">
            <v/>
          </cell>
        </row>
        <row r="12495">
          <cell r="D12495" t="str">
            <v/>
          </cell>
        </row>
        <row r="12496">
          <cell r="D12496" t="str">
            <v/>
          </cell>
        </row>
        <row r="12497">
          <cell r="D12497" t="str">
            <v/>
          </cell>
        </row>
        <row r="12498">
          <cell r="D12498" t="str">
            <v/>
          </cell>
        </row>
        <row r="12499">
          <cell r="D12499" t="str">
            <v/>
          </cell>
        </row>
        <row r="12500">
          <cell r="D12500" t="str">
            <v/>
          </cell>
        </row>
        <row r="12501">
          <cell r="D12501" t="str">
            <v/>
          </cell>
        </row>
        <row r="12502">
          <cell r="D12502" t="str">
            <v/>
          </cell>
        </row>
        <row r="12503">
          <cell r="D12503" t="str">
            <v/>
          </cell>
        </row>
        <row r="12504">
          <cell r="D12504" t="str">
            <v/>
          </cell>
        </row>
        <row r="12505">
          <cell r="D12505" t="str">
            <v/>
          </cell>
        </row>
        <row r="12506">
          <cell r="D12506" t="str">
            <v/>
          </cell>
        </row>
        <row r="12507">
          <cell r="D12507" t="str">
            <v/>
          </cell>
        </row>
        <row r="12508">
          <cell r="D12508" t="str">
            <v/>
          </cell>
        </row>
        <row r="12509">
          <cell r="D12509" t="str">
            <v/>
          </cell>
        </row>
        <row r="12510">
          <cell r="D12510" t="str">
            <v/>
          </cell>
        </row>
        <row r="12511">
          <cell r="D12511" t="str">
            <v/>
          </cell>
        </row>
        <row r="12512">
          <cell r="D12512" t="str">
            <v/>
          </cell>
        </row>
        <row r="12513">
          <cell r="D12513" t="str">
            <v/>
          </cell>
        </row>
        <row r="12514">
          <cell r="D12514" t="str">
            <v/>
          </cell>
        </row>
        <row r="12515">
          <cell r="D12515" t="str">
            <v/>
          </cell>
        </row>
        <row r="12516">
          <cell r="D12516" t="str">
            <v/>
          </cell>
        </row>
        <row r="12517">
          <cell r="D12517" t="str">
            <v/>
          </cell>
        </row>
        <row r="12518">
          <cell r="D12518" t="str">
            <v/>
          </cell>
        </row>
        <row r="12519">
          <cell r="D12519" t="str">
            <v/>
          </cell>
        </row>
        <row r="12520">
          <cell r="D12520" t="str">
            <v/>
          </cell>
        </row>
        <row r="12521">
          <cell r="D12521" t="str">
            <v/>
          </cell>
        </row>
        <row r="12522">
          <cell r="D12522" t="str">
            <v/>
          </cell>
        </row>
        <row r="12523">
          <cell r="D12523" t="str">
            <v/>
          </cell>
        </row>
        <row r="12524">
          <cell r="D12524" t="str">
            <v/>
          </cell>
        </row>
        <row r="12525">
          <cell r="D12525" t="str">
            <v/>
          </cell>
        </row>
        <row r="12526">
          <cell r="D12526" t="str">
            <v/>
          </cell>
        </row>
        <row r="12527">
          <cell r="D12527" t="str">
            <v/>
          </cell>
        </row>
        <row r="12528">
          <cell r="D12528" t="str">
            <v/>
          </cell>
        </row>
        <row r="12529">
          <cell r="D12529" t="str">
            <v/>
          </cell>
        </row>
        <row r="12530">
          <cell r="D12530" t="str">
            <v/>
          </cell>
        </row>
        <row r="12531">
          <cell r="D12531" t="str">
            <v/>
          </cell>
        </row>
        <row r="12532">
          <cell r="D12532" t="str">
            <v/>
          </cell>
        </row>
        <row r="12533">
          <cell r="D12533" t="str">
            <v/>
          </cell>
        </row>
        <row r="12534">
          <cell r="D12534" t="str">
            <v/>
          </cell>
        </row>
        <row r="12535">
          <cell r="D12535" t="str">
            <v/>
          </cell>
        </row>
        <row r="12536">
          <cell r="D12536" t="str">
            <v/>
          </cell>
        </row>
        <row r="12537">
          <cell r="D12537" t="str">
            <v/>
          </cell>
        </row>
        <row r="12538">
          <cell r="D12538" t="str">
            <v/>
          </cell>
        </row>
        <row r="12539">
          <cell r="D12539" t="str">
            <v/>
          </cell>
        </row>
        <row r="12540">
          <cell r="D12540" t="str">
            <v/>
          </cell>
        </row>
        <row r="12541">
          <cell r="D12541" t="str">
            <v/>
          </cell>
        </row>
        <row r="12542">
          <cell r="D12542" t="str">
            <v/>
          </cell>
        </row>
        <row r="12543">
          <cell r="D12543" t="str">
            <v/>
          </cell>
        </row>
        <row r="12544">
          <cell r="D12544" t="str">
            <v/>
          </cell>
        </row>
        <row r="12545">
          <cell r="D12545" t="str">
            <v/>
          </cell>
        </row>
        <row r="12546">
          <cell r="D12546" t="str">
            <v/>
          </cell>
        </row>
        <row r="12547">
          <cell r="D12547" t="str">
            <v/>
          </cell>
        </row>
        <row r="12548">
          <cell r="D12548" t="str">
            <v/>
          </cell>
        </row>
        <row r="12549">
          <cell r="D12549" t="str">
            <v/>
          </cell>
        </row>
        <row r="12550">
          <cell r="D12550" t="str">
            <v/>
          </cell>
        </row>
        <row r="12551">
          <cell r="D12551" t="str">
            <v/>
          </cell>
        </row>
        <row r="12552">
          <cell r="D12552" t="str">
            <v/>
          </cell>
        </row>
        <row r="12553">
          <cell r="D12553" t="str">
            <v/>
          </cell>
        </row>
        <row r="12554">
          <cell r="D12554" t="str">
            <v/>
          </cell>
        </row>
        <row r="12555">
          <cell r="D12555" t="str">
            <v/>
          </cell>
        </row>
        <row r="12556">
          <cell r="D12556" t="str">
            <v/>
          </cell>
        </row>
        <row r="12557">
          <cell r="D12557" t="str">
            <v/>
          </cell>
        </row>
        <row r="12558">
          <cell r="D12558" t="str">
            <v/>
          </cell>
        </row>
        <row r="12559">
          <cell r="D12559" t="str">
            <v/>
          </cell>
        </row>
        <row r="12560">
          <cell r="D12560" t="str">
            <v/>
          </cell>
        </row>
        <row r="12561">
          <cell r="D12561" t="str">
            <v/>
          </cell>
        </row>
        <row r="12562">
          <cell r="D12562" t="str">
            <v/>
          </cell>
        </row>
        <row r="12563">
          <cell r="D12563" t="str">
            <v/>
          </cell>
        </row>
        <row r="12564">
          <cell r="D12564" t="str">
            <v/>
          </cell>
        </row>
        <row r="12565">
          <cell r="D12565" t="str">
            <v/>
          </cell>
        </row>
        <row r="12566">
          <cell r="D12566" t="str">
            <v/>
          </cell>
        </row>
        <row r="12567">
          <cell r="D12567" t="str">
            <v/>
          </cell>
        </row>
        <row r="12568">
          <cell r="D12568" t="str">
            <v/>
          </cell>
        </row>
        <row r="12569">
          <cell r="D12569" t="str">
            <v/>
          </cell>
        </row>
        <row r="12570">
          <cell r="D12570" t="str">
            <v/>
          </cell>
        </row>
        <row r="12571">
          <cell r="D12571" t="str">
            <v/>
          </cell>
        </row>
        <row r="12572">
          <cell r="D12572" t="str">
            <v/>
          </cell>
        </row>
        <row r="12573">
          <cell r="D12573" t="str">
            <v/>
          </cell>
        </row>
        <row r="12574">
          <cell r="D12574" t="str">
            <v/>
          </cell>
        </row>
        <row r="12575">
          <cell r="D12575" t="str">
            <v/>
          </cell>
        </row>
        <row r="12576">
          <cell r="D12576" t="str">
            <v/>
          </cell>
        </row>
        <row r="12577">
          <cell r="D12577" t="str">
            <v/>
          </cell>
        </row>
        <row r="12578">
          <cell r="D12578" t="str">
            <v/>
          </cell>
        </row>
        <row r="12579">
          <cell r="D12579" t="str">
            <v/>
          </cell>
        </row>
        <row r="12580">
          <cell r="D12580" t="str">
            <v/>
          </cell>
        </row>
        <row r="12581">
          <cell r="D12581" t="str">
            <v/>
          </cell>
        </row>
        <row r="12582">
          <cell r="D12582" t="str">
            <v/>
          </cell>
        </row>
        <row r="12583">
          <cell r="D12583" t="str">
            <v/>
          </cell>
        </row>
        <row r="12584">
          <cell r="D12584" t="str">
            <v/>
          </cell>
        </row>
        <row r="12585">
          <cell r="D12585" t="str">
            <v/>
          </cell>
        </row>
        <row r="12586">
          <cell r="D12586" t="str">
            <v/>
          </cell>
        </row>
        <row r="12587">
          <cell r="D12587" t="str">
            <v/>
          </cell>
        </row>
        <row r="12588">
          <cell r="D12588" t="str">
            <v/>
          </cell>
        </row>
        <row r="12589">
          <cell r="D12589" t="str">
            <v/>
          </cell>
        </row>
        <row r="12590">
          <cell r="D12590" t="str">
            <v/>
          </cell>
        </row>
        <row r="12591">
          <cell r="D12591" t="str">
            <v/>
          </cell>
        </row>
        <row r="12592">
          <cell r="D12592" t="str">
            <v/>
          </cell>
        </row>
        <row r="12593">
          <cell r="D12593" t="str">
            <v/>
          </cell>
        </row>
        <row r="12594">
          <cell r="D12594" t="str">
            <v/>
          </cell>
        </row>
        <row r="12595">
          <cell r="D12595" t="str">
            <v/>
          </cell>
        </row>
        <row r="12596">
          <cell r="D12596" t="str">
            <v/>
          </cell>
        </row>
        <row r="12597">
          <cell r="D12597" t="str">
            <v/>
          </cell>
        </row>
        <row r="12598">
          <cell r="D12598" t="str">
            <v/>
          </cell>
        </row>
        <row r="12599">
          <cell r="D12599" t="str">
            <v/>
          </cell>
        </row>
        <row r="12600">
          <cell r="D12600" t="str">
            <v/>
          </cell>
        </row>
        <row r="12601">
          <cell r="D12601" t="str">
            <v/>
          </cell>
        </row>
        <row r="12602">
          <cell r="D12602" t="str">
            <v/>
          </cell>
        </row>
        <row r="12603">
          <cell r="D12603" t="str">
            <v/>
          </cell>
        </row>
        <row r="12604">
          <cell r="D12604" t="str">
            <v/>
          </cell>
        </row>
        <row r="12605">
          <cell r="D12605" t="str">
            <v/>
          </cell>
        </row>
        <row r="12606">
          <cell r="D12606" t="str">
            <v/>
          </cell>
        </row>
        <row r="12607">
          <cell r="D12607" t="str">
            <v/>
          </cell>
        </row>
        <row r="12608">
          <cell r="D12608" t="str">
            <v/>
          </cell>
        </row>
        <row r="12609">
          <cell r="D12609" t="str">
            <v/>
          </cell>
        </row>
        <row r="12610">
          <cell r="D12610" t="str">
            <v/>
          </cell>
        </row>
        <row r="12611">
          <cell r="D12611" t="str">
            <v/>
          </cell>
        </row>
        <row r="12612">
          <cell r="D12612" t="str">
            <v/>
          </cell>
        </row>
        <row r="12613">
          <cell r="D12613" t="str">
            <v/>
          </cell>
        </row>
        <row r="12614">
          <cell r="D12614" t="str">
            <v/>
          </cell>
        </row>
        <row r="12615">
          <cell r="D12615" t="str">
            <v/>
          </cell>
        </row>
        <row r="12616">
          <cell r="D12616" t="str">
            <v/>
          </cell>
        </row>
        <row r="12617">
          <cell r="D12617" t="str">
            <v/>
          </cell>
        </row>
        <row r="12618">
          <cell r="D12618" t="str">
            <v/>
          </cell>
        </row>
        <row r="12619">
          <cell r="D12619" t="str">
            <v/>
          </cell>
        </row>
        <row r="12620">
          <cell r="D12620" t="str">
            <v/>
          </cell>
        </row>
        <row r="12621">
          <cell r="D12621" t="str">
            <v/>
          </cell>
        </row>
        <row r="12622">
          <cell r="D12622" t="str">
            <v/>
          </cell>
        </row>
        <row r="12623">
          <cell r="D12623" t="str">
            <v/>
          </cell>
        </row>
        <row r="12624">
          <cell r="D12624" t="str">
            <v/>
          </cell>
        </row>
        <row r="12625">
          <cell r="D12625" t="str">
            <v/>
          </cell>
        </row>
        <row r="12626">
          <cell r="D12626" t="str">
            <v/>
          </cell>
        </row>
        <row r="12627">
          <cell r="D12627" t="str">
            <v/>
          </cell>
        </row>
        <row r="12628">
          <cell r="D12628" t="str">
            <v/>
          </cell>
        </row>
        <row r="12629">
          <cell r="D12629" t="str">
            <v/>
          </cell>
        </row>
        <row r="12630">
          <cell r="D12630" t="str">
            <v/>
          </cell>
        </row>
        <row r="12631">
          <cell r="D12631" t="str">
            <v/>
          </cell>
        </row>
        <row r="12632">
          <cell r="D12632" t="str">
            <v/>
          </cell>
        </row>
        <row r="12633">
          <cell r="D12633" t="str">
            <v/>
          </cell>
        </row>
        <row r="12634">
          <cell r="D12634" t="str">
            <v/>
          </cell>
        </row>
        <row r="12635">
          <cell r="D12635" t="str">
            <v/>
          </cell>
        </row>
        <row r="12636">
          <cell r="D12636" t="str">
            <v/>
          </cell>
        </row>
        <row r="12637">
          <cell r="D12637" t="str">
            <v/>
          </cell>
        </row>
        <row r="12638">
          <cell r="D12638" t="str">
            <v/>
          </cell>
        </row>
        <row r="12639">
          <cell r="D12639" t="str">
            <v/>
          </cell>
        </row>
        <row r="12640">
          <cell r="D12640" t="str">
            <v/>
          </cell>
        </row>
        <row r="12641">
          <cell r="D12641" t="str">
            <v/>
          </cell>
        </row>
        <row r="12642">
          <cell r="D12642" t="str">
            <v/>
          </cell>
        </row>
        <row r="12643">
          <cell r="D12643" t="str">
            <v/>
          </cell>
        </row>
        <row r="12644">
          <cell r="D12644" t="str">
            <v/>
          </cell>
        </row>
        <row r="12645">
          <cell r="D12645" t="str">
            <v/>
          </cell>
        </row>
        <row r="12646">
          <cell r="D12646" t="str">
            <v/>
          </cell>
        </row>
        <row r="12647">
          <cell r="D12647" t="str">
            <v/>
          </cell>
        </row>
        <row r="12648">
          <cell r="D12648" t="str">
            <v/>
          </cell>
        </row>
        <row r="12649">
          <cell r="D12649" t="str">
            <v/>
          </cell>
        </row>
        <row r="12650">
          <cell r="D12650" t="str">
            <v/>
          </cell>
        </row>
        <row r="12651">
          <cell r="D12651" t="str">
            <v/>
          </cell>
        </row>
        <row r="12652">
          <cell r="D12652" t="str">
            <v/>
          </cell>
        </row>
        <row r="12653">
          <cell r="D12653" t="str">
            <v/>
          </cell>
        </row>
        <row r="12654">
          <cell r="D12654" t="str">
            <v/>
          </cell>
        </row>
        <row r="12655">
          <cell r="D12655" t="str">
            <v/>
          </cell>
        </row>
        <row r="12656">
          <cell r="D12656" t="str">
            <v/>
          </cell>
        </row>
        <row r="12657">
          <cell r="D12657" t="str">
            <v/>
          </cell>
        </row>
        <row r="12658">
          <cell r="D12658" t="str">
            <v/>
          </cell>
        </row>
        <row r="12659">
          <cell r="D12659" t="str">
            <v/>
          </cell>
        </row>
        <row r="12660">
          <cell r="D12660" t="str">
            <v/>
          </cell>
        </row>
        <row r="12661">
          <cell r="D12661" t="str">
            <v/>
          </cell>
        </row>
        <row r="12662">
          <cell r="D12662" t="str">
            <v/>
          </cell>
        </row>
        <row r="12663">
          <cell r="D12663" t="str">
            <v/>
          </cell>
        </row>
        <row r="12664">
          <cell r="D12664" t="str">
            <v/>
          </cell>
        </row>
        <row r="12665">
          <cell r="D12665" t="str">
            <v/>
          </cell>
        </row>
        <row r="12666">
          <cell r="D12666" t="str">
            <v/>
          </cell>
        </row>
        <row r="12667">
          <cell r="D12667" t="str">
            <v/>
          </cell>
        </row>
        <row r="12668">
          <cell r="D12668" t="str">
            <v/>
          </cell>
        </row>
        <row r="12669">
          <cell r="D12669" t="str">
            <v/>
          </cell>
        </row>
        <row r="12670">
          <cell r="D12670" t="str">
            <v/>
          </cell>
        </row>
        <row r="12671">
          <cell r="D12671" t="str">
            <v/>
          </cell>
        </row>
        <row r="12672">
          <cell r="D12672" t="str">
            <v/>
          </cell>
        </row>
        <row r="12673">
          <cell r="D12673" t="str">
            <v/>
          </cell>
        </row>
        <row r="12674">
          <cell r="D12674" t="str">
            <v/>
          </cell>
        </row>
        <row r="12675">
          <cell r="D12675" t="str">
            <v/>
          </cell>
        </row>
        <row r="12676">
          <cell r="D12676" t="str">
            <v/>
          </cell>
        </row>
        <row r="12677">
          <cell r="D12677" t="str">
            <v/>
          </cell>
        </row>
        <row r="12678">
          <cell r="D12678" t="str">
            <v/>
          </cell>
        </row>
        <row r="12679">
          <cell r="D12679" t="str">
            <v/>
          </cell>
        </row>
        <row r="12680">
          <cell r="D12680" t="str">
            <v/>
          </cell>
        </row>
        <row r="12681">
          <cell r="D12681" t="str">
            <v/>
          </cell>
        </row>
        <row r="12682">
          <cell r="D12682" t="str">
            <v/>
          </cell>
        </row>
        <row r="12683">
          <cell r="D12683" t="str">
            <v/>
          </cell>
        </row>
        <row r="12684">
          <cell r="D12684" t="str">
            <v/>
          </cell>
        </row>
        <row r="12685">
          <cell r="D12685" t="str">
            <v/>
          </cell>
        </row>
        <row r="12686">
          <cell r="D12686" t="str">
            <v/>
          </cell>
        </row>
        <row r="12687">
          <cell r="D12687" t="str">
            <v/>
          </cell>
        </row>
        <row r="12688">
          <cell r="D12688" t="str">
            <v/>
          </cell>
        </row>
        <row r="12689">
          <cell r="D12689" t="str">
            <v/>
          </cell>
        </row>
        <row r="12690">
          <cell r="D12690" t="str">
            <v/>
          </cell>
        </row>
        <row r="12691">
          <cell r="D12691" t="str">
            <v/>
          </cell>
        </row>
        <row r="12692">
          <cell r="D12692" t="str">
            <v/>
          </cell>
        </row>
        <row r="12693">
          <cell r="D12693" t="str">
            <v/>
          </cell>
        </row>
        <row r="12694">
          <cell r="D12694" t="str">
            <v/>
          </cell>
        </row>
        <row r="12695">
          <cell r="D12695" t="str">
            <v/>
          </cell>
        </row>
        <row r="12696">
          <cell r="D12696" t="str">
            <v/>
          </cell>
        </row>
        <row r="12697">
          <cell r="D12697" t="str">
            <v/>
          </cell>
        </row>
        <row r="12698">
          <cell r="D12698" t="str">
            <v/>
          </cell>
        </row>
        <row r="12699">
          <cell r="D12699" t="str">
            <v/>
          </cell>
        </row>
        <row r="12700">
          <cell r="D12700" t="str">
            <v/>
          </cell>
        </row>
        <row r="12701">
          <cell r="D12701" t="str">
            <v/>
          </cell>
        </row>
        <row r="12702">
          <cell r="D12702" t="str">
            <v/>
          </cell>
        </row>
        <row r="12703">
          <cell r="D12703" t="str">
            <v/>
          </cell>
        </row>
        <row r="12704">
          <cell r="D12704" t="str">
            <v/>
          </cell>
        </row>
        <row r="12705">
          <cell r="D12705" t="str">
            <v/>
          </cell>
        </row>
        <row r="12706">
          <cell r="D12706" t="str">
            <v/>
          </cell>
        </row>
        <row r="12707">
          <cell r="D12707" t="str">
            <v/>
          </cell>
        </row>
        <row r="12708">
          <cell r="D12708" t="str">
            <v/>
          </cell>
        </row>
        <row r="12709">
          <cell r="D12709" t="str">
            <v/>
          </cell>
        </row>
        <row r="12710">
          <cell r="D12710" t="str">
            <v/>
          </cell>
        </row>
        <row r="12711">
          <cell r="D12711" t="str">
            <v/>
          </cell>
        </row>
        <row r="12712">
          <cell r="D12712" t="str">
            <v/>
          </cell>
        </row>
        <row r="12713">
          <cell r="D12713" t="str">
            <v/>
          </cell>
        </row>
        <row r="12714">
          <cell r="D12714" t="str">
            <v/>
          </cell>
        </row>
        <row r="12715">
          <cell r="D12715" t="str">
            <v/>
          </cell>
        </row>
        <row r="12716">
          <cell r="D12716" t="str">
            <v/>
          </cell>
        </row>
        <row r="12717">
          <cell r="D12717" t="str">
            <v/>
          </cell>
        </row>
        <row r="12718">
          <cell r="D12718" t="str">
            <v/>
          </cell>
        </row>
        <row r="12719">
          <cell r="D12719" t="str">
            <v/>
          </cell>
        </row>
        <row r="12720">
          <cell r="D12720" t="str">
            <v/>
          </cell>
        </row>
        <row r="12721">
          <cell r="D12721" t="str">
            <v/>
          </cell>
        </row>
        <row r="12722">
          <cell r="D12722" t="str">
            <v/>
          </cell>
        </row>
        <row r="12723">
          <cell r="D12723" t="str">
            <v/>
          </cell>
        </row>
        <row r="12724">
          <cell r="D12724" t="str">
            <v/>
          </cell>
        </row>
        <row r="12725">
          <cell r="D12725" t="str">
            <v/>
          </cell>
        </row>
        <row r="12726">
          <cell r="D12726" t="str">
            <v/>
          </cell>
        </row>
        <row r="12727">
          <cell r="D12727" t="str">
            <v/>
          </cell>
        </row>
        <row r="12728">
          <cell r="D12728" t="str">
            <v/>
          </cell>
        </row>
        <row r="12729">
          <cell r="D12729" t="str">
            <v/>
          </cell>
        </row>
        <row r="12730">
          <cell r="D12730" t="str">
            <v/>
          </cell>
        </row>
        <row r="12731">
          <cell r="D12731" t="str">
            <v/>
          </cell>
        </row>
        <row r="12732">
          <cell r="D12732" t="str">
            <v/>
          </cell>
        </row>
        <row r="12733">
          <cell r="D12733" t="str">
            <v/>
          </cell>
        </row>
        <row r="12734">
          <cell r="D12734" t="str">
            <v/>
          </cell>
        </row>
        <row r="12735">
          <cell r="D12735" t="str">
            <v/>
          </cell>
        </row>
        <row r="12736">
          <cell r="D12736" t="str">
            <v/>
          </cell>
        </row>
        <row r="12737">
          <cell r="D12737" t="str">
            <v/>
          </cell>
        </row>
        <row r="12738">
          <cell r="D12738" t="str">
            <v/>
          </cell>
        </row>
        <row r="12739">
          <cell r="D12739" t="str">
            <v/>
          </cell>
        </row>
        <row r="12740">
          <cell r="D12740" t="str">
            <v/>
          </cell>
        </row>
        <row r="12741">
          <cell r="D12741" t="str">
            <v/>
          </cell>
        </row>
        <row r="12742">
          <cell r="D12742" t="str">
            <v/>
          </cell>
        </row>
        <row r="12743">
          <cell r="D12743" t="str">
            <v/>
          </cell>
        </row>
        <row r="12744">
          <cell r="D12744" t="str">
            <v/>
          </cell>
        </row>
        <row r="12745">
          <cell r="D12745" t="str">
            <v/>
          </cell>
        </row>
        <row r="12746">
          <cell r="D12746" t="str">
            <v/>
          </cell>
        </row>
        <row r="12747">
          <cell r="D12747" t="str">
            <v/>
          </cell>
        </row>
        <row r="12748">
          <cell r="D12748" t="str">
            <v/>
          </cell>
        </row>
        <row r="12749">
          <cell r="D12749" t="str">
            <v/>
          </cell>
        </row>
        <row r="12750">
          <cell r="D12750" t="str">
            <v/>
          </cell>
        </row>
        <row r="12751">
          <cell r="D12751" t="str">
            <v/>
          </cell>
        </row>
        <row r="12752">
          <cell r="D12752" t="str">
            <v/>
          </cell>
        </row>
        <row r="12753">
          <cell r="D12753" t="str">
            <v/>
          </cell>
        </row>
        <row r="12754">
          <cell r="D12754" t="str">
            <v/>
          </cell>
        </row>
        <row r="12755">
          <cell r="D12755" t="str">
            <v/>
          </cell>
        </row>
        <row r="12756">
          <cell r="D12756" t="str">
            <v/>
          </cell>
        </row>
        <row r="12757">
          <cell r="D12757" t="str">
            <v/>
          </cell>
        </row>
        <row r="12758">
          <cell r="D12758" t="str">
            <v/>
          </cell>
        </row>
        <row r="12759">
          <cell r="D12759" t="str">
            <v/>
          </cell>
        </row>
        <row r="12760">
          <cell r="D12760" t="str">
            <v/>
          </cell>
        </row>
        <row r="12761">
          <cell r="D12761" t="str">
            <v/>
          </cell>
        </row>
        <row r="12762">
          <cell r="D12762" t="str">
            <v/>
          </cell>
        </row>
        <row r="12763">
          <cell r="D12763" t="str">
            <v/>
          </cell>
        </row>
        <row r="12764">
          <cell r="D12764" t="str">
            <v/>
          </cell>
        </row>
        <row r="12765">
          <cell r="D12765" t="str">
            <v/>
          </cell>
        </row>
        <row r="12766">
          <cell r="D12766" t="str">
            <v/>
          </cell>
        </row>
        <row r="12767">
          <cell r="D12767" t="str">
            <v/>
          </cell>
        </row>
        <row r="12768">
          <cell r="D12768" t="str">
            <v/>
          </cell>
        </row>
        <row r="12769">
          <cell r="D12769" t="str">
            <v/>
          </cell>
        </row>
        <row r="12770">
          <cell r="D12770" t="str">
            <v/>
          </cell>
        </row>
        <row r="12771">
          <cell r="D12771" t="str">
            <v/>
          </cell>
        </row>
        <row r="12772">
          <cell r="D12772" t="str">
            <v/>
          </cell>
        </row>
        <row r="12773">
          <cell r="D12773" t="str">
            <v/>
          </cell>
        </row>
        <row r="12774">
          <cell r="D12774" t="str">
            <v/>
          </cell>
        </row>
        <row r="12775">
          <cell r="D12775" t="str">
            <v/>
          </cell>
        </row>
        <row r="12776">
          <cell r="D12776" t="str">
            <v/>
          </cell>
        </row>
        <row r="12777">
          <cell r="D12777" t="str">
            <v/>
          </cell>
        </row>
        <row r="12778">
          <cell r="D12778" t="str">
            <v/>
          </cell>
        </row>
        <row r="12779">
          <cell r="D12779" t="str">
            <v/>
          </cell>
        </row>
        <row r="12780">
          <cell r="D12780" t="str">
            <v/>
          </cell>
        </row>
        <row r="12781">
          <cell r="D12781" t="str">
            <v/>
          </cell>
        </row>
        <row r="12782">
          <cell r="D12782" t="str">
            <v/>
          </cell>
        </row>
        <row r="12783">
          <cell r="D12783" t="str">
            <v/>
          </cell>
        </row>
        <row r="12784">
          <cell r="D12784" t="str">
            <v/>
          </cell>
        </row>
        <row r="12785">
          <cell r="D12785" t="str">
            <v/>
          </cell>
        </row>
        <row r="12786">
          <cell r="D12786" t="str">
            <v/>
          </cell>
        </row>
        <row r="12787">
          <cell r="D12787" t="str">
            <v/>
          </cell>
        </row>
        <row r="12788">
          <cell r="D12788" t="str">
            <v/>
          </cell>
        </row>
        <row r="12789">
          <cell r="D12789" t="str">
            <v/>
          </cell>
        </row>
        <row r="12790">
          <cell r="D12790" t="str">
            <v/>
          </cell>
        </row>
        <row r="12791">
          <cell r="D12791" t="str">
            <v/>
          </cell>
        </row>
        <row r="12792">
          <cell r="D12792" t="str">
            <v/>
          </cell>
        </row>
        <row r="12793">
          <cell r="D12793" t="str">
            <v/>
          </cell>
        </row>
        <row r="12794">
          <cell r="D12794" t="str">
            <v/>
          </cell>
        </row>
        <row r="12795">
          <cell r="D12795" t="str">
            <v/>
          </cell>
        </row>
        <row r="12796">
          <cell r="D12796" t="str">
            <v/>
          </cell>
        </row>
        <row r="12797">
          <cell r="D12797" t="str">
            <v/>
          </cell>
        </row>
        <row r="12798">
          <cell r="D12798" t="str">
            <v/>
          </cell>
        </row>
        <row r="12799">
          <cell r="D12799" t="str">
            <v/>
          </cell>
        </row>
        <row r="12800">
          <cell r="D12800" t="str">
            <v/>
          </cell>
        </row>
        <row r="12801">
          <cell r="D12801" t="str">
            <v/>
          </cell>
        </row>
        <row r="12802">
          <cell r="D12802" t="str">
            <v/>
          </cell>
        </row>
        <row r="12803">
          <cell r="D12803" t="str">
            <v/>
          </cell>
        </row>
        <row r="12804">
          <cell r="D12804" t="str">
            <v/>
          </cell>
        </row>
        <row r="12805">
          <cell r="D12805" t="str">
            <v/>
          </cell>
        </row>
        <row r="12806">
          <cell r="D12806" t="str">
            <v/>
          </cell>
        </row>
        <row r="12807">
          <cell r="D12807" t="str">
            <v/>
          </cell>
        </row>
        <row r="12808">
          <cell r="D12808" t="str">
            <v/>
          </cell>
        </row>
        <row r="12809">
          <cell r="D12809" t="str">
            <v/>
          </cell>
        </row>
        <row r="12810">
          <cell r="D12810" t="str">
            <v/>
          </cell>
        </row>
        <row r="12811">
          <cell r="D12811" t="str">
            <v/>
          </cell>
        </row>
        <row r="12812">
          <cell r="D12812" t="str">
            <v/>
          </cell>
        </row>
        <row r="12813">
          <cell r="D12813" t="str">
            <v/>
          </cell>
        </row>
        <row r="12814">
          <cell r="D12814" t="str">
            <v/>
          </cell>
        </row>
        <row r="12815">
          <cell r="D12815" t="str">
            <v/>
          </cell>
        </row>
        <row r="12816">
          <cell r="D12816" t="str">
            <v/>
          </cell>
        </row>
        <row r="12817">
          <cell r="D12817" t="str">
            <v/>
          </cell>
        </row>
        <row r="12818">
          <cell r="D12818" t="str">
            <v/>
          </cell>
        </row>
        <row r="12819">
          <cell r="D12819" t="str">
            <v/>
          </cell>
        </row>
        <row r="12820">
          <cell r="D12820" t="str">
            <v/>
          </cell>
        </row>
        <row r="12821">
          <cell r="D12821" t="str">
            <v/>
          </cell>
        </row>
        <row r="12822">
          <cell r="D12822" t="str">
            <v/>
          </cell>
        </row>
        <row r="12823">
          <cell r="D12823" t="str">
            <v/>
          </cell>
        </row>
        <row r="12824">
          <cell r="D12824" t="str">
            <v/>
          </cell>
        </row>
        <row r="12825">
          <cell r="D12825" t="str">
            <v/>
          </cell>
        </row>
        <row r="12826">
          <cell r="D12826" t="str">
            <v/>
          </cell>
        </row>
        <row r="12827">
          <cell r="D12827" t="str">
            <v/>
          </cell>
        </row>
        <row r="12828">
          <cell r="D12828" t="str">
            <v/>
          </cell>
        </row>
        <row r="12829">
          <cell r="D12829" t="str">
            <v/>
          </cell>
        </row>
        <row r="12830">
          <cell r="D12830" t="str">
            <v/>
          </cell>
        </row>
        <row r="12831">
          <cell r="D12831" t="str">
            <v/>
          </cell>
        </row>
        <row r="12832">
          <cell r="D12832" t="str">
            <v/>
          </cell>
        </row>
        <row r="12833">
          <cell r="D12833" t="str">
            <v/>
          </cell>
        </row>
        <row r="12834">
          <cell r="D12834" t="str">
            <v/>
          </cell>
        </row>
        <row r="12835">
          <cell r="D12835" t="str">
            <v/>
          </cell>
        </row>
        <row r="12836">
          <cell r="D12836" t="str">
            <v/>
          </cell>
        </row>
        <row r="12837">
          <cell r="D12837" t="str">
            <v/>
          </cell>
        </row>
        <row r="12838">
          <cell r="D12838" t="str">
            <v/>
          </cell>
        </row>
        <row r="12839">
          <cell r="D12839" t="str">
            <v/>
          </cell>
        </row>
        <row r="12840">
          <cell r="D12840" t="str">
            <v/>
          </cell>
        </row>
        <row r="12841">
          <cell r="D12841" t="str">
            <v/>
          </cell>
        </row>
        <row r="12842">
          <cell r="D12842" t="str">
            <v/>
          </cell>
        </row>
        <row r="12843">
          <cell r="D12843" t="str">
            <v/>
          </cell>
        </row>
        <row r="12844">
          <cell r="D12844" t="str">
            <v/>
          </cell>
        </row>
        <row r="12845">
          <cell r="D12845" t="str">
            <v/>
          </cell>
        </row>
        <row r="12846">
          <cell r="D12846" t="str">
            <v/>
          </cell>
        </row>
        <row r="12847">
          <cell r="D12847" t="str">
            <v/>
          </cell>
        </row>
        <row r="12848">
          <cell r="D12848" t="str">
            <v/>
          </cell>
        </row>
        <row r="12849">
          <cell r="D12849" t="str">
            <v/>
          </cell>
        </row>
        <row r="12850">
          <cell r="D12850" t="str">
            <v/>
          </cell>
        </row>
        <row r="12851">
          <cell r="D12851" t="str">
            <v/>
          </cell>
        </row>
        <row r="12852">
          <cell r="D12852" t="str">
            <v/>
          </cell>
        </row>
        <row r="12853">
          <cell r="D12853" t="str">
            <v/>
          </cell>
        </row>
        <row r="12854">
          <cell r="D12854" t="str">
            <v/>
          </cell>
        </row>
        <row r="12855">
          <cell r="D12855" t="str">
            <v/>
          </cell>
        </row>
        <row r="12856">
          <cell r="D12856" t="str">
            <v/>
          </cell>
        </row>
        <row r="12857">
          <cell r="D12857" t="str">
            <v/>
          </cell>
        </row>
        <row r="12858">
          <cell r="D12858" t="str">
            <v/>
          </cell>
        </row>
        <row r="12859">
          <cell r="D12859" t="str">
            <v/>
          </cell>
        </row>
        <row r="12860">
          <cell r="D12860" t="str">
            <v/>
          </cell>
        </row>
        <row r="12861">
          <cell r="D12861" t="str">
            <v/>
          </cell>
        </row>
        <row r="12862">
          <cell r="D12862" t="str">
            <v/>
          </cell>
        </row>
        <row r="12863">
          <cell r="D12863" t="str">
            <v/>
          </cell>
        </row>
        <row r="12864">
          <cell r="D12864" t="str">
            <v/>
          </cell>
        </row>
        <row r="12865">
          <cell r="D12865" t="str">
            <v/>
          </cell>
        </row>
        <row r="12866">
          <cell r="D12866" t="str">
            <v/>
          </cell>
        </row>
        <row r="12867">
          <cell r="D12867" t="str">
            <v/>
          </cell>
        </row>
        <row r="12868">
          <cell r="D12868" t="str">
            <v/>
          </cell>
        </row>
        <row r="12869">
          <cell r="D12869" t="str">
            <v/>
          </cell>
        </row>
        <row r="12870">
          <cell r="D12870" t="str">
            <v/>
          </cell>
        </row>
        <row r="12871">
          <cell r="D12871" t="str">
            <v/>
          </cell>
        </row>
        <row r="12872">
          <cell r="D12872" t="str">
            <v/>
          </cell>
        </row>
        <row r="12873">
          <cell r="D12873" t="str">
            <v/>
          </cell>
        </row>
        <row r="12874">
          <cell r="D12874" t="str">
            <v/>
          </cell>
        </row>
        <row r="12875">
          <cell r="D12875" t="str">
            <v/>
          </cell>
        </row>
        <row r="12876">
          <cell r="D12876" t="str">
            <v/>
          </cell>
        </row>
        <row r="12877">
          <cell r="D12877" t="str">
            <v/>
          </cell>
        </row>
        <row r="12878">
          <cell r="D12878" t="str">
            <v/>
          </cell>
        </row>
        <row r="12879">
          <cell r="D12879" t="str">
            <v/>
          </cell>
        </row>
        <row r="12880">
          <cell r="D12880" t="str">
            <v/>
          </cell>
        </row>
        <row r="12881">
          <cell r="D12881" t="str">
            <v/>
          </cell>
        </row>
        <row r="12882">
          <cell r="D12882" t="str">
            <v/>
          </cell>
        </row>
        <row r="12883">
          <cell r="D12883" t="str">
            <v/>
          </cell>
        </row>
        <row r="12884">
          <cell r="D12884" t="str">
            <v/>
          </cell>
        </row>
        <row r="12885">
          <cell r="D12885" t="str">
            <v/>
          </cell>
        </row>
        <row r="12886">
          <cell r="D12886" t="str">
            <v/>
          </cell>
        </row>
        <row r="12887">
          <cell r="D12887" t="str">
            <v/>
          </cell>
        </row>
        <row r="12888">
          <cell r="D12888" t="str">
            <v/>
          </cell>
        </row>
        <row r="12889">
          <cell r="D12889" t="str">
            <v/>
          </cell>
        </row>
        <row r="12890">
          <cell r="D12890" t="str">
            <v/>
          </cell>
        </row>
        <row r="12891">
          <cell r="D12891" t="str">
            <v/>
          </cell>
        </row>
        <row r="12892">
          <cell r="D12892" t="str">
            <v/>
          </cell>
        </row>
        <row r="12893">
          <cell r="D12893" t="str">
            <v/>
          </cell>
        </row>
        <row r="12894">
          <cell r="D12894" t="str">
            <v/>
          </cell>
        </row>
        <row r="12895">
          <cell r="D12895" t="str">
            <v/>
          </cell>
        </row>
        <row r="12896">
          <cell r="D12896" t="str">
            <v/>
          </cell>
        </row>
        <row r="12897">
          <cell r="D12897" t="str">
            <v/>
          </cell>
        </row>
        <row r="12898">
          <cell r="D12898" t="str">
            <v/>
          </cell>
        </row>
        <row r="12899">
          <cell r="D12899" t="str">
            <v/>
          </cell>
        </row>
        <row r="12900">
          <cell r="D12900" t="str">
            <v/>
          </cell>
        </row>
        <row r="12901">
          <cell r="D12901" t="str">
            <v/>
          </cell>
        </row>
        <row r="12902">
          <cell r="D12902" t="str">
            <v/>
          </cell>
        </row>
        <row r="12903">
          <cell r="D12903" t="str">
            <v/>
          </cell>
        </row>
        <row r="12904">
          <cell r="D12904" t="str">
            <v/>
          </cell>
        </row>
        <row r="12905">
          <cell r="D12905" t="str">
            <v/>
          </cell>
        </row>
        <row r="12906">
          <cell r="D12906" t="str">
            <v/>
          </cell>
        </row>
        <row r="12907">
          <cell r="D12907" t="str">
            <v/>
          </cell>
        </row>
        <row r="12908">
          <cell r="D12908" t="str">
            <v/>
          </cell>
        </row>
        <row r="12909">
          <cell r="D12909" t="str">
            <v/>
          </cell>
        </row>
        <row r="12910">
          <cell r="D12910" t="str">
            <v/>
          </cell>
        </row>
        <row r="12911">
          <cell r="D12911" t="str">
            <v/>
          </cell>
        </row>
        <row r="12912">
          <cell r="D12912" t="str">
            <v/>
          </cell>
        </row>
        <row r="12913">
          <cell r="D12913" t="str">
            <v/>
          </cell>
        </row>
        <row r="12914">
          <cell r="D12914" t="str">
            <v/>
          </cell>
        </row>
        <row r="12915">
          <cell r="D12915" t="str">
            <v/>
          </cell>
        </row>
        <row r="12916">
          <cell r="D12916" t="str">
            <v/>
          </cell>
        </row>
        <row r="12917">
          <cell r="D12917" t="str">
            <v/>
          </cell>
        </row>
        <row r="12918">
          <cell r="D12918" t="str">
            <v/>
          </cell>
        </row>
        <row r="12919">
          <cell r="D12919" t="str">
            <v/>
          </cell>
        </row>
        <row r="12920">
          <cell r="D12920" t="str">
            <v/>
          </cell>
        </row>
        <row r="12921">
          <cell r="D12921" t="str">
            <v/>
          </cell>
        </row>
        <row r="12922">
          <cell r="D12922" t="str">
            <v/>
          </cell>
        </row>
        <row r="12923">
          <cell r="D12923" t="str">
            <v/>
          </cell>
        </row>
        <row r="12924">
          <cell r="D12924" t="str">
            <v/>
          </cell>
        </row>
        <row r="12925">
          <cell r="D12925" t="str">
            <v/>
          </cell>
        </row>
        <row r="12926">
          <cell r="D12926" t="str">
            <v/>
          </cell>
        </row>
        <row r="12927">
          <cell r="D12927" t="str">
            <v/>
          </cell>
        </row>
        <row r="12928">
          <cell r="D12928" t="str">
            <v/>
          </cell>
        </row>
        <row r="12929">
          <cell r="D12929" t="str">
            <v/>
          </cell>
        </row>
        <row r="12930">
          <cell r="D12930" t="str">
            <v/>
          </cell>
        </row>
        <row r="12931">
          <cell r="D12931" t="str">
            <v/>
          </cell>
        </row>
        <row r="12932">
          <cell r="D12932" t="str">
            <v/>
          </cell>
        </row>
        <row r="12933">
          <cell r="D12933" t="str">
            <v/>
          </cell>
        </row>
        <row r="12934">
          <cell r="D12934" t="str">
            <v/>
          </cell>
        </row>
        <row r="12935">
          <cell r="D12935" t="str">
            <v/>
          </cell>
        </row>
        <row r="12936">
          <cell r="D12936" t="str">
            <v/>
          </cell>
        </row>
        <row r="12937">
          <cell r="D12937" t="str">
            <v/>
          </cell>
        </row>
        <row r="12938">
          <cell r="D12938" t="str">
            <v/>
          </cell>
        </row>
        <row r="12939">
          <cell r="D12939" t="str">
            <v/>
          </cell>
        </row>
        <row r="12940">
          <cell r="D12940" t="str">
            <v/>
          </cell>
        </row>
        <row r="12941">
          <cell r="D12941" t="str">
            <v/>
          </cell>
        </row>
        <row r="12942">
          <cell r="D12942" t="str">
            <v/>
          </cell>
        </row>
        <row r="12943">
          <cell r="D12943" t="str">
            <v/>
          </cell>
        </row>
        <row r="12944">
          <cell r="D12944" t="str">
            <v/>
          </cell>
        </row>
        <row r="12945">
          <cell r="D12945" t="str">
            <v/>
          </cell>
        </row>
        <row r="12946">
          <cell r="D12946" t="str">
            <v/>
          </cell>
        </row>
        <row r="12947">
          <cell r="D12947" t="str">
            <v/>
          </cell>
        </row>
        <row r="12948">
          <cell r="D12948" t="str">
            <v/>
          </cell>
        </row>
        <row r="12949">
          <cell r="D12949" t="str">
            <v/>
          </cell>
        </row>
        <row r="12950">
          <cell r="D12950" t="str">
            <v/>
          </cell>
        </row>
        <row r="12951">
          <cell r="D12951" t="str">
            <v/>
          </cell>
        </row>
        <row r="12952">
          <cell r="D12952" t="str">
            <v/>
          </cell>
        </row>
        <row r="12953">
          <cell r="D12953" t="str">
            <v/>
          </cell>
        </row>
        <row r="12954">
          <cell r="D12954" t="str">
            <v/>
          </cell>
        </row>
        <row r="12955">
          <cell r="D12955" t="str">
            <v/>
          </cell>
        </row>
        <row r="12956">
          <cell r="D12956" t="str">
            <v/>
          </cell>
        </row>
        <row r="12957">
          <cell r="D12957" t="str">
            <v/>
          </cell>
        </row>
        <row r="12958">
          <cell r="D12958" t="str">
            <v/>
          </cell>
        </row>
        <row r="12959">
          <cell r="D12959" t="str">
            <v/>
          </cell>
        </row>
        <row r="12960">
          <cell r="D12960" t="str">
            <v/>
          </cell>
        </row>
        <row r="12961">
          <cell r="D12961" t="str">
            <v/>
          </cell>
        </row>
        <row r="12962">
          <cell r="D12962" t="str">
            <v/>
          </cell>
        </row>
        <row r="12963">
          <cell r="D12963" t="str">
            <v/>
          </cell>
        </row>
        <row r="12964">
          <cell r="D12964" t="str">
            <v/>
          </cell>
        </row>
        <row r="12965">
          <cell r="D12965" t="str">
            <v/>
          </cell>
        </row>
        <row r="12966">
          <cell r="D12966" t="str">
            <v/>
          </cell>
        </row>
        <row r="12967">
          <cell r="D12967" t="str">
            <v/>
          </cell>
        </row>
        <row r="12968">
          <cell r="D12968" t="str">
            <v/>
          </cell>
        </row>
        <row r="12969">
          <cell r="D12969" t="str">
            <v/>
          </cell>
        </row>
        <row r="12970">
          <cell r="D12970" t="str">
            <v/>
          </cell>
        </row>
        <row r="12971">
          <cell r="D12971" t="str">
            <v/>
          </cell>
        </row>
        <row r="12972">
          <cell r="D12972" t="str">
            <v/>
          </cell>
        </row>
        <row r="12973">
          <cell r="D12973" t="str">
            <v/>
          </cell>
        </row>
        <row r="12974">
          <cell r="D12974" t="str">
            <v/>
          </cell>
        </row>
        <row r="12975">
          <cell r="D12975" t="str">
            <v/>
          </cell>
        </row>
        <row r="12976">
          <cell r="D12976" t="str">
            <v/>
          </cell>
        </row>
        <row r="12977">
          <cell r="D12977" t="str">
            <v/>
          </cell>
        </row>
        <row r="12978">
          <cell r="D12978" t="str">
            <v/>
          </cell>
        </row>
        <row r="12979">
          <cell r="D12979" t="str">
            <v/>
          </cell>
        </row>
        <row r="12980">
          <cell r="D12980" t="str">
            <v/>
          </cell>
        </row>
        <row r="12981">
          <cell r="D12981" t="str">
            <v/>
          </cell>
        </row>
        <row r="12982">
          <cell r="D12982" t="str">
            <v/>
          </cell>
        </row>
        <row r="12983">
          <cell r="D12983" t="str">
            <v/>
          </cell>
        </row>
        <row r="12984">
          <cell r="D12984" t="str">
            <v/>
          </cell>
        </row>
        <row r="12985">
          <cell r="D12985" t="str">
            <v/>
          </cell>
        </row>
        <row r="12986">
          <cell r="D12986" t="str">
            <v/>
          </cell>
        </row>
        <row r="12987">
          <cell r="D12987" t="str">
            <v/>
          </cell>
        </row>
        <row r="12988">
          <cell r="D12988" t="str">
            <v/>
          </cell>
        </row>
        <row r="12989">
          <cell r="D12989" t="str">
            <v/>
          </cell>
        </row>
        <row r="12990">
          <cell r="D12990" t="str">
            <v/>
          </cell>
        </row>
        <row r="12991">
          <cell r="D12991" t="str">
            <v/>
          </cell>
        </row>
        <row r="12992">
          <cell r="D12992" t="str">
            <v/>
          </cell>
        </row>
        <row r="12993">
          <cell r="D12993" t="str">
            <v/>
          </cell>
        </row>
        <row r="12994">
          <cell r="D12994" t="str">
            <v/>
          </cell>
        </row>
        <row r="12995">
          <cell r="D12995" t="str">
            <v/>
          </cell>
        </row>
        <row r="12996">
          <cell r="D12996" t="str">
            <v/>
          </cell>
        </row>
        <row r="12997">
          <cell r="D12997" t="str">
            <v/>
          </cell>
        </row>
        <row r="12998">
          <cell r="D12998" t="str">
            <v/>
          </cell>
        </row>
        <row r="12999">
          <cell r="D12999" t="str">
            <v/>
          </cell>
        </row>
        <row r="13000">
          <cell r="D13000" t="str">
            <v/>
          </cell>
        </row>
        <row r="13001">
          <cell r="D13001" t="str">
            <v/>
          </cell>
        </row>
        <row r="13002">
          <cell r="D13002" t="str">
            <v/>
          </cell>
        </row>
        <row r="13003">
          <cell r="D13003" t="str">
            <v/>
          </cell>
        </row>
        <row r="13004">
          <cell r="D13004" t="str">
            <v/>
          </cell>
        </row>
        <row r="13005">
          <cell r="D13005" t="str">
            <v/>
          </cell>
        </row>
        <row r="13006">
          <cell r="D13006" t="str">
            <v/>
          </cell>
        </row>
        <row r="13007">
          <cell r="D13007" t="str">
            <v/>
          </cell>
        </row>
        <row r="13008">
          <cell r="D13008" t="str">
            <v/>
          </cell>
        </row>
        <row r="13009">
          <cell r="D13009" t="str">
            <v/>
          </cell>
        </row>
        <row r="13010">
          <cell r="D13010" t="str">
            <v/>
          </cell>
        </row>
        <row r="13011">
          <cell r="D13011" t="str">
            <v/>
          </cell>
        </row>
        <row r="13012">
          <cell r="D13012" t="str">
            <v/>
          </cell>
        </row>
        <row r="13013">
          <cell r="D13013" t="str">
            <v/>
          </cell>
        </row>
        <row r="13014">
          <cell r="D13014" t="str">
            <v/>
          </cell>
        </row>
        <row r="13015">
          <cell r="D13015" t="str">
            <v/>
          </cell>
        </row>
        <row r="13016">
          <cell r="D13016" t="str">
            <v/>
          </cell>
        </row>
        <row r="13017">
          <cell r="D13017" t="str">
            <v/>
          </cell>
        </row>
        <row r="13018">
          <cell r="D13018" t="str">
            <v/>
          </cell>
        </row>
        <row r="13019">
          <cell r="D13019" t="str">
            <v/>
          </cell>
        </row>
        <row r="13020">
          <cell r="D13020" t="str">
            <v/>
          </cell>
        </row>
        <row r="13021">
          <cell r="D13021" t="str">
            <v/>
          </cell>
        </row>
        <row r="13022">
          <cell r="D13022" t="str">
            <v/>
          </cell>
        </row>
        <row r="13023">
          <cell r="D13023" t="str">
            <v/>
          </cell>
        </row>
        <row r="13024">
          <cell r="D13024" t="str">
            <v/>
          </cell>
        </row>
        <row r="13025">
          <cell r="D13025" t="str">
            <v/>
          </cell>
        </row>
        <row r="13026">
          <cell r="D13026" t="str">
            <v/>
          </cell>
        </row>
        <row r="13027">
          <cell r="D13027" t="str">
            <v/>
          </cell>
        </row>
        <row r="13028">
          <cell r="D13028" t="str">
            <v/>
          </cell>
        </row>
        <row r="13029">
          <cell r="D13029" t="str">
            <v/>
          </cell>
        </row>
        <row r="13030">
          <cell r="D13030" t="str">
            <v/>
          </cell>
        </row>
        <row r="13031">
          <cell r="D13031" t="str">
            <v/>
          </cell>
        </row>
        <row r="13032">
          <cell r="D13032" t="str">
            <v/>
          </cell>
        </row>
        <row r="13033">
          <cell r="D13033" t="str">
            <v/>
          </cell>
        </row>
        <row r="13034">
          <cell r="D13034" t="str">
            <v/>
          </cell>
        </row>
        <row r="13035">
          <cell r="D13035" t="str">
            <v/>
          </cell>
        </row>
        <row r="13036">
          <cell r="D13036" t="str">
            <v/>
          </cell>
        </row>
        <row r="13037">
          <cell r="D13037" t="str">
            <v/>
          </cell>
        </row>
        <row r="13038">
          <cell r="D13038" t="str">
            <v/>
          </cell>
        </row>
        <row r="13039">
          <cell r="D13039" t="str">
            <v/>
          </cell>
        </row>
        <row r="13040">
          <cell r="D13040" t="str">
            <v/>
          </cell>
        </row>
        <row r="13041">
          <cell r="D13041" t="str">
            <v/>
          </cell>
        </row>
        <row r="13042">
          <cell r="D13042" t="str">
            <v/>
          </cell>
        </row>
        <row r="13043">
          <cell r="D13043" t="str">
            <v/>
          </cell>
        </row>
        <row r="13044">
          <cell r="D13044" t="str">
            <v/>
          </cell>
        </row>
        <row r="13045">
          <cell r="D13045" t="str">
            <v/>
          </cell>
        </row>
        <row r="13046">
          <cell r="D13046" t="str">
            <v/>
          </cell>
        </row>
        <row r="13047">
          <cell r="D13047" t="str">
            <v/>
          </cell>
        </row>
        <row r="13048">
          <cell r="D13048" t="str">
            <v/>
          </cell>
        </row>
        <row r="13049">
          <cell r="D13049" t="str">
            <v/>
          </cell>
        </row>
        <row r="13050">
          <cell r="D13050" t="str">
            <v/>
          </cell>
        </row>
        <row r="13051">
          <cell r="D13051" t="str">
            <v/>
          </cell>
        </row>
        <row r="13052">
          <cell r="D13052" t="str">
            <v/>
          </cell>
        </row>
        <row r="13053">
          <cell r="D13053" t="str">
            <v/>
          </cell>
        </row>
        <row r="13054">
          <cell r="D13054" t="str">
            <v/>
          </cell>
        </row>
        <row r="13055">
          <cell r="D13055" t="str">
            <v/>
          </cell>
        </row>
        <row r="13056">
          <cell r="D13056" t="str">
            <v/>
          </cell>
        </row>
        <row r="13057">
          <cell r="D13057" t="str">
            <v/>
          </cell>
        </row>
        <row r="13058">
          <cell r="D13058" t="str">
            <v/>
          </cell>
        </row>
        <row r="13059">
          <cell r="D13059" t="str">
            <v/>
          </cell>
        </row>
        <row r="13060">
          <cell r="D13060" t="str">
            <v/>
          </cell>
        </row>
        <row r="13061">
          <cell r="D13061" t="str">
            <v/>
          </cell>
        </row>
        <row r="13062">
          <cell r="D13062" t="str">
            <v/>
          </cell>
        </row>
        <row r="13063">
          <cell r="D13063" t="str">
            <v/>
          </cell>
        </row>
        <row r="13064">
          <cell r="D13064" t="str">
            <v/>
          </cell>
        </row>
        <row r="13065">
          <cell r="D13065" t="str">
            <v/>
          </cell>
        </row>
        <row r="13066">
          <cell r="D13066" t="str">
            <v/>
          </cell>
        </row>
        <row r="13067">
          <cell r="D13067" t="str">
            <v/>
          </cell>
        </row>
        <row r="13068">
          <cell r="D13068" t="str">
            <v/>
          </cell>
        </row>
        <row r="13069">
          <cell r="D13069" t="str">
            <v/>
          </cell>
        </row>
        <row r="13070">
          <cell r="D13070" t="str">
            <v/>
          </cell>
        </row>
        <row r="13071">
          <cell r="D13071" t="str">
            <v/>
          </cell>
        </row>
        <row r="13072">
          <cell r="D13072" t="str">
            <v/>
          </cell>
        </row>
        <row r="13073">
          <cell r="D13073" t="str">
            <v/>
          </cell>
        </row>
        <row r="13074">
          <cell r="D13074" t="str">
            <v/>
          </cell>
        </row>
        <row r="13075">
          <cell r="D13075" t="str">
            <v/>
          </cell>
        </row>
        <row r="13076">
          <cell r="D13076" t="str">
            <v/>
          </cell>
        </row>
        <row r="13077">
          <cell r="D13077" t="str">
            <v/>
          </cell>
        </row>
        <row r="13078">
          <cell r="D13078" t="str">
            <v/>
          </cell>
        </row>
        <row r="13079">
          <cell r="D13079" t="str">
            <v/>
          </cell>
        </row>
        <row r="13080">
          <cell r="D13080" t="str">
            <v/>
          </cell>
        </row>
        <row r="13081">
          <cell r="D13081" t="str">
            <v/>
          </cell>
        </row>
        <row r="13082">
          <cell r="D13082" t="str">
            <v/>
          </cell>
        </row>
        <row r="13083">
          <cell r="D13083" t="str">
            <v/>
          </cell>
        </row>
        <row r="13084">
          <cell r="D13084" t="str">
            <v/>
          </cell>
        </row>
        <row r="13085">
          <cell r="D13085" t="str">
            <v/>
          </cell>
        </row>
        <row r="13086">
          <cell r="D13086" t="str">
            <v/>
          </cell>
        </row>
        <row r="13087">
          <cell r="D13087" t="str">
            <v/>
          </cell>
        </row>
        <row r="13088">
          <cell r="D13088" t="str">
            <v/>
          </cell>
        </row>
        <row r="13089">
          <cell r="D13089" t="str">
            <v/>
          </cell>
        </row>
        <row r="13090">
          <cell r="D13090" t="str">
            <v/>
          </cell>
        </row>
        <row r="13091">
          <cell r="D13091" t="str">
            <v/>
          </cell>
        </row>
        <row r="13092">
          <cell r="D13092" t="str">
            <v/>
          </cell>
        </row>
        <row r="13093">
          <cell r="D13093" t="str">
            <v/>
          </cell>
        </row>
        <row r="13094">
          <cell r="D13094" t="str">
            <v/>
          </cell>
        </row>
        <row r="13095">
          <cell r="D13095" t="str">
            <v/>
          </cell>
        </row>
        <row r="13096">
          <cell r="D13096" t="str">
            <v/>
          </cell>
        </row>
        <row r="13097">
          <cell r="D13097" t="str">
            <v/>
          </cell>
        </row>
        <row r="13098">
          <cell r="D13098" t="str">
            <v/>
          </cell>
        </row>
        <row r="13099">
          <cell r="D13099" t="str">
            <v/>
          </cell>
        </row>
        <row r="13100">
          <cell r="D13100" t="str">
            <v/>
          </cell>
        </row>
        <row r="13101">
          <cell r="D13101" t="str">
            <v/>
          </cell>
        </row>
        <row r="13102">
          <cell r="D13102" t="str">
            <v/>
          </cell>
        </row>
        <row r="13103">
          <cell r="D13103" t="str">
            <v/>
          </cell>
        </row>
        <row r="13104">
          <cell r="D13104" t="str">
            <v/>
          </cell>
        </row>
        <row r="13105">
          <cell r="D13105" t="str">
            <v/>
          </cell>
        </row>
        <row r="13106">
          <cell r="D13106" t="str">
            <v/>
          </cell>
        </row>
        <row r="13107">
          <cell r="D13107" t="str">
            <v/>
          </cell>
        </row>
        <row r="13108">
          <cell r="D13108" t="str">
            <v/>
          </cell>
        </row>
        <row r="13109">
          <cell r="D13109" t="str">
            <v/>
          </cell>
        </row>
        <row r="13110">
          <cell r="D13110" t="str">
            <v/>
          </cell>
        </row>
        <row r="13111">
          <cell r="D13111" t="str">
            <v/>
          </cell>
        </row>
        <row r="13112">
          <cell r="D13112" t="str">
            <v/>
          </cell>
        </row>
        <row r="13113">
          <cell r="D13113" t="str">
            <v/>
          </cell>
        </row>
        <row r="13114">
          <cell r="D13114" t="str">
            <v/>
          </cell>
        </row>
        <row r="13115">
          <cell r="D13115" t="str">
            <v/>
          </cell>
        </row>
        <row r="13116">
          <cell r="D13116" t="str">
            <v/>
          </cell>
        </row>
        <row r="13117">
          <cell r="D13117" t="str">
            <v/>
          </cell>
        </row>
        <row r="13118">
          <cell r="D13118" t="str">
            <v/>
          </cell>
        </row>
        <row r="13119">
          <cell r="D13119" t="str">
            <v/>
          </cell>
        </row>
        <row r="13120">
          <cell r="D13120" t="str">
            <v/>
          </cell>
        </row>
        <row r="13121">
          <cell r="D13121" t="str">
            <v/>
          </cell>
        </row>
        <row r="13122">
          <cell r="D13122" t="str">
            <v/>
          </cell>
        </row>
        <row r="13123">
          <cell r="D13123" t="str">
            <v/>
          </cell>
        </row>
        <row r="13124">
          <cell r="D13124" t="str">
            <v/>
          </cell>
        </row>
        <row r="13125">
          <cell r="D13125" t="str">
            <v/>
          </cell>
        </row>
        <row r="13126">
          <cell r="D13126" t="str">
            <v/>
          </cell>
        </row>
        <row r="13127">
          <cell r="D13127" t="str">
            <v/>
          </cell>
        </row>
        <row r="13128">
          <cell r="D13128" t="str">
            <v/>
          </cell>
        </row>
        <row r="13129">
          <cell r="D13129" t="str">
            <v/>
          </cell>
        </row>
        <row r="13130">
          <cell r="D13130" t="str">
            <v/>
          </cell>
        </row>
        <row r="13131">
          <cell r="D13131" t="str">
            <v/>
          </cell>
        </row>
        <row r="13132">
          <cell r="D13132" t="str">
            <v/>
          </cell>
        </row>
        <row r="13133">
          <cell r="D13133" t="str">
            <v/>
          </cell>
        </row>
        <row r="13134">
          <cell r="D13134" t="str">
            <v/>
          </cell>
        </row>
        <row r="13135">
          <cell r="D13135" t="str">
            <v/>
          </cell>
        </row>
        <row r="13136">
          <cell r="D13136" t="str">
            <v/>
          </cell>
        </row>
        <row r="13137">
          <cell r="D13137" t="str">
            <v/>
          </cell>
        </row>
        <row r="13138">
          <cell r="D13138" t="str">
            <v/>
          </cell>
        </row>
        <row r="13139">
          <cell r="D13139" t="str">
            <v/>
          </cell>
        </row>
        <row r="13140">
          <cell r="D13140" t="str">
            <v/>
          </cell>
        </row>
        <row r="13141">
          <cell r="D13141" t="str">
            <v/>
          </cell>
        </row>
        <row r="13142">
          <cell r="D13142" t="str">
            <v/>
          </cell>
        </row>
        <row r="13143">
          <cell r="D13143" t="str">
            <v/>
          </cell>
        </row>
        <row r="13144">
          <cell r="D13144" t="str">
            <v/>
          </cell>
        </row>
        <row r="13145">
          <cell r="D13145" t="str">
            <v/>
          </cell>
        </row>
        <row r="13146">
          <cell r="D13146" t="str">
            <v/>
          </cell>
        </row>
        <row r="13147">
          <cell r="D13147" t="str">
            <v/>
          </cell>
        </row>
        <row r="13148">
          <cell r="D13148" t="str">
            <v/>
          </cell>
        </row>
        <row r="13149">
          <cell r="D13149" t="str">
            <v/>
          </cell>
        </row>
        <row r="13150">
          <cell r="D13150" t="str">
            <v/>
          </cell>
        </row>
        <row r="13151">
          <cell r="D13151" t="str">
            <v/>
          </cell>
        </row>
        <row r="13152">
          <cell r="D13152" t="str">
            <v/>
          </cell>
        </row>
        <row r="13153">
          <cell r="D13153" t="str">
            <v/>
          </cell>
        </row>
        <row r="13154">
          <cell r="D13154" t="str">
            <v/>
          </cell>
        </row>
        <row r="13155">
          <cell r="D13155" t="str">
            <v/>
          </cell>
        </row>
        <row r="13156">
          <cell r="D13156" t="str">
            <v/>
          </cell>
        </row>
        <row r="13157">
          <cell r="D13157" t="str">
            <v/>
          </cell>
        </row>
        <row r="13158">
          <cell r="D13158" t="str">
            <v/>
          </cell>
        </row>
        <row r="13159">
          <cell r="D13159" t="str">
            <v/>
          </cell>
        </row>
        <row r="13160">
          <cell r="D13160" t="str">
            <v/>
          </cell>
        </row>
        <row r="13161">
          <cell r="D13161" t="str">
            <v/>
          </cell>
        </row>
        <row r="13162">
          <cell r="D13162" t="str">
            <v/>
          </cell>
        </row>
        <row r="13163">
          <cell r="D13163" t="str">
            <v/>
          </cell>
        </row>
        <row r="13164">
          <cell r="D13164" t="str">
            <v/>
          </cell>
        </row>
        <row r="13165">
          <cell r="D13165" t="str">
            <v/>
          </cell>
        </row>
        <row r="13166">
          <cell r="D13166" t="str">
            <v/>
          </cell>
        </row>
        <row r="13167">
          <cell r="D13167" t="str">
            <v/>
          </cell>
        </row>
        <row r="13168">
          <cell r="D13168" t="str">
            <v/>
          </cell>
        </row>
        <row r="13169">
          <cell r="D13169" t="str">
            <v/>
          </cell>
        </row>
        <row r="13170">
          <cell r="D13170" t="str">
            <v/>
          </cell>
        </row>
        <row r="13171">
          <cell r="D13171" t="str">
            <v/>
          </cell>
        </row>
        <row r="13172">
          <cell r="D13172" t="str">
            <v/>
          </cell>
        </row>
        <row r="13173">
          <cell r="D13173" t="str">
            <v/>
          </cell>
        </row>
        <row r="13174">
          <cell r="D13174" t="str">
            <v/>
          </cell>
        </row>
        <row r="13175">
          <cell r="D13175" t="str">
            <v/>
          </cell>
        </row>
        <row r="13176">
          <cell r="D13176" t="str">
            <v/>
          </cell>
        </row>
        <row r="13177">
          <cell r="D13177" t="str">
            <v/>
          </cell>
        </row>
        <row r="13178">
          <cell r="D13178" t="str">
            <v/>
          </cell>
        </row>
        <row r="13179">
          <cell r="D13179" t="str">
            <v/>
          </cell>
        </row>
        <row r="13180">
          <cell r="D13180" t="str">
            <v/>
          </cell>
        </row>
        <row r="13181">
          <cell r="D13181" t="str">
            <v/>
          </cell>
        </row>
        <row r="13182">
          <cell r="D13182" t="str">
            <v/>
          </cell>
        </row>
        <row r="13183">
          <cell r="D13183" t="str">
            <v/>
          </cell>
        </row>
        <row r="13184">
          <cell r="D13184" t="str">
            <v/>
          </cell>
        </row>
        <row r="13185">
          <cell r="D13185" t="str">
            <v/>
          </cell>
        </row>
        <row r="13186">
          <cell r="D13186" t="str">
            <v/>
          </cell>
        </row>
        <row r="13187">
          <cell r="D13187" t="str">
            <v/>
          </cell>
        </row>
        <row r="13188">
          <cell r="D13188" t="str">
            <v/>
          </cell>
        </row>
        <row r="13189">
          <cell r="D13189" t="str">
            <v/>
          </cell>
        </row>
        <row r="13190">
          <cell r="D13190" t="str">
            <v/>
          </cell>
        </row>
        <row r="13191">
          <cell r="D13191" t="str">
            <v/>
          </cell>
        </row>
        <row r="13192">
          <cell r="D13192" t="str">
            <v/>
          </cell>
        </row>
        <row r="13193">
          <cell r="D13193" t="str">
            <v/>
          </cell>
        </row>
        <row r="13194">
          <cell r="D13194" t="str">
            <v/>
          </cell>
        </row>
        <row r="13195">
          <cell r="D13195" t="str">
            <v/>
          </cell>
        </row>
        <row r="13196">
          <cell r="D13196" t="str">
            <v/>
          </cell>
        </row>
        <row r="13197">
          <cell r="D13197" t="str">
            <v/>
          </cell>
        </row>
        <row r="13198">
          <cell r="D13198" t="str">
            <v/>
          </cell>
        </row>
        <row r="13199">
          <cell r="D13199" t="str">
            <v/>
          </cell>
        </row>
        <row r="13200">
          <cell r="D13200" t="str">
            <v/>
          </cell>
        </row>
        <row r="13201">
          <cell r="D13201" t="str">
            <v/>
          </cell>
        </row>
        <row r="13202">
          <cell r="D13202" t="str">
            <v/>
          </cell>
        </row>
        <row r="13203">
          <cell r="D13203" t="str">
            <v/>
          </cell>
        </row>
        <row r="13204">
          <cell r="D13204" t="str">
            <v/>
          </cell>
        </row>
        <row r="13205">
          <cell r="D13205" t="str">
            <v/>
          </cell>
        </row>
        <row r="13206">
          <cell r="D13206" t="str">
            <v/>
          </cell>
        </row>
        <row r="13207">
          <cell r="D13207" t="str">
            <v/>
          </cell>
        </row>
        <row r="13208">
          <cell r="D13208" t="str">
            <v/>
          </cell>
        </row>
        <row r="13209">
          <cell r="D13209" t="str">
            <v/>
          </cell>
        </row>
        <row r="13210">
          <cell r="D13210" t="str">
            <v/>
          </cell>
        </row>
        <row r="13211">
          <cell r="D13211" t="str">
            <v/>
          </cell>
        </row>
        <row r="13212">
          <cell r="D13212" t="str">
            <v/>
          </cell>
        </row>
        <row r="13213">
          <cell r="D13213" t="str">
            <v/>
          </cell>
        </row>
        <row r="13214">
          <cell r="D13214" t="str">
            <v/>
          </cell>
        </row>
        <row r="13215">
          <cell r="D13215" t="str">
            <v/>
          </cell>
        </row>
        <row r="13216">
          <cell r="D13216" t="str">
            <v/>
          </cell>
        </row>
        <row r="13217">
          <cell r="D13217" t="str">
            <v/>
          </cell>
        </row>
        <row r="13218">
          <cell r="D13218" t="str">
            <v/>
          </cell>
        </row>
        <row r="13219">
          <cell r="D13219" t="str">
            <v/>
          </cell>
        </row>
        <row r="13220">
          <cell r="D13220" t="str">
            <v/>
          </cell>
        </row>
        <row r="13221">
          <cell r="D13221" t="str">
            <v/>
          </cell>
        </row>
        <row r="13222">
          <cell r="D13222" t="str">
            <v/>
          </cell>
        </row>
        <row r="13223">
          <cell r="D13223" t="str">
            <v/>
          </cell>
        </row>
        <row r="13224">
          <cell r="D13224" t="str">
            <v/>
          </cell>
        </row>
        <row r="13225">
          <cell r="D13225" t="str">
            <v/>
          </cell>
        </row>
        <row r="13226">
          <cell r="D13226" t="str">
            <v/>
          </cell>
        </row>
        <row r="13227">
          <cell r="D13227" t="str">
            <v/>
          </cell>
        </row>
        <row r="13228">
          <cell r="D13228" t="str">
            <v/>
          </cell>
        </row>
        <row r="13229">
          <cell r="D13229" t="str">
            <v/>
          </cell>
        </row>
        <row r="13230">
          <cell r="D13230" t="str">
            <v/>
          </cell>
        </row>
        <row r="13231">
          <cell r="D13231" t="str">
            <v/>
          </cell>
        </row>
        <row r="13232">
          <cell r="D13232" t="str">
            <v/>
          </cell>
        </row>
        <row r="13233">
          <cell r="D13233" t="str">
            <v/>
          </cell>
        </row>
        <row r="13234">
          <cell r="D13234" t="str">
            <v/>
          </cell>
        </row>
        <row r="13235">
          <cell r="D13235" t="str">
            <v/>
          </cell>
        </row>
        <row r="13236">
          <cell r="D13236" t="str">
            <v/>
          </cell>
        </row>
        <row r="13237">
          <cell r="D13237" t="str">
            <v/>
          </cell>
        </row>
        <row r="13238">
          <cell r="D13238" t="str">
            <v/>
          </cell>
        </row>
        <row r="13239">
          <cell r="D13239" t="str">
            <v/>
          </cell>
        </row>
        <row r="13240">
          <cell r="D13240" t="str">
            <v/>
          </cell>
        </row>
        <row r="13241">
          <cell r="D13241" t="str">
            <v/>
          </cell>
        </row>
        <row r="13242">
          <cell r="D13242" t="str">
            <v/>
          </cell>
        </row>
        <row r="13243">
          <cell r="D13243" t="str">
            <v/>
          </cell>
        </row>
        <row r="13244">
          <cell r="D13244" t="str">
            <v/>
          </cell>
        </row>
        <row r="13245">
          <cell r="D13245" t="str">
            <v/>
          </cell>
        </row>
        <row r="13246">
          <cell r="D13246" t="str">
            <v/>
          </cell>
        </row>
        <row r="13247">
          <cell r="D13247" t="str">
            <v/>
          </cell>
        </row>
        <row r="13248">
          <cell r="D13248" t="str">
            <v/>
          </cell>
        </row>
        <row r="13249">
          <cell r="D13249" t="str">
            <v/>
          </cell>
        </row>
        <row r="13250">
          <cell r="D13250" t="str">
            <v/>
          </cell>
        </row>
        <row r="13251">
          <cell r="D13251" t="str">
            <v/>
          </cell>
        </row>
        <row r="13252">
          <cell r="D13252" t="str">
            <v/>
          </cell>
        </row>
        <row r="13253">
          <cell r="D13253" t="str">
            <v/>
          </cell>
        </row>
        <row r="13254">
          <cell r="D13254" t="str">
            <v/>
          </cell>
        </row>
        <row r="13255">
          <cell r="D13255" t="str">
            <v/>
          </cell>
        </row>
        <row r="13256">
          <cell r="D13256" t="str">
            <v/>
          </cell>
        </row>
        <row r="13257">
          <cell r="D13257" t="str">
            <v/>
          </cell>
        </row>
        <row r="13258">
          <cell r="D13258" t="str">
            <v/>
          </cell>
        </row>
        <row r="13259">
          <cell r="D13259" t="str">
            <v/>
          </cell>
        </row>
        <row r="13260">
          <cell r="D13260" t="str">
            <v/>
          </cell>
        </row>
        <row r="13261">
          <cell r="D13261" t="str">
            <v/>
          </cell>
        </row>
        <row r="13262">
          <cell r="D13262" t="str">
            <v/>
          </cell>
        </row>
        <row r="13263">
          <cell r="D13263" t="str">
            <v/>
          </cell>
        </row>
        <row r="13264">
          <cell r="D13264" t="str">
            <v/>
          </cell>
        </row>
        <row r="13265">
          <cell r="D13265" t="str">
            <v/>
          </cell>
        </row>
        <row r="13266">
          <cell r="D13266" t="str">
            <v/>
          </cell>
        </row>
        <row r="13267">
          <cell r="D13267" t="str">
            <v/>
          </cell>
        </row>
        <row r="13268">
          <cell r="D13268" t="str">
            <v/>
          </cell>
        </row>
        <row r="13269">
          <cell r="D13269" t="str">
            <v/>
          </cell>
        </row>
        <row r="13270">
          <cell r="D13270" t="str">
            <v/>
          </cell>
        </row>
        <row r="13271">
          <cell r="D13271" t="str">
            <v/>
          </cell>
        </row>
        <row r="13272">
          <cell r="D13272" t="str">
            <v/>
          </cell>
        </row>
        <row r="13273">
          <cell r="D13273" t="str">
            <v/>
          </cell>
        </row>
        <row r="13274">
          <cell r="D13274" t="str">
            <v/>
          </cell>
        </row>
        <row r="13275">
          <cell r="D13275" t="str">
            <v/>
          </cell>
        </row>
        <row r="13276">
          <cell r="D13276" t="str">
            <v/>
          </cell>
        </row>
        <row r="13277">
          <cell r="D13277" t="str">
            <v/>
          </cell>
        </row>
        <row r="13278">
          <cell r="D13278" t="str">
            <v/>
          </cell>
        </row>
        <row r="13279">
          <cell r="D13279" t="str">
            <v/>
          </cell>
        </row>
        <row r="13280">
          <cell r="D13280" t="str">
            <v/>
          </cell>
        </row>
        <row r="13281">
          <cell r="D13281" t="str">
            <v/>
          </cell>
        </row>
        <row r="13282">
          <cell r="D13282" t="str">
            <v/>
          </cell>
        </row>
        <row r="13283">
          <cell r="D13283" t="str">
            <v/>
          </cell>
        </row>
        <row r="13284">
          <cell r="D13284" t="str">
            <v/>
          </cell>
        </row>
        <row r="13285">
          <cell r="D13285" t="str">
            <v/>
          </cell>
        </row>
        <row r="13286">
          <cell r="D13286" t="str">
            <v/>
          </cell>
        </row>
        <row r="13287">
          <cell r="D13287" t="str">
            <v/>
          </cell>
        </row>
        <row r="13288">
          <cell r="D13288" t="str">
            <v/>
          </cell>
        </row>
        <row r="13289">
          <cell r="D13289" t="str">
            <v/>
          </cell>
        </row>
        <row r="13290">
          <cell r="D13290" t="str">
            <v/>
          </cell>
        </row>
        <row r="13291">
          <cell r="D13291" t="str">
            <v/>
          </cell>
        </row>
        <row r="13292">
          <cell r="D13292" t="str">
            <v/>
          </cell>
        </row>
        <row r="13293">
          <cell r="D13293" t="str">
            <v/>
          </cell>
        </row>
        <row r="13294">
          <cell r="D13294" t="str">
            <v/>
          </cell>
        </row>
        <row r="13295">
          <cell r="D13295" t="str">
            <v/>
          </cell>
        </row>
        <row r="13296">
          <cell r="D13296" t="str">
            <v/>
          </cell>
        </row>
        <row r="13297">
          <cell r="D13297" t="str">
            <v/>
          </cell>
        </row>
        <row r="13298">
          <cell r="D13298" t="str">
            <v/>
          </cell>
        </row>
        <row r="13299">
          <cell r="D13299" t="str">
            <v/>
          </cell>
        </row>
        <row r="13300">
          <cell r="D13300" t="str">
            <v/>
          </cell>
        </row>
        <row r="13301">
          <cell r="D13301" t="str">
            <v/>
          </cell>
        </row>
        <row r="13302">
          <cell r="D13302" t="str">
            <v/>
          </cell>
        </row>
        <row r="13303">
          <cell r="D13303" t="str">
            <v/>
          </cell>
        </row>
        <row r="13304">
          <cell r="D13304" t="str">
            <v/>
          </cell>
        </row>
        <row r="13305">
          <cell r="D13305" t="str">
            <v/>
          </cell>
        </row>
        <row r="13306">
          <cell r="D13306" t="str">
            <v/>
          </cell>
        </row>
        <row r="13307">
          <cell r="D13307" t="str">
            <v/>
          </cell>
        </row>
        <row r="13308">
          <cell r="D13308" t="str">
            <v/>
          </cell>
        </row>
        <row r="13309">
          <cell r="D13309" t="str">
            <v/>
          </cell>
        </row>
        <row r="13310">
          <cell r="D13310" t="str">
            <v/>
          </cell>
        </row>
        <row r="13311">
          <cell r="D13311" t="str">
            <v/>
          </cell>
        </row>
        <row r="13312">
          <cell r="D13312" t="str">
            <v/>
          </cell>
        </row>
        <row r="13313">
          <cell r="D13313" t="str">
            <v/>
          </cell>
        </row>
        <row r="13314">
          <cell r="D13314" t="str">
            <v/>
          </cell>
        </row>
        <row r="13315">
          <cell r="D13315" t="str">
            <v/>
          </cell>
        </row>
        <row r="13316">
          <cell r="D13316" t="str">
            <v/>
          </cell>
        </row>
        <row r="13317">
          <cell r="D13317" t="str">
            <v/>
          </cell>
        </row>
        <row r="13318">
          <cell r="D13318" t="str">
            <v/>
          </cell>
        </row>
        <row r="13319">
          <cell r="D13319" t="str">
            <v/>
          </cell>
        </row>
        <row r="13320">
          <cell r="D13320" t="str">
            <v/>
          </cell>
        </row>
        <row r="13321">
          <cell r="D13321" t="str">
            <v/>
          </cell>
        </row>
        <row r="13322">
          <cell r="D13322" t="str">
            <v/>
          </cell>
        </row>
        <row r="13323">
          <cell r="D13323" t="str">
            <v/>
          </cell>
        </row>
        <row r="13324">
          <cell r="D13324" t="str">
            <v/>
          </cell>
        </row>
        <row r="13325">
          <cell r="D13325" t="str">
            <v/>
          </cell>
        </row>
        <row r="13326">
          <cell r="D13326" t="str">
            <v/>
          </cell>
        </row>
        <row r="13327">
          <cell r="D13327" t="str">
            <v/>
          </cell>
        </row>
        <row r="13328">
          <cell r="D13328" t="str">
            <v/>
          </cell>
        </row>
        <row r="13329">
          <cell r="D13329" t="str">
            <v/>
          </cell>
        </row>
        <row r="13330">
          <cell r="D13330" t="str">
            <v/>
          </cell>
        </row>
        <row r="13331">
          <cell r="D13331" t="str">
            <v/>
          </cell>
        </row>
        <row r="13332">
          <cell r="D13332" t="str">
            <v/>
          </cell>
        </row>
        <row r="13333">
          <cell r="D13333" t="str">
            <v/>
          </cell>
        </row>
        <row r="13334">
          <cell r="D13334" t="str">
            <v/>
          </cell>
        </row>
        <row r="13335">
          <cell r="D13335" t="str">
            <v/>
          </cell>
        </row>
        <row r="13336">
          <cell r="D13336" t="str">
            <v/>
          </cell>
        </row>
        <row r="13337">
          <cell r="D13337" t="str">
            <v/>
          </cell>
        </row>
        <row r="13338">
          <cell r="D13338" t="str">
            <v/>
          </cell>
        </row>
        <row r="13339">
          <cell r="D13339" t="str">
            <v/>
          </cell>
        </row>
        <row r="13340">
          <cell r="D13340" t="str">
            <v/>
          </cell>
        </row>
        <row r="13341">
          <cell r="D13341" t="str">
            <v/>
          </cell>
        </row>
        <row r="13342">
          <cell r="D13342" t="str">
            <v/>
          </cell>
        </row>
        <row r="13343">
          <cell r="D13343" t="str">
            <v/>
          </cell>
        </row>
        <row r="13344">
          <cell r="D13344" t="str">
            <v/>
          </cell>
        </row>
        <row r="13345">
          <cell r="D13345" t="str">
            <v/>
          </cell>
        </row>
        <row r="13346">
          <cell r="D13346" t="str">
            <v/>
          </cell>
        </row>
        <row r="13347">
          <cell r="D13347" t="str">
            <v/>
          </cell>
        </row>
        <row r="13348">
          <cell r="D13348" t="str">
            <v/>
          </cell>
        </row>
        <row r="13349">
          <cell r="D13349" t="str">
            <v/>
          </cell>
        </row>
        <row r="13350">
          <cell r="D13350" t="str">
            <v/>
          </cell>
        </row>
        <row r="13351">
          <cell r="D13351" t="str">
            <v/>
          </cell>
        </row>
        <row r="13352">
          <cell r="D13352" t="str">
            <v/>
          </cell>
        </row>
        <row r="13353">
          <cell r="D13353" t="str">
            <v/>
          </cell>
        </row>
        <row r="13354">
          <cell r="D13354" t="str">
            <v/>
          </cell>
        </row>
        <row r="13355">
          <cell r="D13355" t="str">
            <v/>
          </cell>
        </row>
        <row r="13356">
          <cell r="D13356" t="str">
            <v/>
          </cell>
        </row>
        <row r="13357">
          <cell r="D13357" t="str">
            <v/>
          </cell>
        </row>
        <row r="13358">
          <cell r="D13358" t="str">
            <v/>
          </cell>
        </row>
        <row r="13359">
          <cell r="D13359" t="str">
            <v/>
          </cell>
        </row>
        <row r="13360">
          <cell r="D13360" t="str">
            <v/>
          </cell>
        </row>
        <row r="13361">
          <cell r="D13361" t="str">
            <v/>
          </cell>
        </row>
        <row r="13362">
          <cell r="D13362" t="str">
            <v/>
          </cell>
        </row>
        <row r="13363">
          <cell r="D13363" t="str">
            <v/>
          </cell>
        </row>
        <row r="13364">
          <cell r="D13364" t="str">
            <v/>
          </cell>
        </row>
        <row r="13365">
          <cell r="D13365" t="str">
            <v/>
          </cell>
        </row>
        <row r="13366">
          <cell r="D13366" t="str">
            <v/>
          </cell>
        </row>
        <row r="13367">
          <cell r="D13367" t="str">
            <v/>
          </cell>
        </row>
        <row r="13368">
          <cell r="D13368" t="str">
            <v/>
          </cell>
        </row>
        <row r="13369">
          <cell r="D13369" t="str">
            <v/>
          </cell>
        </row>
        <row r="13370">
          <cell r="D13370" t="str">
            <v/>
          </cell>
        </row>
        <row r="13371">
          <cell r="D13371" t="str">
            <v/>
          </cell>
        </row>
        <row r="13372">
          <cell r="D13372" t="str">
            <v/>
          </cell>
        </row>
        <row r="13373">
          <cell r="D13373" t="str">
            <v/>
          </cell>
        </row>
        <row r="13374">
          <cell r="D13374" t="str">
            <v/>
          </cell>
        </row>
        <row r="13375">
          <cell r="D13375" t="str">
            <v/>
          </cell>
        </row>
        <row r="13376">
          <cell r="D13376" t="str">
            <v/>
          </cell>
        </row>
        <row r="13377">
          <cell r="D13377" t="str">
            <v/>
          </cell>
        </row>
        <row r="13378">
          <cell r="D13378" t="str">
            <v/>
          </cell>
        </row>
        <row r="13379">
          <cell r="D13379" t="str">
            <v/>
          </cell>
        </row>
        <row r="13380">
          <cell r="D13380" t="str">
            <v/>
          </cell>
        </row>
        <row r="13381">
          <cell r="D13381" t="str">
            <v/>
          </cell>
        </row>
        <row r="13382">
          <cell r="D13382" t="str">
            <v/>
          </cell>
        </row>
        <row r="13383">
          <cell r="D13383" t="str">
            <v/>
          </cell>
        </row>
        <row r="13384">
          <cell r="D13384" t="str">
            <v/>
          </cell>
        </row>
        <row r="13385">
          <cell r="D13385" t="str">
            <v/>
          </cell>
        </row>
        <row r="13386">
          <cell r="D13386" t="str">
            <v/>
          </cell>
        </row>
        <row r="13387">
          <cell r="D13387" t="str">
            <v/>
          </cell>
        </row>
        <row r="13388">
          <cell r="D13388" t="str">
            <v/>
          </cell>
        </row>
        <row r="13389">
          <cell r="D13389" t="str">
            <v/>
          </cell>
        </row>
        <row r="13390">
          <cell r="D13390" t="str">
            <v/>
          </cell>
        </row>
        <row r="13391">
          <cell r="D13391" t="str">
            <v/>
          </cell>
        </row>
        <row r="13392">
          <cell r="D13392" t="str">
            <v/>
          </cell>
        </row>
        <row r="13393">
          <cell r="D13393" t="str">
            <v/>
          </cell>
        </row>
        <row r="13394">
          <cell r="D13394" t="str">
            <v/>
          </cell>
        </row>
        <row r="13395">
          <cell r="D13395" t="str">
            <v/>
          </cell>
        </row>
        <row r="13396">
          <cell r="D13396" t="str">
            <v/>
          </cell>
        </row>
        <row r="13397">
          <cell r="D13397" t="str">
            <v/>
          </cell>
        </row>
        <row r="13398">
          <cell r="D13398" t="str">
            <v/>
          </cell>
        </row>
        <row r="13399">
          <cell r="D13399" t="str">
            <v/>
          </cell>
        </row>
        <row r="13400">
          <cell r="D13400" t="str">
            <v/>
          </cell>
        </row>
        <row r="13401">
          <cell r="D13401" t="str">
            <v/>
          </cell>
        </row>
        <row r="13402">
          <cell r="D13402" t="str">
            <v/>
          </cell>
        </row>
        <row r="13403">
          <cell r="D13403" t="str">
            <v/>
          </cell>
        </row>
        <row r="13404">
          <cell r="D13404" t="str">
            <v/>
          </cell>
        </row>
        <row r="13405">
          <cell r="D13405" t="str">
            <v/>
          </cell>
        </row>
        <row r="13406">
          <cell r="D13406" t="str">
            <v/>
          </cell>
        </row>
        <row r="13407">
          <cell r="D13407" t="str">
            <v/>
          </cell>
        </row>
        <row r="13408">
          <cell r="D13408" t="str">
            <v/>
          </cell>
        </row>
        <row r="13409">
          <cell r="D13409" t="str">
            <v/>
          </cell>
        </row>
        <row r="13410">
          <cell r="D13410" t="str">
            <v/>
          </cell>
        </row>
        <row r="13411">
          <cell r="D13411" t="str">
            <v/>
          </cell>
        </row>
        <row r="13412">
          <cell r="D13412" t="str">
            <v/>
          </cell>
        </row>
        <row r="13413">
          <cell r="D13413" t="str">
            <v/>
          </cell>
        </row>
        <row r="13414">
          <cell r="D13414" t="str">
            <v/>
          </cell>
        </row>
        <row r="13415">
          <cell r="D13415" t="str">
            <v/>
          </cell>
        </row>
        <row r="13416">
          <cell r="D13416" t="str">
            <v/>
          </cell>
        </row>
        <row r="13417">
          <cell r="D13417" t="str">
            <v/>
          </cell>
        </row>
        <row r="13418">
          <cell r="D13418" t="str">
            <v/>
          </cell>
        </row>
        <row r="13419">
          <cell r="D13419" t="str">
            <v/>
          </cell>
        </row>
        <row r="13420">
          <cell r="D13420" t="str">
            <v/>
          </cell>
        </row>
        <row r="13421">
          <cell r="D13421" t="str">
            <v/>
          </cell>
        </row>
        <row r="13422">
          <cell r="D13422" t="str">
            <v/>
          </cell>
        </row>
        <row r="13423">
          <cell r="D13423" t="str">
            <v/>
          </cell>
        </row>
        <row r="13424">
          <cell r="D13424" t="str">
            <v/>
          </cell>
        </row>
        <row r="13425">
          <cell r="D13425" t="str">
            <v/>
          </cell>
        </row>
        <row r="13426">
          <cell r="D13426" t="str">
            <v/>
          </cell>
        </row>
        <row r="13427">
          <cell r="D13427" t="str">
            <v/>
          </cell>
        </row>
        <row r="13428">
          <cell r="D13428" t="str">
            <v/>
          </cell>
        </row>
        <row r="13429">
          <cell r="D13429" t="str">
            <v/>
          </cell>
        </row>
        <row r="13430">
          <cell r="D13430" t="str">
            <v/>
          </cell>
        </row>
        <row r="13431">
          <cell r="D13431" t="str">
            <v/>
          </cell>
        </row>
        <row r="13432">
          <cell r="D13432" t="str">
            <v/>
          </cell>
        </row>
        <row r="13433">
          <cell r="D13433" t="str">
            <v/>
          </cell>
        </row>
        <row r="13434">
          <cell r="D13434" t="str">
            <v/>
          </cell>
        </row>
        <row r="13435">
          <cell r="D13435" t="str">
            <v/>
          </cell>
        </row>
        <row r="13436">
          <cell r="D13436" t="str">
            <v/>
          </cell>
        </row>
        <row r="13437">
          <cell r="D13437" t="str">
            <v/>
          </cell>
        </row>
        <row r="13438">
          <cell r="D13438" t="str">
            <v/>
          </cell>
        </row>
        <row r="13439">
          <cell r="D13439" t="str">
            <v/>
          </cell>
        </row>
        <row r="13440">
          <cell r="D13440" t="str">
            <v/>
          </cell>
        </row>
        <row r="13441">
          <cell r="D13441" t="str">
            <v/>
          </cell>
        </row>
        <row r="13442">
          <cell r="D13442" t="str">
            <v/>
          </cell>
        </row>
        <row r="13443">
          <cell r="D13443" t="str">
            <v/>
          </cell>
        </row>
        <row r="13444">
          <cell r="D13444" t="str">
            <v/>
          </cell>
        </row>
        <row r="13445">
          <cell r="D13445" t="str">
            <v/>
          </cell>
        </row>
        <row r="13446">
          <cell r="D13446" t="str">
            <v/>
          </cell>
        </row>
        <row r="13447">
          <cell r="D13447" t="str">
            <v/>
          </cell>
        </row>
        <row r="13448">
          <cell r="D13448" t="str">
            <v/>
          </cell>
        </row>
        <row r="13449">
          <cell r="D13449" t="str">
            <v/>
          </cell>
        </row>
        <row r="13450">
          <cell r="D13450" t="str">
            <v/>
          </cell>
        </row>
        <row r="13451">
          <cell r="D13451" t="str">
            <v/>
          </cell>
        </row>
        <row r="13452">
          <cell r="D13452" t="str">
            <v/>
          </cell>
        </row>
        <row r="13453">
          <cell r="D13453" t="str">
            <v/>
          </cell>
        </row>
        <row r="13454">
          <cell r="D13454" t="str">
            <v/>
          </cell>
        </row>
        <row r="13455">
          <cell r="D13455" t="str">
            <v/>
          </cell>
        </row>
        <row r="13456">
          <cell r="D13456" t="str">
            <v/>
          </cell>
        </row>
        <row r="13457">
          <cell r="D13457" t="str">
            <v/>
          </cell>
        </row>
        <row r="13458">
          <cell r="D13458" t="str">
            <v/>
          </cell>
        </row>
        <row r="13459">
          <cell r="D13459" t="str">
            <v/>
          </cell>
        </row>
        <row r="13460">
          <cell r="D13460" t="str">
            <v/>
          </cell>
        </row>
        <row r="13461">
          <cell r="D13461" t="str">
            <v/>
          </cell>
        </row>
        <row r="13462">
          <cell r="D13462" t="str">
            <v/>
          </cell>
        </row>
        <row r="13463">
          <cell r="D13463" t="str">
            <v/>
          </cell>
        </row>
        <row r="13464">
          <cell r="D13464" t="str">
            <v/>
          </cell>
        </row>
        <row r="13465">
          <cell r="D13465" t="str">
            <v/>
          </cell>
        </row>
        <row r="13466">
          <cell r="D13466" t="str">
            <v/>
          </cell>
        </row>
        <row r="13467">
          <cell r="D13467" t="str">
            <v/>
          </cell>
        </row>
        <row r="13468">
          <cell r="D13468" t="str">
            <v/>
          </cell>
        </row>
        <row r="13469">
          <cell r="D13469" t="str">
            <v/>
          </cell>
        </row>
        <row r="13470">
          <cell r="D13470" t="str">
            <v/>
          </cell>
        </row>
        <row r="13471">
          <cell r="D13471" t="str">
            <v/>
          </cell>
        </row>
        <row r="13472">
          <cell r="D13472" t="str">
            <v/>
          </cell>
        </row>
        <row r="13473">
          <cell r="D13473" t="str">
            <v/>
          </cell>
        </row>
        <row r="13474">
          <cell r="D13474" t="str">
            <v/>
          </cell>
        </row>
        <row r="13475">
          <cell r="D13475" t="str">
            <v/>
          </cell>
        </row>
        <row r="13476">
          <cell r="D13476" t="str">
            <v/>
          </cell>
        </row>
        <row r="13477">
          <cell r="D13477" t="str">
            <v/>
          </cell>
        </row>
        <row r="13478">
          <cell r="D13478" t="str">
            <v/>
          </cell>
        </row>
        <row r="13479">
          <cell r="D13479" t="str">
            <v/>
          </cell>
        </row>
        <row r="13480">
          <cell r="D13480" t="str">
            <v/>
          </cell>
        </row>
        <row r="13481">
          <cell r="D13481" t="str">
            <v/>
          </cell>
        </row>
        <row r="13482">
          <cell r="D13482" t="str">
            <v/>
          </cell>
        </row>
        <row r="13483">
          <cell r="D13483" t="str">
            <v/>
          </cell>
        </row>
        <row r="13484">
          <cell r="D13484" t="str">
            <v/>
          </cell>
        </row>
        <row r="13485">
          <cell r="D13485" t="str">
            <v/>
          </cell>
        </row>
        <row r="13486">
          <cell r="D13486" t="str">
            <v/>
          </cell>
        </row>
        <row r="13487">
          <cell r="D13487" t="str">
            <v/>
          </cell>
        </row>
        <row r="13488">
          <cell r="D13488" t="str">
            <v/>
          </cell>
        </row>
        <row r="13489">
          <cell r="D13489" t="str">
            <v/>
          </cell>
        </row>
        <row r="13490">
          <cell r="D13490" t="str">
            <v/>
          </cell>
        </row>
        <row r="13491">
          <cell r="D13491" t="str">
            <v/>
          </cell>
        </row>
        <row r="13492">
          <cell r="D13492" t="str">
            <v/>
          </cell>
        </row>
        <row r="13493">
          <cell r="D13493" t="str">
            <v/>
          </cell>
        </row>
        <row r="13494">
          <cell r="D13494" t="str">
            <v/>
          </cell>
        </row>
        <row r="13495">
          <cell r="D13495" t="str">
            <v/>
          </cell>
        </row>
        <row r="13496">
          <cell r="D13496" t="str">
            <v/>
          </cell>
        </row>
        <row r="13497">
          <cell r="D13497" t="str">
            <v/>
          </cell>
        </row>
        <row r="13498">
          <cell r="D13498" t="str">
            <v/>
          </cell>
        </row>
        <row r="13499">
          <cell r="D13499" t="str">
            <v/>
          </cell>
        </row>
        <row r="13500">
          <cell r="D13500" t="str">
            <v/>
          </cell>
        </row>
        <row r="13501">
          <cell r="D13501" t="str">
            <v/>
          </cell>
        </row>
        <row r="13502">
          <cell r="D13502" t="str">
            <v/>
          </cell>
        </row>
        <row r="13503">
          <cell r="D13503" t="str">
            <v/>
          </cell>
        </row>
        <row r="13504">
          <cell r="D13504" t="str">
            <v/>
          </cell>
        </row>
        <row r="13505">
          <cell r="D13505" t="str">
            <v/>
          </cell>
        </row>
        <row r="13506">
          <cell r="D13506" t="str">
            <v/>
          </cell>
        </row>
        <row r="13507">
          <cell r="D13507" t="str">
            <v/>
          </cell>
        </row>
        <row r="13508">
          <cell r="D13508" t="str">
            <v/>
          </cell>
        </row>
        <row r="13509">
          <cell r="D13509" t="str">
            <v/>
          </cell>
        </row>
        <row r="13510">
          <cell r="D13510" t="str">
            <v/>
          </cell>
        </row>
        <row r="13511">
          <cell r="D13511" t="str">
            <v/>
          </cell>
        </row>
        <row r="13512">
          <cell r="D13512" t="str">
            <v/>
          </cell>
        </row>
        <row r="13513">
          <cell r="D13513" t="str">
            <v/>
          </cell>
        </row>
        <row r="13514">
          <cell r="D13514" t="str">
            <v/>
          </cell>
        </row>
        <row r="13515">
          <cell r="D13515" t="str">
            <v/>
          </cell>
        </row>
        <row r="13516">
          <cell r="D13516" t="str">
            <v/>
          </cell>
        </row>
        <row r="13517">
          <cell r="D13517" t="str">
            <v/>
          </cell>
        </row>
        <row r="13518">
          <cell r="D13518" t="str">
            <v/>
          </cell>
        </row>
        <row r="13519">
          <cell r="D13519" t="str">
            <v/>
          </cell>
        </row>
        <row r="13520">
          <cell r="D13520" t="str">
            <v/>
          </cell>
        </row>
        <row r="13521">
          <cell r="D13521" t="str">
            <v/>
          </cell>
        </row>
        <row r="13522">
          <cell r="D13522" t="str">
            <v/>
          </cell>
        </row>
        <row r="13523">
          <cell r="D13523" t="str">
            <v/>
          </cell>
        </row>
        <row r="13524">
          <cell r="D13524" t="str">
            <v/>
          </cell>
        </row>
        <row r="13525">
          <cell r="D13525" t="str">
            <v/>
          </cell>
        </row>
        <row r="13526">
          <cell r="D13526" t="str">
            <v/>
          </cell>
        </row>
        <row r="13527">
          <cell r="D13527" t="str">
            <v/>
          </cell>
        </row>
        <row r="13528">
          <cell r="D13528" t="str">
            <v/>
          </cell>
        </row>
        <row r="13529">
          <cell r="D13529" t="str">
            <v/>
          </cell>
        </row>
        <row r="13530">
          <cell r="D13530" t="str">
            <v/>
          </cell>
        </row>
        <row r="13531">
          <cell r="D13531" t="str">
            <v/>
          </cell>
        </row>
        <row r="13532">
          <cell r="D13532" t="str">
            <v/>
          </cell>
        </row>
        <row r="13533">
          <cell r="D13533" t="str">
            <v/>
          </cell>
        </row>
        <row r="13534">
          <cell r="D13534" t="str">
            <v/>
          </cell>
        </row>
        <row r="13535">
          <cell r="D13535" t="str">
            <v/>
          </cell>
        </row>
        <row r="13536">
          <cell r="D13536" t="str">
            <v/>
          </cell>
        </row>
        <row r="13537">
          <cell r="D13537" t="str">
            <v/>
          </cell>
        </row>
        <row r="13538">
          <cell r="D13538" t="str">
            <v/>
          </cell>
        </row>
        <row r="13539">
          <cell r="D13539" t="str">
            <v/>
          </cell>
        </row>
        <row r="13540">
          <cell r="D13540" t="str">
            <v/>
          </cell>
        </row>
        <row r="13541">
          <cell r="D13541" t="str">
            <v/>
          </cell>
        </row>
        <row r="13542">
          <cell r="D13542" t="str">
            <v/>
          </cell>
        </row>
        <row r="13543">
          <cell r="D13543" t="str">
            <v/>
          </cell>
        </row>
        <row r="13544">
          <cell r="D13544" t="str">
            <v/>
          </cell>
        </row>
        <row r="13545">
          <cell r="D13545" t="str">
            <v/>
          </cell>
        </row>
        <row r="13546">
          <cell r="D13546" t="str">
            <v/>
          </cell>
        </row>
        <row r="13547">
          <cell r="D13547" t="str">
            <v/>
          </cell>
        </row>
        <row r="13548">
          <cell r="D13548" t="str">
            <v/>
          </cell>
        </row>
        <row r="13549">
          <cell r="D13549" t="str">
            <v/>
          </cell>
        </row>
        <row r="13550">
          <cell r="D13550" t="str">
            <v/>
          </cell>
        </row>
        <row r="13551">
          <cell r="D13551" t="str">
            <v/>
          </cell>
        </row>
        <row r="13552">
          <cell r="D13552" t="str">
            <v/>
          </cell>
        </row>
        <row r="13553">
          <cell r="D13553" t="str">
            <v/>
          </cell>
        </row>
        <row r="13554">
          <cell r="D13554" t="str">
            <v/>
          </cell>
        </row>
        <row r="13555">
          <cell r="D13555" t="str">
            <v/>
          </cell>
        </row>
        <row r="13556">
          <cell r="D13556" t="str">
            <v/>
          </cell>
        </row>
        <row r="13557">
          <cell r="D13557" t="str">
            <v/>
          </cell>
        </row>
        <row r="13558">
          <cell r="D13558" t="str">
            <v/>
          </cell>
        </row>
        <row r="13559">
          <cell r="D13559" t="str">
            <v/>
          </cell>
        </row>
        <row r="13560">
          <cell r="D13560" t="str">
            <v/>
          </cell>
        </row>
        <row r="13561">
          <cell r="D13561" t="str">
            <v/>
          </cell>
        </row>
        <row r="13562">
          <cell r="D13562" t="str">
            <v/>
          </cell>
        </row>
        <row r="13563">
          <cell r="D13563" t="str">
            <v/>
          </cell>
        </row>
        <row r="13564">
          <cell r="D13564" t="str">
            <v/>
          </cell>
        </row>
        <row r="13565">
          <cell r="D13565" t="str">
            <v/>
          </cell>
        </row>
        <row r="13566">
          <cell r="D13566" t="str">
            <v/>
          </cell>
        </row>
        <row r="13567">
          <cell r="D13567" t="str">
            <v/>
          </cell>
        </row>
        <row r="13568">
          <cell r="D13568" t="str">
            <v/>
          </cell>
        </row>
        <row r="13569">
          <cell r="D13569" t="str">
            <v/>
          </cell>
        </row>
        <row r="13570">
          <cell r="D13570" t="str">
            <v/>
          </cell>
        </row>
        <row r="13571">
          <cell r="D13571" t="str">
            <v/>
          </cell>
        </row>
        <row r="13572">
          <cell r="D13572" t="str">
            <v/>
          </cell>
        </row>
        <row r="13573">
          <cell r="D13573" t="str">
            <v/>
          </cell>
        </row>
        <row r="13574">
          <cell r="D13574" t="str">
            <v/>
          </cell>
        </row>
        <row r="13575">
          <cell r="D13575" t="str">
            <v/>
          </cell>
        </row>
        <row r="13576">
          <cell r="D13576" t="str">
            <v/>
          </cell>
        </row>
        <row r="13577">
          <cell r="D13577" t="str">
            <v/>
          </cell>
        </row>
        <row r="13578">
          <cell r="D13578" t="str">
            <v/>
          </cell>
        </row>
        <row r="13579">
          <cell r="D13579" t="str">
            <v/>
          </cell>
        </row>
        <row r="13580">
          <cell r="D13580" t="str">
            <v/>
          </cell>
        </row>
        <row r="13581">
          <cell r="D13581" t="str">
            <v/>
          </cell>
        </row>
        <row r="13582">
          <cell r="D13582" t="str">
            <v/>
          </cell>
        </row>
        <row r="13583">
          <cell r="D13583" t="str">
            <v/>
          </cell>
        </row>
        <row r="13584">
          <cell r="D13584" t="str">
            <v/>
          </cell>
        </row>
        <row r="13585">
          <cell r="D13585" t="str">
            <v/>
          </cell>
        </row>
        <row r="13586">
          <cell r="D13586" t="str">
            <v/>
          </cell>
        </row>
        <row r="13587">
          <cell r="D13587" t="str">
            <v/>
          </cell>
        </row>
        <row r="13588">
          <cell r="D13588" t="str">
            <v/>
          </cell>
        </row>
        <row r="13589">
          <cell r="D13589" t="str">
            <v/>
          </cell>
        </row>
        <row r="13590">
          <cell r="D13590" t="str">
            <v/>
          </cell>
        </row>
        <row r="13591">
          <cell r="D13591" t="str">
            <v/>
          </cell>
        </row>
        <row r="13592">
          <cell r="D13592" t="str">
            <v/>
          </cell>
        </row>
        <row r="13593">
          <cell r="D13593" t="str">
            <v/>
          </cell>
        </row>
        <row r="13594">
          <cell r="D13594" t="str">
            <v/>
          </cell>
        </row>
        <row r="13595">
          <cell r="D13595" t="str">
            <v/>
          </cell>
        </row>
        <row r="13596">
          <cell r="D13596" t="str">
            <v/>
          </cell>
        </row>
        <row r="13597">
          <cell r="D13597" t="str">
            <v/>
          </cell>
        </row>
        <row r="13598">
          <cell r="D13598" t="str">
            <v/>
          </cell>
        </row>
        <row r="13599">
          <cell r="D13599" t="str">
            <v/>
          </cell>
        </row>
        <row r="13600">
          <cell r="D13600" t="str">
            <v/>
          </cell>
        </row>
        <row r="13601">
          <cell r="D13601" t="str">
            <v/>
          </cell>
        </row>
        <row r="13602">
          <cell r="D13602" t="str">
            <v/>
          </cell>
        </row>
        <row r="13603">
          <cell r="D13603" t="str">
            <v/>
          </cell>
        </row>
        <row r="13604">
          <cell r="D13604" t="str">
            <v/>
          </cell>
        </row>
        <row r="13605">
          <cell r="D13605" t="str">
            <v/>
          </cell>
        </row>
        <row r="13606">
          <cell r="D13606" t="str">
            <v/>
          </cell>
        </row>
        <row r="13607">
          <cell r="D13607" t="str">
            <v/>
          </cell>
        </row>
        <row r="13608">
          <cell r="D13608" t="str">
            <v/>
          </cell>
        </row>
        <row r="13609">
          <cell r="D13609" t="str">
            <v/>
          </cell>
        </row>
        <row r="13610">
          <cell r="D13610" t="str">
            <v/>
          </cell>
        </row>
        <row r="13611">
          <cell r="D13611" t="str">
            <v/>
          </cell>
        </row>
        <row r="13612">
          <cell r="D13612" t="str">
            <v/>
          </cell>
        </row>
        <row r="13613">
          <cell r="D13613" t="str">
            <v/>
          </cell>
        </row>
        <row r="13614">
          <cell r="D13614" t="str">
            <v/>
          </cell>
        </row>
        <row r="13615">
          <cell r="D13615" t="str">
            <v/>
          </cell>
        </row>
        <row r="13616">
          <cell r="D13616" t="str">
            <v/>
          </cell>
        </row>
        <row r="13617">
          <cell r="D13617" t="str">
            <v/>
          </cell>
        </row>
        <row r="13618">
          <cell r="D13618" t="str">
            <v/>
          </cell>
        </row>
        <row r="13619">
          <cell r="D13619" t="str">
            <v/>
          </cell>
        </row>
        <row r="13620">
          <cell r="D13620" t="str">
            <v/>
          </cell>
        </row>
        <row r="13621">
          <cell r="D13621" t="str">
            <v/>
          </cell>
        </row>
        <row r="13622">
          <cell r="D13622" t="str">
            <v/>
          </cell>
        </row>
        <row r="13623">
          <cell r="D13623" t="str">
            <v/>
          </cell>
        </row>
        <row r="13624">
          <cell r="D13624" t="str">
            <v/>
          </cell>
        </row>
        <row r="13625">
          <cell r="D13625" t="str">
            <v/>
          </cell>
        </row>
        <row r="13626">
          <cell r="D13626" t="str">
            <v/>
          </cell>
        </row>
        <row r="13627">
          <cell r="D13627" t="str">
            <v/>
          </cell>
        </row>
        <row r="13628">
          <cell r="D13628" t="str">
            <v/>
          </cell>
        </row>
        <row r="13629">
          <cell r="D13629" t="str">
            <v/>
          </cell>
        </row>
        <row r="13630">
          <cell r="D13630" t="str">
            <v/>
          </cell>
        </row>
        <row r="13631">
          <cell r="D13631" t="str">
            <v/>
          </cell>
        </row>
        <row r="13632">
          <cell r="D13632" t="str">
            <v/>
          </cell>
        </row>
        <row r="13633">
          <cell r="D13633" t="str">
            <v/>
          </cell>
        </row>
        <row r="13634">
          <cell r="D13634" t="str">
            <v/>
          </cell>
        </row>
        <row r="13635">
          <cell r="D13635" t="str">
            <v/>
          </cell>
        </row>
        <row r="13636">
          <cell r="D13636" t="str">
            <v/>
          </cell>
        </row>
        <row r="13637">
          <cell r="D13637" t="str">
            <v/>
          </cell>
        </row>
        <row r="13638">
          <cell r="D13638" t="str">
            <v/>
          </cell>
        </row>
        <row r="13639">
          <cell r="D13639" t="str">
            <v/>
          </cell>
        </row>
        <row r="13640">
          <cell r="D13640" t="str">
            <v/>
          </cell>
        </row>
        <row r="13641">
          <cell r="D13641" t="str">
            <v/>
          </cell>
        </row>
        <row r="13642">
          <cell r="D13642" t="str">
            <v/>
          </cell>
        </row>
        <row r="13643">
          <cell r="D13643" t="str">
            <v/>
          </cell>
        </row>
        <row r="13644">
          <cell r="D13644" t="str">
            <v/>
          </cell>
        </row>
        <row r="13645">
          <cell r="D13645" t="str">
            <v/>
          </cell>
        </row>
        <row r="13646">
          <cell r="D13646" t="str">
            <v/>
          </cell>
        </row>
        <row r="13647">
          <cell r="D13647" t="str">
            <v/>
          </cell>
        </row>
        <row r="13648">
          <cell r="D13648" t="str">
            <v/>
          </cell>
        </row>
        <row r="13649">
          <cell r="D13649" t="str">
            <v/>
          </cell>
        </row>
        <row r="13650">
          <cell r="D13650" t="str">
            <v/>
          </cell>
        </row>
        <row r="13651">
          <cell r="D13651" t="str">
            <v/>
          </cell>
        </row>
        <row r="13652">
          <cell r="D13652" t="str">
            <v/>
          </cell>
        </row>
        <row r="13653">
          <cell r="D13653" t="str">
            <v/>
          </cell>
        </row>
        <row r="13654">
          <cell r="D13654" t="str">
            <v/>
          </cell>
        </row>
        <row r="13655">
          <cell r="D13655" t="str">
            <v/>
          </cell>
        </row>
        <row r="13656">
          <cell r="D13656" t="str">
            <v/>
          </cell>
        </row>
        <row r="13657">
          <cell r="D13657" t="str">
            <v/>
          </cell>
        </row>
        <row r="13658">
          <cell r="D13658" t="str">
            <v/>
          </cell>
        </row>
        <row r="13659">
          <cell r="D13659" t="str">
            <v/>
          </cell>
        </row>
        <row r="13660">
          <cell r="D13660" t="str">
            <v/>
          </cell>
        </row>
        <row r="13661">
          <cell r="D13661" t="str">
            <v/>
          </cell>
        </row>
        <row r="13662">
          <cell r="D13662" t="str">
            <v/>
          </cell>
        </row>
        <row r="13663">
          <cell r="D13663" t="str">
            <v/>
          </cell>
        </row>
        <row r="13664">
          <cell r="D13664" t="str">
            <v/>
          </cell>
        </row>
        <row r="13665">
          <cell r="D13665" t="str">
            <v/>
          </cell>
        </row>
        <row r="13666">
          <cell r="D13666" t="str">
            <v/>
          </cell>
        </row>
        <row r="13667">
          <cell r="D13667" t="str">
            <v/>
          </cell>
        </row>
        <row r="13668">
          <cell r="D13668" t="str">
            <v/>
          </cell>
        </row>
        <row r="13669">
          <cell r="D13669" t="str">
            <v/>
          </cell>
        </row>
        <row r="13670">
          <cell r="D13670" t="str">
            <v/>
          </cell>
        </row>
        <row r="13671">
          <cell r="D13671" t="str">
            <v/>
          </cell>
        </row>
        <row r="13672">
          <cell r="D13672" t="str">
            <v/>
          </cell>
        </row>
        <row r="13673">
          <cell r="D13673" t="str">
            <v/>
          </cell>
        </row>
        <row r="13674">
          <cell r="D13674" t="str">
            <v/>
          </cell>
        </row>
        <row r="13675">
          <cell r="D13675" t="str">
            <v/>
          </cell>
        </row>
        <row r="13676">
          <cell r="D13676" t="str">
            <v/>
          </cell>
        </row>
        <row r="13677">
          <cell r="D13677" t="str">
            <v/>
          </cell>
        </row>
        <row r="13678">
          <cell r="D13678" t="str">
            <v/>
          </cell>
        </row>
        <row r="13679">
          <cell r="D13679" t="str">
            <v/>
          </cell>
        </row>
        <row r="13680">
          <cell r="D13680" t="str">
            <v/>
          </cell>
        </row>
        <row r="13681">
          <cell r="D13681" t="str">
            <v/>
          </cell>
        </row>
        <row r="13682">
          <cell r="D13682" t="str">
            <v/>
          </cell>
        </row>
        <row r="13683">
          <cell r="D13683" t="str">
            <v/>
          </cell>
        </row>
        <row r="13684">
          <cell r="D13684" t="str">
            <v/>
          </cell>
        </row>
        <row r="13685">
          <cell r="D13685" t="str">
            <v/>
          </cell>
        </row>
        <row r="13686">
          <cell r="D13686" t="str">
            <v/>
          </cell>
        </row>
        <row r="13687">
          <cell r="D13687" t="str">
            <v/>
          </cell>
        </row>
        <row r="13688">
          <cell r="D13688" t="str">
            <v/>
          </cell>
        </row>
        <row r="13689">
          <cell r="D13689" t="str">
            <v/>
          </cell>
        </row>
        <row r="13690">
          <cell r="D13690" t="str">
            <v/>
          </cell>
        </row>
        <row r="13691">
          <cell r="D13691" t="str">
            <v/>
          </cell>
        </row>
        <row r="13692">
          <cell r="D13692" t="str">
            <v/>
          </cell>
        </row>
        <row r="13693">
          <cell r="D13693" t="str">
            <v/>
          </cell>
        </row>
        <row r="13694">
          <cell r="D13694" t="str">
            <v/>
          </cell>
        </row>
        <row r="13695">
          <cell r="D13695" t="str">
            <v/>
          </cell>
        </row>
        <row r="13696">
          <cell r="D13696" t="str">
            <v/>
          </cell>
        </row>
        <row r="13697">
          <cell r="D13697" t="str">
            <v/>
          </cell>
        </row>
        <row r="13698">
          <cell r="D13698" t="str">
            <v/>
          </cell>
        </row>
        <row r="13699">
          <cell r="D13699" t="str">
            <v/>
          </cell>
        </row>
        <row r="13700">
          <cell r="D13700" t="str">
            <v/>
          </cell>
        </row>
        <row r="13701">
          <cell r="D13701" t="str">
            <v/>
          </cell>
        </row>
        <row r="13702">
          <cell r="D13702" t="str">
            <v/>
          </cell>
        </row>
        <row r="13703">
          <cell r="D13703" t="str">
            <v/>
          </cell>
        </row>
        <row r="13704">
          <cell r="D13704" t="str">
            <v/>
          </cell>
        </row>
        <row r="13705">
          <cell r="D13705" t="str">
            <v/>
          </cell>
        </row>
        <row r="13706">
          <cell r="D13706" t="str">
            <v/>
          </cell>
        </row>
        <row r="13707">
          <cell r="D13707" t="str">
            <v/>
          </cell>
        </row>
        <row r="13708">
          <cell r="D13708" t="str">
            <v/>
          </cell>
        </row>
        <row r="13709">
          <cell r="D13709" t="str">
            <v/>
          </cell>
        </row>
        <row r="13710">
          <cell r="D13710" t="str">
            <v/>
          </cell>
        </row>
        <row r="13711">
          <cell r="D13711" t="str">
            <v/>
          </cell>
        </row>
        <row r="13712">
          <cell r="D13712" t="str">
            <v/>
          </cell>
        </row>
        <row r="13713">
          <cell r="D13713" t="str">
            <v/>
          </cell>
        </row>
        <row r="13714">
          <cell r="D13714" t="str">
            <v/>
          </cell>
        </row>
        <row r="13715">
          <cell r="D13715" t="str">
            <v/>
          </cell>
        </row>
        <row r="13716">
          <cell r="D13716" t="str">
            <v/>
          </cell>
        </row>
        <row r="13717">
          <cell r="D13717" t="str">
            <v/>
          </cell>
        </row>
        <row r="13718">
          <cell r="D13718" t="str">
            <v/>
          </cell>
        </row>
        <row r="13719">
          <cell r="D13719" t="str">
            <v/>
          </cell>
        </row>
        <row r="13720">
          <cell r="D13720" t="str">
            <v/>
          </cell>
        </row>
        <row r="13721">
          <cell r="D13721" t="str">
            <v/>
          </cell>
        </row>
        <row r="13722">
          <cell r="D13722" t="str">
            <v/>
          </cell>
        </row>
        <row r="13723">
          <cell r="D13723" t="str">
            <v/>
          </cell>
        </row>
        <row r="13724">
          <cell r="D13724" t="str">
            <v/>
          </cell>
        </row>
        <row r="13725">
          <cell r="D13725" t="str">
            <v/>
          </cell>
        </row>
        <row r="13726">
          <cell r="D13726" t="str">
            <v/>
          </cell>
        </row>
        <row r="13727">
          <cell r="D13727" t="str">
            <v/>
          </cell>
        </row>
        <row r="13728">
          <cell r="D13728" t="str">
            <v/>
          </cell>
        </row>
        <row r="13729">
          <cell r="D13729" t="str">
            <v/>
          </cell>
        </row>
        <row r="13730">
          <cell r="D13730" t="str">
            <v/>
          </cell>
        </row>
        <row r="13731">
          <cell r="D13731" t="str">
            <v/>
          </cell>
        </row>
        <row r="13732">
          <cell r="D13732" t="str">
            <v/>
          </cell>
        </row>
        <row r="13733">
          <cell r="D13733" t="str">
            <v/>
          </cell>
        </row>
        <row r="13734">
          <cell r="D13734" t="str">
            <v/>
          </cell>
        </row>
        <row r="13735">
          <cell r="D13735" t="str">
            <v/>
          </cell>
        </row>
        <row r="13736">
          <cell r="D13736" t="str">
            <v/>
          </cell>
        </row>
        <row r="13737">
          <cell r="D13737" t="str">
            <v/>
          </cell>
        </row>
        <row r="13738">
          <cell r="D13738" t="str">
            <v/>
          </cell>
        </row>
        <row r="13739">
          <cell r="D13739" t="str">
            <v/>
          </cell>
        </row>
        <row r="13740">
          <cell r="D13740" t="str">
            <v/>
          </cell>
        </row>
        <row r="13741">
          <cell r="D13741" t="str">
            <v/>
          </cell>
        </row>
        <row r="13742">
          <cell r="D13742" t="str">
            <v/>
          </cell>
        </row>
        <row r="13743">
          <cell r="D13743" t="str">
            <v/>
          </cell>
        </row>
        <row r="13744">
          <cell r="D13744" t="str">
            <v/>
          </cell>
        </row>
        <row r="13745">
          <cell r="D13745" t="str">
            <v/>
          </cell>
        </row>
        <row r="13746">
          <cell r="D13746" t="str">
            <v/>
          </cell>
        </row>
        <row r="13747">
          <cell r="D13747" t="str">
            <v/>
          </cell>
        </row>
        <row r="13748">
          <cell r="D13748" t="str">
            <v/>
          </cell>
        </row>
        <row r="13749">
          <cell r="D13749" t="str">
            <v/>
          </cell>
        </row>
        <row r="13750">
          <cell r="D13750" t="str">
            <v/>
          </cell>
        </row>
        <row r="13751">
          <cell r="D13751" t="str">
            <v/>
          </cell>
        </row>
        <row r="13752">
          <cell r="D13752" t="str">
            <v/>
          </cell>
        </row>
        <row r="13753">
          <cell r="D13753" t="str">
            <v/>
          </cell>
        </row>
        <row r="13754">
          <cell r="D13754" t="str">
            <v/>
          </cell>
        </row>
        <row r="13755">
          <cell r="D13755" t="str">
            <v/>
          </cell>
        </row>
        <row r="13756">
          <cell r="D13756" t="str">
            <v/>
          </cell>
        </row>
        <row r="13757">
          <cell r="D13757" t="str">
            <v/>
          </cell>
        </row>
        <row r="13758">
          <cell r="D13758" t="str">
            <v/>
          </cell>
        </row>
        <row r="13759">
          <cell r="D13759" t="str">
            <v/>
          </cell>
        </row>
        <row r="13760">
          <cell r="D13760" t="str">
            <v/>
          </cell>
        </row>
        <row r="13761">
          <cell r="D13761" t="str">
            <v/>
          </cell>
        </row>
        <row r="13762">
          <cell r="D13762" t="str">
            <v/>
          </cell>
        </row>
        <row r="13763">
          <cell r="D13763" t="str">
            <v/>
          </cell>
        </row>
        <row r="13764">
          <cell r="D13764" t="str">
            <v/>
          </cell>
        </row>
        <row r="13765">
          <cell r="D13765" t="str">
            <v/>
          </cell>
        </row>
        <row r="13766">
          <cell r="D13766" t="str">
            <v/>
          </cell>
        </row>
        <row r="13767">
          <cell r="D13767" t="str">
            <v/>
          </cell>
        </row>
        <row r="13768">
          <cell r="D13768" t="str">
            <v/>
          </cell>
        </row>
        <row r="13769">
          <cell r="D13769" t="str">
            <v/>
          </cell>
        </row>
        <row r="13770">
          <cell r="D13770" t="str">
            <v/>
          </cell>
        </row>
        <row r="13771">
          <cell r="D13771" t="str">
            <v/>
          </cell>
        </row>
        <row r="13772">
          <cell r="D13772" t="str">
            <v/>
          </cell>
        </row>
        <row r="13773">
          <cell r="D13773" t="str">
            <v/>
          </cell>
        </row>
        <row r="13774">
          <cell r="D13774" t="str">
            <v/>
          </cell>
        </row>
        <row r="13775">
          <cell r="D13775" t="str">
            <v/>
          </cell>
        </row>
        <row r="13776">
          <cell r="D13776" t="str">
            <v/>
          </cell>
        </row>
        <row r="13777">
          <cell r="D13777" t="str">
            <v/>
          </cell>
        </row>
        <row r="13778">
          <cell r="D13778" t="str">
            <v/>
          </cell>
        </row>
        <row r="13779">
          <cell r="D13779" t="str">
            <v/>
          </cell>
        </row>
        <row r="13780">
          <cell r="D13780" t="str">
            <v/>
          </cell>
        </row>
        <row r="13781">
          <cell r="D13781" t="str">
            <v/>
          </cell>
        </row>
        <row r="13782">
          <cell r="D13782" t="str">
            <v/>
          </cell>
        </row>
        <row r="13783">
          <cell r="D13783" t="str">
            <v/>
          </cell>
        </row>
        <row r="13784">
          <cell r="D13784" t="str">
            <v/>
          </cell>
        </row>
        <row r="13785">
          <cell r="D13785" t="str">
            <v/>
          </cell>
        </row>
        <row r="13786">
          <cell r="D13786" t="str">
            <v/>
          </cell>
        </row>
        <row r="13787">
          <cell r="D13787" t="str">
            <v/>
          </cell>
        </row>
        <row r="13788">
          <cell r="D13788" t="str">
            <v/>
          </cell>
        </row>
        <row r="13789">
          <cell r="D13789" t="str">
            <v/>
          </cell>
        </row>
        <row r="13790">
          <cell r="D13790" t="str">
            <v/>
          </cell>
        </row>
        <row r="13791">
          <cell r="D13791" t="str">
            <v/>
          </cell>
        </row>
        <row r="13792">
          <cell r="D13792" t="str">
            <v/>
          </cell>
        </row>
        <row r="13793">
          <cell r="D13793" t="str">
            <v/>
          </cell>
        </row>
        <row r="13794">
          <cell r="D13794" t="str">
            <v/>
          </cell>
        </row>
        <row r="13795">
          <cell r="D13795" t="str">
            <v/>
          </cell>
        </row>
        <row r="13796">
          <cell r="D13796" t="str">
            <v/>
          </cell>
        </row>
        <row r="13797">
          <cell r="D13797" t="str">
            <v/>
          </cell>
        </row>
        <row r="13798">
          <cell r="D13798" t="str">
            <v/>
          </cell>
        </row>
        <row r="13799">
          <cell r="D13799" t="str">
            <v/>
          </cell>
        </row>
        <row r="13800">
          <cell r="D13800" t="str">
            <v/>
          </cell>
        </row>
        <row r="13801">
          <cell r="D13801" t="str">
            <v/>
          </cell>
        </row>
        <row r="13802">
          <cell r="D13802" t="str">
            <v/>
          </cell>
        </row>
        <row r="13803">
          <cell r="D13803" t="str">
            <v/>
          </cell>
        </row>
        <row r="13804">
          <cell r="D13804" t="str">
            <v/>
          </cell>
        </row>
        <row r="13805">
          <cell r="D13805" t="str">
            <v/>
          </cell>
        </row>
        <row r="13806">
          <cell r="D13806" t="str">
            <v/>
          </cell>
        </row>
        <row r="13807">
          <cell r="D13807" t="str">
            <v/>
          </cell>
        </row>
        <row r="13808">
          <cell r="D13808" t="str">
            <v/>
          </cell>
        </row>
        <row r="13809">
          <cell r="D13809" t="str">
            <v/>
          </cell>
        </row>
        <row r="13810">
          <cell r="D13810" t="str">
            <v/>
          </cell>
        </row>
        <row r="13811">
          <cell r="D13811" t="str">
            <v/>
          </cell>
        </row>
        <row r="13812">
          <cell r="D13812" t="str">
            <v/>
          </cell>
        </row>
        <row r="13813">
          <cell r="D13813" t="str">
            <v/>
          </cell>
        </row>
        <row r="13814">
          <cell r="D13814" t="str">
            <v/>
          </cell>
        </row>
        <row r="13815">
          <cell r="D13815" t="str">
            <v/>
          </cell>
        </row>
        <row r="13816">
          <cell r="D13816" t="str">
            <v/>
          </cell>
        </row>
        <row r="13817">
          <cell r="D13817" t="str">
            <v/>
          </cell>
        </row>
        <row r="13818">
          <cell r="D13818" t="str">
            <v/>
          </cell>
        </row>
        <row r="13819">
          <cell r="D13819" t="str">
            <v/>
          </cell>
        </row>
        <row r="13820">
          <cell r="D13820" t="str">
            <v/>
          </cell>
        </row>
        <row r="13821">
          <cell r="D13821" t="str">
            <v/>
          </cell>
        </row>
        <row r="13822">
          <cell r="D13822" t="str">
            <v/>
          </cell>
        </row>
        <row r="13823">
          <cell r="D13823" t="str">
            <v/>
          </cell>
        </row>
        <row r="13824">
          <cell r="D13824" t="str">
            <v/>
          </cell>
        </row>
        <row r="13825">
          <cell r="D13825" t="str">
            <v/>
          </cell>
        </row>
        <row r="13826">
          <cell r="D13826" t="str">
            <v/>
          </cell>
        </row>
        <row r="13827">
          <cell r="D13827" t="str">
            <v/>
          </cell>
        </row>
        <row r="13828">
          <cell r="D13828" t="str">
            <v/>
          </cell>
        </row>
        <row r="13829">
          <cell r="D13829" t="str">
            <v/>
          </cell>
        </row>
        <row r="13830">
          <cell r="D13830" t="str">
            <v/>
          </cell>
        </row>
        <row r="13831">
          <cell r="D13831" t="str">
            <v/>
          </cell>
        </row>
        <row r="13832">
          <cell r="D13832" t="str">
            <v/>
          </cell>
        </row>
        <row r="13833">
          <cell r="D13833" t="str">
            <v/>
          </cell>
        </row>
        <row r="13834">
          <cell r="D13834" t="str">
            <v/>
          </cell>
        </row>
        <row r="13835">
          <cell r="D13835" t="str">
            <v/>
          </cell>
        </row>
        <row r="13836">
          <cell r="D13836" t="str">
            <v/>
          </cell>
        </row>
        <row r="13837">
          <cell r="D13837" t="str">
            <v/>
          </cell>
        </row>
        <row r="13838">
          <cell r="D13838" t="str">
            <v/>
          </cell>
        </row>
        <row r="13839">
          <cell r="D13839" t="str">
            <v/>
          </cell>
        </row>
        <row r="13840">
          <cell r="D13840" t="str">
            <v/>
          </cell>
        </row>
        <row r="13841">
          <cell r="D13841" t="str">
            <v/>
          </cell>
        </row>
        <row r="13842">
          <cell r="D13842" t="str">
            <v/>
          </cell>
        </row>
        <row r="13843">
          <cell r="D13843" t="str">
            <v/>
          </cell>
        </row>
        <row r="13844">
          <cell r="D13844" t="str">
            <v/>
          </cell>
        </row>
        <row r="13845">
          <cell r="D13845" t="str">
            <v/>
          </cell>
        </row>
        <row r="13846">
          <cell r="D13846" t="str">
            <v/>
          </cell>
        </row>
        <row r="13847">
          <cell r="D13847" t="str">
            <v/>
          </cell>
        </row>
        <row r="13848">
          <cell r="D13848" t="str">
            <v/>
          </cell>
        </row>
        <row r="13849">
          <cell r="D13849" t="str">
            <v/>
          </cell>
        </row>
        <row r="13850">
          <cell r="D13850" t="str">
            <v/>
          </cell>
        </row>
        <row r="13851">
          <cell r="D13851" t="str">
            <v/>
          </cell>
        </row>
        <row r="13852">
          <cell r="D13852" t="str">
            <v/>
          </cell>
        </row>
        <row r="13853">
          <cell r="D13853" t="str">
            <v/>
          </cell>
        </row>
        <row r="13854">
          <cell r="D13854" t="str">
            <v/>
          </cell>
        </row>
        <row r="13855">
          <cell r="D13855" t="str">
            <v/>
          </cell>
        </row>
        <row r="13856">
          <cell r="D13856" t="str">
            <v/>
          </cell>
        </row>
        <row r="13857">
          <cell r="D13857" t="str">
            <v/>
          </cell>
        </row>
        <row r="13858">
          <cell r="D13858" t="str">
            <v/>
          </cell>
        </row>
        <row r="13859">
          <cell r="D13859" t="str">
            <v/>
          </cell>
        </row>
        <row r="13860">
          <cell r="D13860" t="str">
            <v/>
          </cell>
        </row>
        <row r="13861">
          <cell r="D13861" t="str">
            <v/>
          </cell>
        </row>
        <row r="13862">
          <cell r="D13862" t="str">
            <v/>
          </cell>
        </row>
        <row r="13863">
          <cell r="D13863" t="str">
            <v/>
          </cell>
        </row>
        <row r="13864">
          <cell r="D13864" t="str">
            <v/>
          </cell>
        </row>
        <row r="13865">
          <cell r="D13865" t="str">
            <v/>
          </cell>
        </row>
        <row r="13866">
          <cell r="D13866" t="str">
            <v/>
          </cell>
        </row>
        <row r="13867">
          <cell r="D13867" t="str">
            <v/>
          </cell>
        </row>
        <row r="13868">
          <cell r="D13868" t="str">
            <v/>
          </cell>
        </row>
        <row r="13869">
          <cell r="D13869" t="str">
            <v/>
          </cell>
        </row>
        <row r="13870">
          <cell r="D13870" t="str">
            <v/>
          </cell>
        </row>
        <row r="13871">
          <cell r="D13871" t="str">
            <v/>
          </cell>
        </row>
        <row r="13872">
          <cell r="D13872" t="str">
            <v/>
          </cell>
        </row>
        <row r="13873">
          <cell r="D13873" t="str">
            <v/>
          </cell>
        </row>
        <row r="13874">
          <cell r="D13874" t="str">
            <v/>
          </cell>
        </row>
        <row r="13875">
          <cell r="D13875" t="str">
            <v/>
          </cell>
        </row>
        <row r="13876">
          <cell r="D13876" t="str">
            <v/>
          </cell>
        </row>
        <row r="13877">
          <cell r="D13877" t="str">
            <v/>
          </cell>
        </row>
        <row r="13878">
          <cell r="D13878" t="str">
            <v/>
          </cell>
        </row>
        <row r="13879">
          <cell r="D13879" t="str">
            <v/>
          </cell>
        </row>
        <row r="13880">
          <cell r="D13880" t="str">
            <v/>
          </cell>
        </row>
        <row r="13881">
          <cell r="D13881" t="str">
            <v/>
          </cell>
        </row>
        <row r="13882">
          <cell r="D13882" t="str">
            <v/>
          </cell>
        </row>
        <row r="13883">
          <cell r="D13883" t="str">
            <v/>
          </cell>
        </row>
        <row r="13884">
          <cell r="D13884" t="str">
            <v/>
          </cell>
        </row>
        <row r="13885">
          <cell r="D13885" t="str">
            <v/>
          </cell>
        </row>
        <row r="13886">
          <cell r="D13886" t="str">
            <v/>
          </cell>
        </row>
        <row r="13887">
          <cell r="D13887" t="str">
            <v/>
          </cell>
        </row>
        <row r="13888">
          <cell r="D13888" t="str">
            <v/>
          </cell>
        </row>
        <row r="13889">
          <cell r="D13889" t="str">
            <v/>
          </cell>
        </row>
        <row r="13890">
          <cell r="D13890" t="str">
            <v/>
          </cell>
        </row>
        <row r="13891">
          <cell r="D13891" t="str">
            <v/>
          </cell>
        </row>
        <row r="13892">
          <cell r="D13892" t="str">
            <v/>
          </cell>
        </row>
        <row r="13893">
          <cell r="D13893" t="str">
            <v/>
          </cell>
        </row>
        <row r="13894">
          <cell r="D13894" t="str">
            <v/>
          </cell>
        </row>
        <row r="13895">
          <cell r="D13895" t="str">
            <v/>
          </cell>
        </row>
        <row r="13896">
          <cell r="D13896" t="str">
            <v/>
          </cell>
        </row>
        <row r="13897">
          <cell r="D13897" t="str">
            <v/>
          </cell>
        </row>
        <row r="13898">
          <cell r="D13898" t="str">
            <v/>
          </cell>
        </row>
        <row r="13899">
          <cell r="D13899" t="str">
            <v/>
          </cell>
        </row>
        <row r="13900">
          <cell r="D13900" t="str">
            <v/>
          </cell>
        </row>
        <row r="13901">
          <cell r="D13901" t="str">
            <v/>
          </cell>
        </row>
        <row r="13902">
          <cell r="D13902" t="str">
            <v/>
          </cell>
        </row>
        <row r="13903">
          <cell r="D13903" t="str">
            <v/>
          </cell>
        </row>
        <row r="13904">
          <cell r="D13904" t="str">
            <v/>
          </cell>
        </row>
        <row r="13905">
          <cell r="D13905" t="str">
            <v/>
          </cell>
        </row>
        <row r="13906">
          <cell r="D13906" t="str">
            <v/>
          </cell>
        </row>
        <row r="13907">
          <cell r="D13907" t="str">
            <v/>
          </cell>
        </row>
        <row r="13908">
          <cell r="D13908" t="str">
            <v/>
          </cell>
        </row>
        <row r="13909">
          <cell r="D13909" t="str">
            <v/>
          </cell>
        </row>
        <row r="13910">
          <cell r="D13910" t="str">
            <v/>
          </cell>
        </row>
        <row r="13911">
          <cell r="D13911" t="str">
            <v/>
          </cell>
        </row>
        <row r="13912">
          <cell r="D13912" t="str">
            <v/>
          </cell>
        </row>
        <row r="13913">
          <cell r="D13913" t="str">
            <v/>
          </cell>
        </row>
        <row r="13914">
          <cell r="D13914" t="str">
            <v/>
          </cell>
        </row>
        <row r="13915">
          <cell r="D13915" t="str">
            <v/>
          </cell>
        </row>
        <row r="13916">
          <cell r="D13916" t="str">
            <v/>
          </cell>
        </row>
        <row r="13917">
          <cell r="D13917" t="str">
            <v/>
          </cell>
        </row>
        <row r="13918">
          <cell r="D13918" t="str">
            <v/>
          </cell>
        </row>
        <row r="13919">
          <cell r="D13919" t="str">
            <v/>
          </cell>
        </row>
        <row r="13920">
          <cell r="D13920" t="str">
            <v/>
          </cell>
        </row>
        <row r="13921">
          <cell r="D13921" t="str">
            <v/>
          </cell>
        </row>
        <row r="13922">
          <cell r="D13922" t="str">
            <v/>
          </cell>
        </row>
        <row r="13923">
          <cell r="D13923" t="str">
            <v/>
          </cell>
        </row>
        <row r="13924">
          <cell r="D13924" t="str">
            <v/>
          </cell>
        </row>
        <row r="13925">
          <cell r="D13925" t="str">
            <v/>
          </cell>
        </row>
        <row r="13926">
          <cell r="D13926" t="str">
            <v/>
          </cell>
        </row>
        <row r="13927">
          <cell r="D13927" t="str">
            <v/>
          </cell>
        </row>
        <row r="13928">
          <cell r="D13928" t="str">
            <v/>
          </cell>
        </row>
        <row r="13929">
          <cell r="D13929" t="str">
            <v/>
          </cell>
        </row>
        <row r="13930">
          <cell r="D13930" t="str">
            <v/>
          </cell>
        </row>
        <row r="13931">
          <cell r="D13931" t="str">
            <v/>
          </cell>
        </row>
        <row r="13932">
          <cell r="D13932" t="str">
            <v/>
          </cell>
        </row>
        <row r="13933">
          <cell r="D13933" t="str">
            <v/>
          </cell>
        </row>
        <row r="13934">
          <cell r="D13934" t="str">
            <v/>
          </cell>
        </row>
        <row r="13935">
          <cell r="D13935" t="str">
            <v/>
          </cell>
        </row>
        <row r="13936">
          <cell r="D13936" t="str">
            <v/>
          </cell>
        </row>
        <row r="13937">
          <cell r="D13937" t="str">
            <v/>
          </cell>
        </row>
        <row r="13938">
          <cell r="D13938" t="str">
            <v/>
          </cell>
        </row>
        <row r="13939">
          <cell r="D13939" t="str">
            <v/>
          </cell>
        </row>
        <row r="13940">
          <cell r="D13940" t="str">
            <v/>
          </cell>
        </row>
        <row r="13941">
          <cell r="D13941" t="str">
            <v/>
          </cell>
        </row>
        <row r="13942">
          <cell r="D13942" t="str">
            <v/>
          </cell>
        </row>
        <row r="13943">
          <cell r="D13943" t="str">
            <v/>
          </cell>
        </row>
        <row r="13944">
          <cell r="D13944" t="str">
            <v/>
          </cell>
        </row>
        <row r="13945">
          <cell r="D13945" t="str">
            <v/>
          </cell>
        </row>
        <row r="13946">
          <cell r="D13946" t="str">
            <v/>
          </cell>
        </row>
        <row r="13947">
          <cell r="D13947" t="str">
            <v/>
          </cell>
        </row>
        <row r="13948">
          <cell r="D13948" t="str">
            <v/>
          </cell>
        </row>
        <row r="13949">
          <cell r="D13949" t="str">
            <v/>
          </cell>
        </row>
        <row r="13950">
          <cell r="D13950" t="str">
            <v/>
          </cell>
        </row>
        <row r="13951">
          <cell r="D13951" t="str">
            <v/>
          </cell>
        </row>
        <row r="13952">
          <cell r="D13952" t="str">
            <v/>
          </cell>
        </row>
        <row r="13953">
          <cell r="D13953" t="str">
            <v/>
          </cell>
        </row>
        <row r="13954">
          <cell r="D13954" t="str">
            <v/>
          </cell>
        </row>
        <row r="13955">
          <cell r="D13955" t="str">
            <v/>
          </cell>
        </row>
        <row r="13956">
          <cell r="D13956" t="str">
            <v/>
          </cell>
        </row>
        <row r="13957">
          <cell r="D13957" t="str">
            <v/>
          </cell>
        </row>
        <row r="13958">
          <cell r="D13958" t="str">
            <v/>
          </cell>
        </row>
        <row r="13959">
          <cell r="D13959" t="str">
            <v/>
          </cell>
        </row>
        <row r="13960">
          <cell r="D13960" t="str">
            <v/>
          </cell>
        </row>
        <row r="13961">
          <cell r="D13961" t="str">
            <v/>
          </cell>
        </row>
        <row r="13962">
          <cell r="D13962" t="str">
            <v/>
          </cell>
        </row>
        <row r="13963">
          <cell r="D13963" t="str">
            <v/>
          </cell>
        </row>
        <row r="13964">
          <cell r="D13964" t="str">
            <v/>
          </cell>
        </row>
        <row r="13965">
          <cell r="D13965" t="str">
            <v/>
          </cell>
        </row>
        <row r="13966">
          <cell r="D13966" t="str">
            <v/>
          </cell>
        </row>
        <row r="13967">
          <cell r="D13967" t="str">
            <v/>
          </cell>
        </row>
        <row r="13968">
          <cell r="D13968" t="str">
            <v/>
          </cell>
        </row>
        <row r="13969">
          <cell r="D13969" t="str">
            <v/>
          </cell>
        </row>
        <row r="13970">
          <cell r="D13970" t="str">
            <v/>
          </cell>
        </row>
        <row r="13971">
          <cell r="D13971" t="str">
            <v/>
          </cell>
        </row>
        <row r="13972">
          <cell r="D13972" t="str">
            <v/>
          </cell>
        </row>
        <row r="13973">
          <cell r="D13973" t="str">
            <v/>
          </cell>
        </row>
        <row r="13974">
          <cell r="D13974" t="str">
            <v/>
          </cell>
        </row>
        <row r="13975">
          <cell r="D13975" t="str">
            <v/>
          </cell>
        </row>
        <row r="13976">
          <cell r="D13976" t="str">
            <v/>
          </cell>
        </row>
        <row r="13977">
          <cell r="D13977" t="str">
            <v/>
          </cell>
        </row>
        <row r="13978">
          <cell r="D13978" t="str">
            <v/>
          </cell>
        </row>
        <row r="13979">
          <cell r="D13979" t="str">
            <v/>
          </cell>
        </row>
        <row r="13980">
          <cell r="D13980" t="str">
            <v/>
          </cell>
        </row>
        <row r="13981">
          <cell r="D13981" t="str">
            <v/>
          </cell>
        </row>
        <row r="13982">
          <cell r="D13982" t="str">
            <v/>
          </cell>
        </row>
        <row r="13983">
          <cell r="D13983" t="str">
            <v/>
          </cell>
        </row>
        <row r="13984">
          <cell r="D13984" t="str">
            <v/>
          </cell>
        </row>
        <row r="13985">
          <cell r="D13985" t="str">
            <v/>
          </cell>
        </row>
        <row r="13986">
          <cell r="D13986" t="str">
            <v/>
          </cell>
        </row>
        <row r="13987">
          <cell r="D13987" t="str">
            <v/>
          </cell>
        </row>
        <row r="13988">
          <cell r="D13988" t="str">
            <v/>
          </cell>
        </row>
        <row r="13989">
          <cell r="D13989" t="str">
            <v/>
          </cell>
        </row>
        <row r="13990">
          <cell r="D13990" t="str">
            <v/>
          </cell>
        </row>
        <row r="13991">
          <cell r="D13991" t="str">
            <v/>
          </cell>
        </row>
        <row r="13992">
          <cell r="D13992" t="str">
            <v/>
          </cell>
        </row>
        <row r="13993">
          <cell r="D13993" t="str">
            <v/>
          </cell>
        </row>
        <row r="13994">
          <cell r="D13994" t="str">
            <v/>
          </cell>
        </row>
        <row r="13995">
          <cell r="D13995" t="str">
            <v/>
          </cell>
        </row>
        <row r="13996">
          <cell r="D13996" t="str">
            <v/>
          </cell>
        </row>
        <row r="13997">
          <cell r="D13997" t="str">
            <v/>
          </cell>
        </row>
        <row r="13998">
          <cell r="D13998" t="str">
            <v/>
          </cell>
        </row>
        <row r="13999">
          <cell r="D13999" t="str">
            <v/>
          </cell>
        </row>
        <row r="14000">
          <cell r="D14000" t="str">
            <v/>
          </cell>
        </row>
        <row r="14001">
          <cell r="D14001" t="str">
            <v/>
          </cell>
        </row>
        <row r="14002">
          <cell r="D14002" t="str">
            <v/>
          </cell>
        </row>
        <row r="14003">
          <cell r="D14003" t="str">
            <v/>
          </cell>
        </row>
        <row r="14004">
          <cell r="D14004" t="str">
            <v/>
          </cell>
        </row>
        <row r="14005">
          <cell r="D14005" t="str">
            <v/>
          </cell>
        </row>
        <row r="14006">
          <cell r="D14006" t="str">
            <v/>
          </cell>
        </row>
        <row r="14007">
          <cell r="D14007" t="str">
            <v/>
          </cell>
        </row>
        <row r="14008">
          <cell r="D14008" t="str">
            <v/>
          </cell>
        </row>
        <row r="14009">
          <cell r="D14009" t="str">
            <v/>
          </cell>
        </row>
        <row r="14010">
          <cell r="D14010" t="str">
            <v/>
          </cell>
        </row>
        <row r="14011">
          <cell r="D14011" t="str">
            <v/>
          </cell>
        </row>
        <row r="14012">
          <cell r="D14012" t="str">
            <v/>
          </cell>
        </row>
        <row r="14013">
          <cell r="D14013" t="str">
            <v/>
          </cell>
        </row>
        <row r="14014">
          <cell r="D14014" t="str">
            <v/>
          </cell>
        </row>
        <row r="14015">
          <cell r="D14015" t="str">
            <v/>
          </cell>
        </row>
        <row r="14016">
          <cell r="D14016" t="str">
            <v/>
          </cell>
        </row>
        <row r="14017">
          <cell r="D14017" t="str">
            <v/>
          </cell>
        </row>
        <row r="14018">
          <cell r="D14018" t="str">
            <v/>
          </cell>
        </row>
        <row r="14019">
          <cell r="D14019" t="str">
            <v/>
          </cell>
        </row>
        <row r="14020">
          <cell r="D14020" t="str">
            <v/>
          </cell>
        </row>
        <row r="14021">
          <cell r="D14021" t="str">
            <v/>
          </cell>
        </row>
        <row r="14022">
          <cell r="D14022" t="str">
            <v/>
          </cell>
        </row>
        <row r="14023">
          <cell r="D14023" t="str">
            <v/>
          </cell>
        </row>
        <row r="14024">
          <cell r="D14024" t="str">
            <v/>
          </cell>
        </row>
        <row r="14025">
          <cell r="D14025" t="str">
            <v/>
          </cell>
        </row>
        <row r="14026">
          <cell r="D14026" t="str">
            <v/>
          </cell>
        </row>
        <row r="14027">
          <cell r="D14027" t="str">
            <v/>
          </cell>
        </row>
        <row r="14028">
          <cell r="D14028" t="str">
            <v/>
          </cell>
        </row>
        <row r="14029">
          <cell r="D14029" t="str">
            <v/>
          </cell>
        </row>
        <row r="14030">
          <cell r="D14030" t="str">
            <v/>
          </cell>
        </row>
        <row r="14031">
          <cell r="D14031" t="str">
            <v/>
          </cell>
        </row>
        <row r="14032">
          <cell r="D14032" t="str">
            <v/>
          </cell>
        </row>
        <row r="14033">
          <cell r="D14033" t="str">
            <v/>
          </cell>
        </row>
        <row r="14034">
          <cell r="D14034" t="str">
            <v/>
          </cell>
        </row>
        <row r="14035">
          <cell r="D14035" t="str">
            <v/>
          </cell>
        </row>
        <row r="14036">
          <cell r="D14036" t="str">
            <v/>
          </cell>
        </row>
        <row r="14037">
          <cell r="D14037" t="str">
            <v/>
          </cell>
        </row>
        <row r="14038">
          <cell r="D14038" t="str">
            <v/>
          </cell>
        </row>
        <row r="14039">
          <cell r="D14039" t="str">
            <v/>
          </cell>
        </row>
        <row r="14040">
          <cell r="D14040" t="str">
            <v/>
          </cell>
        </row>
        <row r="14041">
          <cell r="D14041" t="str">
            <v/>
          </cell>
        </row>
        <row r="14042">
          <cell r="D14042" t="str">
            <v/>
          </cell>
        </row>
        <row r="14043">
          <cell r="D14043" t="str">
            <v/>
          </cell>
        </row>
        <row r="14044">
          <cell r="D14044" t="str">
            <v/>
          </cell>
        </row>
        <row r="14045">
          <cell r="D14045" t="str">
            <v/>
          </cell>
        </row>
        <row r="14046">
          <cell r="D14046" t="str">
            <v/>
          </cell>
        </row>
        <row r="14047">
          <cell r="D14047" t="str">
            <v/>
          </cell>
        </row>
        <row r="14048">
          <cell r="D14048" t="str">
            <v/>
          </cell>
        </row>
        <row r="14049">
          <cell r="D14049" t="str">
            <v/>
          </cell>
        </row>
        <row r="14050">
          <cell r="D14050" t="str">
            <v/>
          </cell>
        </row>
        <row r="14051">
          <cell r="D14051" t="str">
            <v/>
          </cell>
        </row>
        <row r="14052">
          <cell r="D14052" t="str">
            <v/>
          </cell>
        </row>
        <row r="14053">
          <cell r="D14053" t="str">
            <v/>
          </cell>
        </row>
        <row r="14054">
          <cell r="D14054" t="str">
            <v/>
          </cell>
        </row>
        <row r="14055">
          <cell r="D14055" t="str">
            <v/>
          </cell>
        </row>
        <row r="14056">
          <cell r="D14056" t="str">
            <v/>
          </cell>
        </row>
        <row r="14057">
          <cell r="D14057" t="str">
            <v/>
          </cell>
        </row>
        <row r="14058">
          <cell r="D14058" t="str">
            <v/>
          </cell>
        </row>
        <row r="14059">
          <cell r="D14059" t="str">
            <v/>
          </cell>
        </row>
        <row r="14060">
          <cell r="D14060" t="str">
            <v/>
          </cell>
        </row>
        <row r="14061">
          <cell r="D14061" t="str">
            <v/>
          </cell>
        </row>
        <row r="14062">
          <cell r="D14062" t="str">
            <v/>
          </cell>
        </row>
        <row r="14063">
          <cell r="D14063" t="str">
            <v/>
          </cell>
        </row>
        <row r="14064">
          <cell r="D14064" t="str">
            <v/>
          </cell>
        </row>
        <row r="14065">
          <cell r="D14065" t="str">
            <v/>
          </cell>
        </row>
        <row r="14066">
          <cell r="D14066" t="str">
            <v/>
          </cell>
        </row>
        <row r="14067">
          <cell r="D14067" t="str">
            <v/>
          </cell>
        </row>
        <row r="14068">
          <cell r="D14068" t="str">
            <v/>
          </cell>
        </row>
        <row r="14069">
          <cell r="D14069" t="str">
            <v/>
          </cell>
        </row>
        <row r="14070">
          <cell r="D14070" t="str">
            <v/>
          </cell>
        </row>
        <row r="14071">
          <cell r="D14071" t="str">
            <v/>
          </cell>
        </row>
        <row r="14072">
          <cell r="D14072" t="str">
            <v/>
          </cell>
        </row>
        <row r="14073">
          <cell r="D14073" t="str">
            <v/>
          </cell>
        </row>
        <row r="14074">
          <cell r="D14074" t="str">
            <v/>
          </cell>
        </row>
        <row r="14075">
          <cell r="D14075" t="str">
            <v/>
          </cell>
        </row>
        <row r="14076">
          <cell r="D14076" t="str">
            <v/>
          </cell>
        </row>
        <row r="14077">
          <cell r="D14077" t="str">
            <v/>
          </cell>
        </row>
        <row r="14078">
          <cell r="D14078" t="str">
            <v/>
          </cell>
        </row>
        <row r="14079">
          <cell r="D14079" t="str">
            <v/>
          </cell>
        </row>
        <row r="14080">
          <cell r="D14080" t="str">
            <v/>
          </cell>
        </row>
        <row r="14081">
          <cell r="D14081" t="str">
            <v/>
          </cell>
        </row>
        <row r="14082">
          <cell r="D14082" t="str">
            <v/>
          </cell>
        </row>
        <row r="14083">
          <cell r="D14083" t="str">
            <v/>
          </cell>
        </row>
        <row r="14084">
          <cell r="D14084" t="str">
            <v/>
          </cell>
        </row>
        <row r="14085">
          <cell r="D14085" t="str">
            <v/>
          </cell>
        </row>
        <row r="14086">
          <cell r="D14086" t="str">
            <v/>
          </cell>
        </row>
        <row r="14087">
          <cell r="D14087" t="str">
            <v/>
          </cell>
        </row>
        <row r="14088">
          <cell r="D14088" t="str">
            <v/>
          </cell>
        </row>
        <row r="14089">
          <cell r="D14089" t="str">
            <v/>
          </cell>
        </row>
        <row r="14090">
          <cell r="D14090" t="str">
            <v/>
          </cell>
        </row>
        <row r="14091">
          <cell r="D14091" t="str">
            <v/>
          </cell>
        </row>
        <row r="14092">
          <cell r="D14092" t="str">
            <v/>
          </cell>
        </row>
        <row r="14093">
          <cell r="D14093" t="str">
            <v/>
          </cell>
        </row>
        <row r="14094">
          <cell r="D14094" t="str">
            <v/>
          </cell>
        </row>
        <row r="14095">
          <cell r="D14095" t="str">
            <v/>
          </cell>
        </row>
        <row r="14096">
          <cell r="D14096" t="str">
            <v/>
          </cell>
        </row>
        <row r="14097">
          <cell r="D14097" t="str">
            <v/>
          </cell>
        </row>
        <row r="14098">
          <cell r="D14098" t="str">
            <v/>
          </cell>
        </row>
        <row r="14099">
          <cell r="D14099" t="str">
            <v/>
          </cell>
        </row>
        <row r="14100">
          <cell r="D14100" t="str">
            <v/>
          </cell>
        </row>
        <row r="14101">
          <cell r="D14101" t="str">
            <v/>
          </cell>
        </row>
        <row r="14102">
          <cell r="D14102" t="str">
            <v/>
          </cell>
        </row>
        <row r="14103">
          <cell r="D14103" t="str">
            <v/>
          </cell>
        </row>
        <row r="14104">
          <cell r="D14104" t="str">
            <v/>
          </cell>
        </row>
        <row r="14105">
          <cell r="D14105" t="str">
            <v/>
          </cell>
        </row>
        <row r="14106">
          <cell r="D14106" t="str">
            <v/>
          </cell>
        </row>
        <row r="14107">
          <cell r="D14107" t="str">
            <v/>
          </cell>
        </row>
        <row r="14108">
          <cell r="D14108" t="str">
            <v/>
          </cell>
        </row>
        <row r="14109">
          <cell r="D14109" t="str">
            <v/>
          </cell>
        </row>
        <row r="14110">
          <cell r="D14110" t="str">
            <v/>
          </cell>
        </row>
        <row r="14111">
          <cell r="D14111" t="str">
            <v/>
          </cell>
        </row>
        <row r="14112">
          <cell r="D14112" t="str">
            <v/>
          </cell>
        </row>
        <row r="14113">
          <cell r="D14113" t="str">
            <v/>
          </cell>
        </row>
        <row r="14114">
          <cell r="D14114" t="str">
            <v/>
          </cell>
        </row>
        <row r="14115">
          <cell r="D14115" t="str">
            <v/>
          </cell>
        </row>
        <row r="14116">
          <cell r="D14116" t="str">
            <v/>
          </cell>
        </row>
        <row r="14117">
          <cell r="D14117" t="str">
            <v/>
          </cell>
        </row>
        <row r="14118">
          <cell r="D14118" t="str">
            <v/>
          </cell>
        </row>
        <row r="14119">
          <cell r="D14119" t="str">
            <v/>
          </cell>
        </row>
        <row r="14120">
          <cell r="D14120" t="str">
            <v/>
          </cell>
        </row>
        <row r="14121">
          <cell r="D14121" t="str">
            <v/>
          </cell>
        </row>
        <row r="14122">
          <cell r="D14122" t="str">
            <v/>
          </cell>
        </row>
        <row r="14123">
          <cell r="D14123" t="str">
            <v/>
          </cell>
        </row>
        <row r="14124">
          <cell r="D14124" t="str">
            <v/>
          </cell>
        </row>
        <row r="14125">
          <cell r="D14125" t="str">
            <v/>
          </cell>
        </row>
        <row r="14126">
          <cell r="D14126" t="str">
            <v/>
          </cell>
        </row>
        <row r="14127">
          <cell r="D14127" t="str">
            <v/>
          </cell>
        </row>
        <row r="14128">
          <cell r="D14128" t="str">
            <v/>
          </cell>
        </row>
        <row r="14129">
          <cell r="D14129" t="str">
            <v/>
          </cell>
        </row>
        <row r="14130">
          <cell r="D14130" t="str">
            <v/>
          </cell>
        </row>
        <row r="14131">
          <cell r="D14131" t="str">
            <v/>
          </cell>
        </row>
        <row r="14132">
          <cell r="D14132" t="str">
            <v/>
          </cell>
        </row>
        <row r="14133">
          <cell r="D14133" t="str">
            <v/>
          </cell>
        </row>
        <row r="14134">
          <cell r="D14134" t="str">
            <v/>
          </cell>
        </row>
        <row r="14135">
          <cell r="D14135" t="str">
            <v/>
          </cell>
        </row>
        <row r="14136">
          <cell r="D14136" t="str">
            <v/>
          </cell>
        </row>
        <row r="14137">
          <cell r="D14137" t="str">
            <v/>
          </cell>
        </row>
        <row r="14138">
          <cell r="D14138" t="str">
            <v/>
          </cell>
        </row>
        <row r="14139">
          <cell r="D14139" t="str">
            <v/>
          </cell>
        </row>
        <row r="14140">
          <cell r="D14140" t="str">
            <v/>
          </cell>
        </row>
        <row r="14141">
          <cell r="D14141" t="str">
            <v/>
          </cell>
        </row>
        <row r="14142">
          <cell r="D14142" t="str">
            <v/>
          </cell>
        </row>
        <row r="14143">
          <cell r="D14143" t="str">
            <v/>
          </cell>
        </row>
        <row r="14144">
          <cell r="D14144" t="str">
            <v/>
          </cell>
        </row>
        <row r="14145">
          <cell r="D14145" t="str">
            <v/>
          </cell>
        </row>
        <row r="14146">
          <cell r="D14146" t="str">
            <v/>
          </cell>
        </row>
        <row r="14147">
          <cell r="D14147" t="str">
            <v/>
          </cell>
        </row>
        <row r="14148">
          <cell r="D14148" t="str">
            <v/>
          </cell>
        </row>
        <row r="14149">
          <cell r="D14149" t="str">
            <v/>
          </cell>
        </row>
        <row r="14150">
          <cell r="D14150" t="str">
            <v/>
          </cell>
        </row>
        <row r="14151">
          <cell r="D14151" t="str">
            <v/>
          </cell>
        </row>
        <row r="14152">
          <cell r="D14152" t="str">
            <v/>
          </cell>
        </row>
        <row r="14153">
          <cell r="D14153" t="str">
            <v/>
          </cell>
        </row>
        <row r="14154">
          <cell r="D14154" t="str">
            <v/>
          </cell>
        </row>
        <row r="14155">
          <cell r="D14155" t="str">
            <v/>
          </cell>
        </row>
        <row r="14156">
          <cell r="D14156" t="str">
            <v/>
          </cell>
        </row>
        <row r="14157">
          <cell r="D14157" t="str">
            <v/>
          </cell>
        </row>
        <row r="14158">
          <cell r="D14158" t="str">
            <v/>
          </cell>
        </row>
        <row r="14159">
          <cell r="D14159" t="str">
            <v/>
          </cell>
        </row>
        <row r="14160">
          <cell r="D14160" t="str">
            <v/>
          </cell>
        </row>
        <row r="14161">
          <cell r="D14161" t="str">
            <v/>
          </cell>
        </row>
        <row r="14162">
          <cell r="D14162" t="str">
            <v/>
          </cell>
        </row>
        <row r="14163">
          <cell r="D14163" t="str">
            <v/>
          </cell>
        </row>
        <row r="14164">
          <cell r="D14164" t="str">
            <v/>
          </cell>
        </row>
        <row r="14165">
          <cell r="D14165" t="str">
            <v/>
          </cell>
        </row>
        <row r="14166">
          <cell r="D14166" t="str">
            <v/>
          </cell>
        </row>
        <row r="14167">
          <cell r="D14167" t="str">
            <v/>
          </cell>
        </row>
        <row r="14168">
          <cell r="D14168" t="str">
            <v/>
          </cell>
        </row>
        <row r="14169">
          <cell r="D14169" t="str">
            <v/>
          </cell>
        </row>
        <row r="14170">
          <cell r="D14170" t="str">
            <v/>
          </cell>
        </row>
        <row r="14171">
          <cell r="D14171" t="str">
            <v/>
          </cell>
        </row>
        <row r="14172">
          <cell r="D14172" t="str">
            <v/>
          </cell>
        </row>
        <row r="14173">
          <cell r="D14173" t="str">
            <v/>
          </cell>
        </row>
        <row r="14174">
          <cell r="D14174" t="str">
            <v/>
          </cell>
        </row>
        <row r="14175">
          <cell r="D14175" t="str">
            <v/>
          </cell>
        </row>
        <row r="14176">
          <cell r="D14176" t="str">
            <v/>
          </cell>
        </row>
        <row r="14177">
          <cell r="D14177" t="str">
            <v/>
          </cell>
        </row>
        <row r="14178">
          <cell r="D14178" t="str">
            <v/>
          </cell>
        </row>
        <row r="14179">
          <cell r="D14179" t="str">
            <v/>
          </cell>
        </row>
        <row r="14180">
          <cell r="D14180" t="str">
            <v/>
          </cell>
        </row>
        <row r="14181">
          <cell r="D14181" t="str">
            <v/>
          </cell>
        </row>
        <row r="14182">
          <cell r="D14182" t="str">
            <v/>
          </cell>
        </row>
        <row r="14183">
          <cell r="D14183" t="str">
            <v/>
          </cell>
        </row>
        <row r="14184">
          <cell r="D14184" t="str">
            <v/>
          </cell>
        </row>
        <row r="14185">
          <cell r="D14185" t="str">
            <v/>
          </cell>
        </row>
        <row r="14186">
          <cell r="D14186" t="str">
            <v/>
          </cell>
        </row>
        <row r="14187">
          <cell r="D14187" t="str">
            <v/>
          </cell>
        </row>
        <row r="14188">
          <cell r="D14188" t="str">
            <v/>
          </cell>
        </row>
        <row r="14189">
          <cell r="D14189" t="str">
            <v/>
          </cell>
        </row>
        <row r="14190">
          <cell r="D14190" t="str">
            <v/>
          </cell>
        </row>
        <row r="14191">
          <cell r="D14191" t="str">
            <v/>
          </cell>
        </row>
        <row r="14192">
          <cell r="D14192" t="str">
            <v/>
          </cell>
        </row>
        <row r="14193">
          <cell r="D14193" t="str">
            <v/>
          </cell>
        </row>
        <row r="14194">
          <cell r="D14194" t="str">
            <v/>
          </cell>
        </row>
        <row r="14195">
          <cell r="D14195" t="str">
            <v/>
          </cell>
        </row>
        <row r="14196">
          <cell r="D14196" t="str">
            <v/>
          </cell>
        </row>
        <row r="14197">
          <cell r="D14197" t="str">
            <v/>
          </cell>
        </row>
        <row r="14198">
          <cell r="D14198" t="str">
            <v/>
          </cell>
        </row>
        <row r="14199">
          <cell r="D14199" t="str">
            <v/>
          </cell>
        </row>
        <row r="14200">
          <cell r="D14200" t="str">
            <v/>
          </cell>
        </row>
        <row r="14201">
          <cell r="D14201" t="str">
            <v/>
          </cell>
        </row>
        <row r="14202">
          <cell r="D14202" t="str">
            <v/>
          </cell>
        </row>
        <row r="14203">
          <cell r="D14203" t="str">
            <v/>
          </cell>
        </row>
        <row r="14204">
          <cell r="D14204" t="str">
            <v/>
          </cell>
        </row>
        <row r="14205">
          <cell r="D14205" t="str">
            <v/>
          </cell>
        </row>
        <row r="14206">
          <cell r="D14206" t="str">
            <v/>
          </cell>
        </row>
        <row r="14207">
          <cell r="D14207" t="str">
            <v/>
          </cell>
        </row>
        <row r="14208">
          <cell r="D14208" t="str">
            <v/>
          </cell>
        </row>
        <row r="14209">
          <cell r="D14209" t="str">
            <v/>
          </cell>
        </row>
        <row r="14210">
          <cell r="D14210" t="str">
            <v/>
          </cell>
        </row>
        <row r="14211">
          <cell r="D14211" t="str">
            <v/>
          </cell>
        </row>
        <row r="14212">
          <cell r="D14212" t="str">
            <v/>
          </cell>
        </row>
        <row r="14213">
          <cell r="D14213" t="str">
            <v/>
          </cell>
        </row>
        <row r="14214">
          <cell r="D14214" t="str">
            <v/>
          </cell>
        </row>
        <row r="14215">
          <cell r="D14215" t="str">
            <v/>
          </cell>
        </row>
        <row r="14216">
          <cell r="D14216" t="str">
            <v/>
          </cell>
        </row>
        <row r="14217">
          <cell r="D14217" t="str">
            <v/>
          </cell>
        </row>
        <row r="14218">
          <cell r="D14218" t="str">
            <v/>
          </cell>
        </row>
        <row r="14219">
          <cell r="D14219" t="str">
            <v/>
          </cell>
        </row>
        <row r="14220">
          <cell r="D14220" t="str">
            <v/>
          </cell>
        </row>
        <row r="14221">
          <cell r="D14221" t="str">
            <v/>
          </cell>
        </row>
        <row r="14222">
          <cell r="D14222" t="str">
            <v/>
          </cell>
        </row>
        <row r="14223">
          <cell r="D14223" t="str">
            <v/>
          </cell>
        </row>
        <row r="14224">
          <cell r="D14224" t="str">
            <v/>
          </cell>
        </row>
        <row r="14225">
          <cell r="D14225" t="str">
            <v/>
          </cell>
        </row>
        <row r="14226">
          <cell r="D14226" t="str">
            <v/>
          </cell>
        </row>
        <row r="14227">
          <cell r="D14227" t="str">
            <v/>
          </cell>
        </row>
        <row r="14228">
          <cell r="D14228" t="str">
            <v/>
          </cell>
        </row>
        <row r="14229">
          <cell r="D14229" t="str">
            <v/>
          </cell>
        </row>
        <row r="14230">
          <cell r="D14230" t="str">
            <v/>
          </cell>
        </row>
        <row r="14231">
          <cell r="D14231" t="str">
            <v/>
          </cell>
        </row>
        <row r="14232">
          <cell r="D14232" t="str">
            <v/>
          </cell>
        </row>
        <row r="14233">
          <cell r="D14233" t="str">
            <v/>
          </cell>
        </row>
        <row r="14234">
          <cell r="D14234" t="str">
            <v/>
          </cell>
        </row>
        <row r="14235">
          <cell r="D14235" t="str">
            <v/>
          </cell>
        </row>
        <row r="14236">
          <cell r="D14236" t="str">
            <v/>
          </cell>
        </row>
        <row r="14237">
          <cell r="D14237" t="str">
            <v/>
          </cell>
        </row>
        <row r="14238">
          <cell r="D14238" t="str">
            <v/>
          </cell>
        </row>
        <row r="14239">
          <cell r="D14239" t="str">
            <v/>
          </cell>
        </row>
        <row r="14240">
          <cell r="D14240" t="str">
            <v/>
          </cell>
        </row>
        <row r="14241">
          <cell r="D14241" t="str">
            <v/>
          </cell>
        </row>
        <row r="14242">
          <cell r="D14242" t="str">
            <v/>
          </cell>
        </row>
        <row r="14243">
          <cell r="D14243" t="str">
            <v/>
          </cell>
        </row>
        <row r="14244">
          <cell r="D14244" t="str">
            <v/>
          </cell>
        </row>
        <row r="14245">
          <cell r="D14245" t="str">
            <v/>
          </cell>
        </row>
        <row r="14246">
          <cell r="D14246" t="str">
            <v/>
          </cell>
        </row>
        <row r="14247">
          <cell r="D14247" t="str">
            <v/>
          </cell>
        </row>
        <row r="14248">
          <cell r="D14248" t="str">
            <v/>
          </cell>
        </row>
        <row r="14249">
          <cell r="D14249" t="str">
            <v/>
          </cell>
        </row>
        <row r="14250">
          <cell r="D14250" t="str">
            <v/>
          </cell>
        </row>
        <row r="14251">
          <cell r="D14251" t="str">
            <v/>
          </cell>
        </row>
        <row r="14252">
          <cell r="D14252" t="str">
            <v/>
          </cell>
        </row>
        <row r="14253">
          <cell r="D14253" t="str">
            <v/>
          </cell>
        </row>
        <row r="14254">
          <cell r="D14254" t="str">
            <v/>
          </cell>
        </row>
        <row r="14255">
          <cell r="D14255" t="str">
            <v/>
          </cell>
        </row>
        <row r="14256">
          <cell r="D14256" t="str">
            <v/>
          </cell>
        </row>
        <row r="14257">
          <cell r="D14257" t="str">
            <v/>
          </cell>
        </row>
        <row r="14258">
          <cell r="D14258" t="str">
            <v/>
          </cell>
        </row>
        <row r="14259">
          <cell r="D14259" t="str">
            <v/>
          </cell>
        </row>
        <row r="14260">
          <cell r="D14260" t="str">
            <v/>
          </cell>
        </row>
        <row r="14261">
          <cell r="D14261" t="str">
            <v/>
          </cell>
        </row>
        <row r="14262">
          <cell r="D14262" t="str">
            <v/>
          </cell>
        </row>
        <row r="14263">
          <cell r="D14263" t="str">
            <v/>
          </cell>
        </row>
        <row r="14264">
          <cell r="D14264" t="str">
            <v/>
          </cell>
        </row>
        <row r="14265">
          <cell r="D14265" t="str">
            <v/>
          </cell>
        </row>
        <row r="14266">
          <cell r="D14266" t="str">
            <v/>
          </cell>
        </row>
        <row r="14267">
          <cell r="D14267" t="str">
            <v/>
          </cell>
        </row>
        <row r="14268">
          <cell r="D14268" t="str">
            <v/>
          </cell>
        </row>
        <row r="14269">
          <cell r="D14269" t="str">
            <v/>
          </cell>
        </row>
        <row r="14270">
          <cell r="D14270" t="str">
            <v/>
          </cell>
        </row>
        <row r="14271">
          <cell r="D14271" t="str">
            <v/>
          </cell>
        </row>
        <row r="14272">
          <cell r="D14272" t="str">
            <v/>
          </cell>
        </row>
        <row r="14273">
          <cell r="D14273" t="str">
            <v/>
          </cell>
        </row>
        <row r="14274">
          <cell r="D14274" t="str">
            <v/>
          </cell>
        </row>
        <row r="14275">
          <cell r="D14275" t="str">
            <v/>
          </cell>
        </row>
        <row r="14276">
          <cell r="D14276" t="str">
            <v/>
          </cell>
        </row>
        <row r="14277">
          <cell r="D14277" t="str">
            <v/>
          </cell>
        </row>
        <row r="14278">
          <cell r="D14278" t="str">
            <v/>
          </cell>
        </row>
        <row r="14279">
          <cell r="D14279" t="str">
            <v/>
          </cell>
        </row>
        <row r="14280">
          <cell r="D14280" t="str">
            <v/>
          </cell>
        </row>
        <row r="14281">
          <cell r="D14281" t="str">
            <v/>
          </cell>
        </row>
        <row r="14282">
          <cell r="D14282" t="str">
            <v/>
          </cell>
        </row>
        <row r="14283">
          <cell r="D14283" t="str">
            <v/>
          </cell>
        </row>
        <row r="14284">
          <cell r="D14284" t="str">
            <v/>
          </cell>
        </row>
        <row r="14285">
          <cell r="D14285" t="str">
            <v/>
          </cell>
        </row>
        <row r="14286">
          <cell r="D14286" t="str">
            <v/>
          </cell>
        </row>
        <row r="14287">
          <cell r="D14287" t="str">
            <v/>
          </cell>
        </row>
        <row r="14288">
          <cell r="D14288" t="str">
            <v/>
          </cell>
        </row>
        <row r="14289">
          <cell r="D14289" t="str">
            <v/>
          </cell>
        </row>
        <row r="14290">
          <cell r="D14290" t="str">
            <v/>
          </cell>
        </row>
        <row r="14291">
          <cell r="D14291" t="str">
            <v/>
          </cell>
        </row>
        <row r="14292">
          <cell r="D14292" t="str">
            <v/>
          </cell>
        </row>
        <row r="14293">
          <cell r="D14293" t="str">
            <v/>
          </cell>
        </row>
        <row r="14294">
          <cell r="D14294" t="str">
            <v/>
          </cell>
        </row>
        <row r="14295">
          <cell r="D14295" t="str">
            <v/>
          </cell>
        </row>
        <row r="14296">
          <cell r="D14296" t="str">
            <v/>
          </cell>
        </row>
        <row r="14297">
          <cell r="D14297" t="str">
            <v/>
          </cell>
        </row>
        <row r="14298">
          <cell r="D14298" t="str">
            <v/>
          </cell>
        </row>
        <row r="14299">
          <cell r="D14299" t="str">
            <v/>
          </cell>
        </row>
        <row r="14300">
          <cell r="D14300" t="str">
            <v/>
          </cell>
        </row>
        <row r="14301">
          <cell r="D14301" t="str">
            <v/>
          </cell>
        </row>
        <row r="14302">
          <cell r="D14302" t="str">
            <v/>
          </cell>
        </row>
        <row r="14303">
          <cell r="D14303" t="str">
            <v/>
          </cell>
        </row>
        <row r="14304">
          <cell r="D14304" t="str">
            <v/>
          </cell>
        </row>
        <row r="14305">
          <cell r="D14305" t="str">
            <v/>
          </cell>
        </row>
        <row r="14306">
          <cell r="D14306" t="str">
            <v/>
          </cell>
        </row>
        <row r="14307">
          <cell r="D14307" t="str">
            <v/>
          </cell>
        </row>
        <row r="14308">
          <cell r="D14308" t="str">
            <v/>
          </cell>
        </row>
        <row r="14309">
          <cell r="D14309" t="str">
            <v/>
          </cell>
        </row>
        <row r="14310">
          <cell r="D14310" t="str">
            <v/>
          </cell>
        </row>
        <row r="14311">
          <cell r="D14311" t="str">
            <v/>
          </cell>
        </row>
        <row r="14312">
          <cell r="D14312" t="str">
            <v/>
          </cell>
        </row>
        <row r="14313">
          <cell r="D14313" t="str">
            <v/>
          </cell>
        </row>
        <row r="14314">
          <cell r="D14314" t="str">
            <v/>
          </cell>
        </row>
        <row r="14315">
          <cell r="D14315" t="str">
            <v/>
          </cell>
        </row>
        <row r="14316">
          <cell r="D14316" t="str">
            <v/>
          </cell>
        </row>
        <row r="14317">
          <cell r="D14317" t="str">
            <v/>
          </cell>
        </row>
        <row r="14318">
          <cell r="D14318" t="str">
            <v/>
          </cell>
        </row>
        <row r="14319">
          <cell r="D14319" t="str">
            <v/>
          </cell>
        </row>
        <row r="14320">
          <cell r="D14320" t="str">
            <v/>
          </cell>
        </row>
        <row r="14321">
          <cell r="D14321" t="str">
            <v/>
          </cell>
        </row>
        <row r="14322">
          <cell r="D14322" t="str">
            <v/>
          </cell>
        </row>
        <row r="14323">
          <cell r="D14323" t="str">
            <v/>
          </cell>
        </row>
        <row r="14324">
          <cell r="D14324" t="str">
            <v/>
          </cell>
        </row>
        <row r="14325">
          <cell r="D14325" t="str">
            <v/>
          </cell>
        </row>
        <row r="14326">
          <cell r="D14326" t="str">
            <v/>
          </cell>
        </row>
        <row r="14327">
          <cell r="D14327" t="str">
            <v/>
          </cell>
        </row>
        <row r="14328">
          <cell r="D14328" t="str">
            <v/>
          </cell>
        </row>
        <row r="14329">
          <cell r="D14329" t="str">
            <v/>
          </cell>
        </row>
        <row r="14330">
          <cell r="D14330" t="str">
            <v/>
          </cell>
        </row>
        <row r="14331">
          <cell r="D14331" t="str">
            <v/>
          </cell>
        </row>
        <row r="14332">
          <cell r="D14332" t="str">
            <v/>
          </cell>
        </row>
        <row r="14333">
          <cell r="D14333" t="str">
            <v/>
          </cell>
        </row>
        <row r="14334">
          <cell r="D14334" t="str">
            <v/>
          </cell>
        </row>
        <row r="14335">
          <cell r="D14335" t="str">
            <v/>
          </cell>
        </row>
        <row r="14336">
          <cell r="D14336" t="str">
            <v/>
          </cell>
        </row>
        <row r="14337">
          <cell r="D14337" t="str">
            <v/>
          </cell>
        </row>
        <row r="14338">
          <cell r="D14338" t="str">
            <v/>
          </cell>
        </row>
        <row r="14339">
          <cell r="D14339" t="str">
            <v/>
          </cell>
        </row>
        <row r="14340">
          <cell r="D14340" t="str">
            <v/>
          </cell>
        </row>
        <row r="14341">
          <cell r="D14341" t="str">
            <v/>
          </cell>
        </row>
        <row r="14342">
          <cell r="D14342" t="str">
            <v/>
          </cell>
        </row>
        <row r="14343">
          <cell r="D14343" t="str">
            <v/>
          </cell>
        </row>
        <row r="14344">
          <cell r="D14344" t="str">
            <v/>
          </cell>
        </row>
        <row r="14345">
          <cell r="D14345" t="str">
            <v/>
          </cell>
        </row>
        <row r="14346">
          <cell r="D14346" t="str">
            <v/>
          </cell>
        </row>
        <row r="14347">
          <cell r="D14347" t="str">
            <v/>
          </cell>
        </row>
        <row r="14348">
          <cell r="D14348" t="str">
            <v/>
          </cell>
        </row>
        <row r="14349">
          <cell r="D14349" t="str">
            <v/>
          </cell>
        </row>
        <row r="14350">
          <cell r="D14350" t="str">
            <v/>
          </cell>
        </row>
        <row r="14351">
          <cell r="D14351" t="str">
            <v/>
          </cell>
        </row>
        <row r="14352">
          <cell r="D14352" t="str">
            <v/>
          </cell>
        </row>
        <row r="14353">
          <cell r="D14353" t="str">
            <v/>
          </cell>
        </row>
        <row r="14354">
          <cell r="D14354" t="str">
            <v/>
          </cell>
        </row>
        <row r="14355">
          <cell r="D14355" t="str">
            <v/>
          </cell>
        </row>
        <row r="14356">
          <cell r="D14356" t="str">
            <v/>
          </cell>
        </row>
        <row r="14357">
          <cell r="D14357" t="str">
            <v/>
          </cell>
        </row>
        <row r="14358">
          <cell r="D14358" t="str">
            <v/>
          </cell>
        </row>
        <row r="14359">
          <cell r="D14359" t="str">
            <v/>
          </cell>
        </row>
        <row r="14360">
          <cell r="D14360" t="str">
            <v/>
          </cell>
        </row>
        <row r="14361">
          <cell r="D14361" t="str">
            <v/>
          </cell>
        </row>
        <row r="14362">
          <cell r="D14362" t="str">
            <v/>
          </cell>
        </row>
        <row r="14363">
          <cell r="D14363" t="str">
            <v/>
          </cell>
        </row>
        <row r="14364">
          <cell r="D14364" t="str">
            <v/>
          </cell>
        </row>
        <row r="14365">
          <cell r="D14365" t="str">
            <v/>
          </cell>
        </row>
        <row r="14366">
          <cell r="D14366" t="str">
            <v/>
          </cell>
        </row>
        <row r="14367">
          <cell r="D14367" t="str">
            <v/>
          </cell>
        </row>
        <row r="14368">
          <cell r="D14368" t="str">
            <v/>
          </cell>
        </row>
        <row r="14369">
          <cell r="D14369" t="str">
            <v/>
          </cell>
        </row>
        <row r="14370">
          <cell r="D14370" t="str">
            <v/>
          </cell>
        </row>
        <row r="14371">
          <cell r="D14371" t="str">
            <v/>
          </cell>
        </row>
        <row r="14372">
          <cell r="D14372" t="str">
            <v/>
          </cell>
        </row>
        <row r="14373">
          <cell r="D14373" t="str">
            <v/>
          </cell>
        </row>
        <row r="14374">
          <cell r="D14374" t="str">
            <v/>
          </cell>
        </row>
        <row r="14375">
          <cell r="D14375" t="str">
            <v/>
          </cell>
        </row>
        <row r="14376">
          <cell r="D14376" t="str">
            <v/>
          </cell>
        </row>
        <row r="14377">
          <cell r="D14377" t="str">
            <v/>
          </cell>
        </row>
        <row r="14378">
          <cell r="D14378" t="str">
            <v/>
          </cell>
        </row>
        <row r="14379">
          <cell r="D14379" t="str">
            <v/>
          </cell>
        </row>
        <row r="14380">
          <cell r="D14380" t="str">
            <v/>
          </cell>
        </row>
        <row r="14381">
          <cell r="D14381" t="str">
            <v/>
          </cell>
        </row>
        <row r="14382">
          <cell r="D14382" t="str">
            <v/>
          </cell>
        </row>
        <row r="14383">
          <cell r="D14383" t="str">
            <v/>
          </cell>
        </row>
        <row r="14384">
          <cell r="D14384" t="str">
            <v/>
          </cell>
        </row>
        <row r="14385">
          <cell r="D14385" t="str">
            <v/>
          </cell>
        </row>
        <row r="14386">
          <cell r="D14386" t="str">
            <v/>
          </cell>
        </row>
        <row r="14387">
          <cell r="D14387" t="str">
            <v/>
          </cell>
        </row>
        <row r="14388">
          <cell r="D14388" t="str">
            <v/>
          </cell>
        </row>
        <row r="14389">
          <cell r="D14389" t="str">
            <v/>
          </cell>
        </row>
        <row r="14390">
          <cell r="D14390" t="str">
            <v/>
          </cell>
        </row>
        <row r="14391">
          <cell r="D14391" t="str">
            <v/>
          </cell>
        </row>
        <row r="14392">
          <cell r="D14392" t="str">
            <v/>
          </cell>
        </row>
        <row r="14393">
          <cell r="D14393" t="str">
            <v/>
          </cell>
        </row>
        <row r="14394">
          <cell r="D14394" t="str">
            <v/>
          </cell>
        </row>
        <row r="14395">
          <cell r="D14395" t="str">
            <v/>
          </cell>
        </row>
        <row r="14396">
          <cell r="D14396" t="str">
            <v/>
          </cell>
        </row>
        <row r="14397">
          <cell r="D14397" t="str">
            <v/>
          </cell>
        </row>
        <row r="14398">
          <cell r="D14398" t="str">
            <v/>
          </cell>
        </row>
        <row r="14399">
          <cell r="D14399" t="str">
            <v/>
          </cell>
        </row>
        <row r="14400">
          <cell r="D14400" t="str">
            <v/>
          </cell>
        </row>
        <row r="14401">
          <cell r="D14401" t="str">
            <v/>
          </cell>
        </row>
        <row r="14402">
          <cell r="D14402" t="str">
            <v/>
          </cell>
        </row>
        <row r="14403">
          <cell r="D14403" t="str">
            <v/>
          </cell>
        </row>
        <row r="14404">
          <cell r="D14404" t="str">
            <v/>
          </cell>
        </row>
        <row r="14405">
          <cell r="D14405" t="str">
            <v/>
          </cell>
        </row>
        <row r="14406">
          <cell r="D14406" t="str">
            <v/>
          </cell>
        </row>
        <row r="14407">
          <cell r="D14407" t="str">
            <v/>
          </cell>
        </row>
        <row r="14408">
          <cell r="D14408" t="str">
            <v/>
          </cell>
        </row>
        <row r="14409">
          <cell r="D14409" t="str">
            <v/>
          </cell>
        </row>
        <row r="14410">
          <cell r="D14410" t="str">
            <v/>
          </cell>
        </row>
        <row r="14411">
          <cell r="D14411" t="str">
            <v/>
          </cell>
        </row>
        <row r="14412">
          <cell r="D14412" t="str">
            <v/>
          </cell>
        </row>
        <row r="14413">
          <cell r="D14413" t="str">
            <v/>
          </cell>
        </row>
        <row r="14414">
          <cell r="D14414" t="str">
            <v/>
          </cell>
        </row>
        <row r="14415">
          <cell r="D14415" t="str">
            <v/>
          </cell>
        </row>
        <row r="14416">
          <cell r="D14416" t="str">
            <v/>
          </cell>
        </row>
        <row r="14417">
          <cell r="D14417" t="str">
            <v/>
          </cell>
        </row>
        <row r="14418">
          <cell r="D14418" t="str">
            <v/>
          </cell>
        </row>
        <row r="14419">
          <cell r="D14419" t="str">
            <v/>
          </cell>
        </row>
        <row r="14420">
          <cell r="D14420" t="str">
            <v/>
          </cell>
        </row>
        <row r="14421">
          <cell r="D14421" t="str">
            <v/>
          </cell>
        </row>
        <row r="14422">
          <cell r="D14422" t="str">
            <v/>
          </cell>
        </row>
        <row r="14423">
          <cell r="D14423" t="str">
            <v/>
          </cell>
        </row>
        <row r="14424">
          <cell r="D14424" t="str">
            <v/>
          </cell>
        </row>
        <row r="14425">
          <cell r="D14425" t="str">
            <v/>
          </cell>
        </row>
        <row r="14426">
          <cell r="D14426" t="str">
            <v/>
          </cell>
        </row>
        <row r="14427">
          <cell r="D14427" t="str">
            <v/>
          </cell>
        </row>
        <row r="14428">
          <cell r="D14428" t="str">
            <v/>
          </cell>
        </row>
        <row r="14429">
          <cell r="D14429" t="str">
            <v/>
          </cell>
        </row>
        <row r="14430">
          <cell r="D14430" t="str">
            <v/>
          </cell>
        </row>
        <row r="14431">
          <cell r="D14431" t="str">
            <v/>
          </cell>
        </row>
        <row r="14432">
          <cell r="D14432" t="str">
            <v/>
          </cell>
        </row>
        <row r="14433">
          <cell r="D14433" t="str">
            <v/>
          </cell>
        </row>
        <row r="14434">
          <cell r="D14434" t="str">
            <v/>
          </cell>
        </row>
        <row r="14435">
          <cell r="D14435" t="str">
            <v/>
          </cell>
        </row>
        <row r="14436">
          <cell r="D14436" t="str">
            <v/>
          </cell>
        </row>
        <row r="14437">
          <cell r="D14437" t="str">
            <v/>
          </cell>
        </row>
        <row r="14438">
          <cell r="D14438" t="str">
            <v/>
          </cell>
        </row>
        <row r="14439">
          <cell r="D14439" t="str">
            <v/>
          </cell>
        </row>
        <row r="14440">
          <cell r="D14440" t="str">
            <v/>
          </cell>
        </row>
        <row r="14441">
          <cell r="D14441" t="str">
            <v/>
          </cell>
        </row>
        <row r="14442">
          <cell r="D14442" t="str">
            <v/>
          </cell>
        </row>
        <row r="14443">
          <cell r="D14443" t="str">
            <v/>
          </cell>
        </row>
        <row r="14444">
          <cell r="D14444" t="str">
            <v/>
          </cell>
        </row>
        <row r="14445">
          <cell r="D14445" t="str">
            <v/>
          </cell>
        </row>
        <row r="14446">
          <cell r="D14446" t="str">
            <v/>
          </cell>
        </row>
        <row r="14447">
          <cell r="D14447" t="str">
            <v/>
          </cell>
        </row>
        <row r="14448">
          <cell r="D14448" t="str">
            <v/>
          </cell>
        </row>
        <row r="14449">
          <cell r="D14449" t="str">
            <v/>
          </cell>
        </row>
        <row r="14450">
          <cell r="D14450" t="str">
            <v/>
          </cell>
        </row>
        <row r="14451">
          <cell r="D14451" t="str">
            <v/>
          </cell>
        </row>
        <row r="14452">
          <cell r="D14452" t="str">
            <v/>
          </cell>
        </row>
        <row r="14453">
          <cell r="D14453" t="str">
            <v/>
          </cell>
        </row>
        <row r="14454">
          <cell r="D14454" t="str">
            <v/>
          </cell>
        </row>
        <row r="14455">
          <cell r="D14455" t="str">
            <v/>
          </cell>
        </row>
        <row r="14456">
          <cell r="D14456" t="str">
            <v/>
          </cell>
        </row>
        <row r="14457">
          <cell r="D14457" t="str">
            <v/>
          </cell>
        </row>
        <row r="14458">
          <cell r="D14458" t="str">
            <v/>
          </cell>
        </row>
        <row r="14459">
          <cell r="D14459" t="str">
            <v/>
          </cell>
        </row>
        <row r="14460">
          <cell r="D14460" t="str">
            <v/>
          </cell>
        </row>
        <row r="14461">
          <cell r="D14461" t="str">
            <v/>
          </cell>
        </row>
        <row r="14462">
          <cell r="D14462" t="str">
            <v/>
          </cell>
        </row>
        <row r="14463">
          <cell r="D14463" t="str">
            <v/>
          </cell>
        </row>
        <row r="14464">
          <cell r="D14464" t="str">
            <v/>
          </cell>
        </row>
        <row r="14465">
          <cell r="D14465" t="str">
            <v/>
          </cell>
        </row>
        <row r="14466">
          <cell r="D14466" t="str">
            <v/>
          </cell>
        </row>
        <row r="14467">
          <cell r="D14467" t="str">
            <v/>
          </cell>
        </row>
        <row r="14468">
          <cell r="D14468" t="str">
            <v/>
          </cell>
        </row>
        <row r="14469">
          <cell r="D14469" t="str">
            <v/>
          </cell>
        </row>
        <row r="14470">
          <cell r="D14470" t="str">
            <v/>
          </cell>
        </row>
        <row r="14471">
          <cell r="D14471" t="str">
            <v/>
          </cell>
        </row>
        <row r="14472">
          <cell r="D14472" t="str">
            <v/>
          </cell>
        </row>
        <row r="14473">
          <cell r="D14473" t="str">
            <v/>
          </cell>
        </row>
        <row r="14474">
          <cell r="D14474" t="str">
            <v/>
          </cell>
        </row>
        <row r="14475">
          <cell r="D14475" t="str">
            <v/>
          </cell>
        </row>
        <row r="14476">
          <cell r="D14476" t="str">
            <v/>
          </cell>
        </row>
        <row r="14477">
          <cell r="D14477" t="str">
            <v/>
          </cell>
        </row>
        <row r="14478">
          <cell r="D14478" t="str">
            <v/>
          </cell>
        </row>
        <row r="14479">
          <cell r="D14479" t="str">
            <v/>
          </cell>
        </row>
        <row r="14480">
          <cell r="D14480" t="str">
            <v/>
          </cell>
        </row>
        <row r="14481">
          <cell r="D14481" t="str">
            <v/>
          </cell>
        </row>
        <row r="14482">
          <cell r="D14482" t="str">
            <v/>
          </cell>
        </row>
        <row r="14483">
          <cell r="D14483" t="str">
            <v/>
          </cell>
        </row>
        <row r="14484">
          <cell r="D14484" t="str">
            <v/>
          </cell>
        </row>
        <row r="14485">
          <cell r="D14485" t="str">
            <v/>
          </cell>
        </row>
        <row r="14486">
          <cell r="D14486" t="str">
            <v/>
          </cell>
        </row>
        <row r="14487">
          <cell r="D14487" t="str">
            <v/>
          </cell>
        </row>
        <row r="14488">
          <cell r="D14488" t="str">
            <v/>
          </cell>
        </row>
        <row r="14489">
          <cell r="D14489" t="str">
            <v/>
          </cell>
        </row>
        <row r="14490">
          <cell r="D14490" t="str">
            <v/>
          </cell>
        </row>
        <row r="14491">
          <cell r="D14491" t="str">
            <v/>
          </cell>
        </row>
        <row r="14492">
          <cell r="D14492" t="str">
            <v/>
          </cell>
        </row>
        <row r="14493">
          <cell r="D14493" t="str">
            <v/>
          </cell>
        </row>
        <row r="14494">
          <cell r="D14494" t="str">
            <v/>
          </cell>
        </row>
        <row r="14495">
          <cell r="D14495" t="str">
            <v/>
          </cell>
        </row>
        <row r="14496">
          <cell r="D14496" t="str">
            <v/>
          </cell>
        </row>
        <row r="14497">
          <cell r="D14497" t="str">
            <v/>
          </cell>
        </row>
        <row r="14498">
          <cell r="D14498" t="str">
            <v/>
          </cell>
        </row>
        <row r="14499">
          <cell r="D14499" t="str">
            <v/>
          </cell>
        </row>
        <row r="14500">
          <cell r="D14500" t="str">
            <v/>
          </cell>
        </row>
        <row r="14501">
          <cell r="D14501" t="str">
            <v/>
          </cell>
        </row>
        <row r="14502">
          <cell r="D14502" t="str">
            <v/>
          </cell>
        </row>
        <row r="14503">
          <cell r="D14503" t="str">
            <v/>
          </cell>
        </row>
        <row r="14504">
          <cell r="D14504" t="str">
            <v/>
          </cell>
        </row>
        <row r="14505">
          <cell r="D14505" t="str">
            <v/>
          </cell>
        </row>
        <row r="14506">
          <cell r="D14506" t="str">
            <v/>
          </cell>
        </row>
        <row r="14507">
          <cell r="D14507" t="str">
            <v/>
          </cell>
        </row>
        <row r="14508">
          <cell r="D14508" t="str">
            <v/>
          </cell>
        </row>
        <row r="14509">
          <cell r="D14509" t="str">
            <v/>
          </cell>
        </row>
        <row r="14510">
          <cell r="D14510" t="str">
            <v/>
          </cell>
        </row>
        <row r="14511">
          <cell r="D14511" t="str">
            <v/>
          </cell>
        </row>
        <row r="14512">
          <cell r="D14512" t="str">
            <v/>
          </cell>
        </row>
        <row r="14513">
          <cell r="D14513" t="str">
            <v/>
          </cell>
        </row>
        <row r="14514">
          <cell r="D14514" t="str">
            <v/>
          </cell>
        </row>
        <row r="14515">
          <cell r="D14515" t="str">
            <v/>
          </cell>
        </row>
        <row r="14516">
          <cell r="D14516" t="str">
            <v/>
          </cell>
        </row>
        <row r="14517">
          <cell r="D14517" t="str">
            <v/>
          </cell>
        </row>
        <row r="14518">
          <cell r="D14518" t="str">
            <v/>
          </cell>
        </row>
        <row r="14519">
          <cell r="D14519" t="str">
            <v/>
          </cell>
        </row>
        <row r="14520">
          <cell r="D14520" t="str">
            <v/>
          </cell>
        </row>
        <row r="14521">
          <cell r="D14521" t="str">
            <v/>
          </cell>
        </row>
        <row r="14522">
          <cell r="D14522" t="str">
            <v/>
          </cell>
        </row>
        <row r="14523">
          <cell r="D14523" t="str">
            <v/>
          </cell>
        </row>
        <row r="14524">
          <cell r="D14524" t="str">
            <v/>
          </cell>
        </row>
        <row r="14525">
          <cell r="D14525" t="str">
            <v/>
          </cell>
        </row>
        <row r="14526">
          <cell r="D14526" t="str">
            <v/>
          </cell>
        </row>
        <row r="14527">
          <cell r="D14527" t="str">
            <v/>
          </cell>
        </row>
        <row r="14528">
          <cell r="D14528" t="str">
            <v/>
          </cell>
        </row>
        <row r="14529">
          <cell r="D14529" t="str">
            <v/>
          </cell>
        </row>
        <row r="14530">
          <cell r="D14530" t="str">
            <v/>
          </cell>
        </row>
        <row r="14531">
          <cell r="D14531" t="str">
            <v/>
          </cell>
        </row>
        <row r="14532">
          <cell r="D14532" t="str">
            <v/>
          </cell>
        </row>
        <row r="14533">
          <cell r="D14533" t="str">
            <v/>
          </cell>
        </row>
        <row r="14534">
          <cell r="D14534" t="str">
            <v/>
          </cell>
        </row>
        <row r="14535">
          <cell r="D14535" t="str">
            <v/>
          </cell>
        </row>
        <row r="14536">
          <cell r="D14536" t="str">
            <v/>
          </cell>
        </row>
        <row r="14537">
          <cell r="D14537" t="str">
            <v/>
          </cell>
        </row>
        <row r="14538">
          <cell r="D14538" t="str">
            <v/>
          </cell>
        </row>
        <row r="14539">
          <cell r="D14539" t="str">
            <v/>
          </cell>
        </row>
        <row r="14540">
          <cell r="D14540" t="str">
            <v/>
          </cell>
        </row>
        <row r="14541">
          <cell r="D14541" t="str">
            <v/>
          </cell>
        </row>
        <row r="14542">
          <cell r="D14542" t="str">
            <v/>
          </cell>
        </row>
        <row r="14543">
          <cell r="D14543" t="str">
            <v/>
          </cell>
        </row>
        <row r="14544">
          <cell r="D14544" t="str">
            <v/>
          </cell>
        </row>
        <row r="14545">
          <cell r="D14545" t="str">
            <v/>
          </cell>
        </row>
        <row r="14546">
          <cell r="D14546" t="str">
            <v/>
          </cell>
        </row>
        <row r="14547">
          <cell r="D14547" t="str">
            <v/>
          </cell>
        </row>
        <row r="14548">
          <cell r="D14548" t="str">
            <v/>
          </cell>
        </row>
        <row r="14549">
          <cell r="D14549" t="str">
            <v/>
          </cell>
        </row>
        <row r="14550">
          <cell r="D14550" t="str">
            <v/>
          </cell>
        </row>
        <row r="14551">
          <cell r="D14551" t="str">
            <v/>
          </cell>
        </row>
        <row r="14552">
          <cell r="D14552" t="str">
            <v/>
          </cell>
        </row>
        <row r="14553">
          <cell r="D14553" t="str">
            <v/>
          </cell>
        </row>
        <row r="14554">
          <cell r="D14554" t="str">
            <v/>
          </cell>
        </row>
        <row r="14555">
          <cell r="D14555" t="str">
            <v/>
          </cell>
        </row>
        <row r="14556">
          <cell r="D14556" t="str">
            <v/>
          </cell>
        </row>
        <row r="14557">
          <cell r="D14557" t="str">
            <v/>
          </cell>
        </row>
        <row r="14558">
          <cell r="D14558" t="str">
            <v/>
          </cell>
        </row>
        <row r="14559">
          <cell r="D14559" t="str">
            <v/>
          </cell>
        </row>
        <row r="14560">
          <cell r="D14560" t="str">
            <v/>
          </cell>
        </row>
        <row r="14561">
          <cell r="D14561" t="str">
            <v/>
          </cell>
        </row>
        <row r="14562">
          <cell r="D14562" t="str">
            <v/>
          </cell>
        </row>
        <row r="14563">
          <cell r="D14563" t="str">
            <v/>
          </cell>
        </row>
        <row r="14564">
          <cell r="D14564" t="str">
            <v/>
          </cell>
        </row>
        <row r="14565">
          <cell r="D14565" t="str">
            <v/>
          </cell>
        </row>
        <row r="14566">
          <cell r="D14566" t="str">
            <v/>
          </cell>
        </row>
        <row r="14567">
          <cell r="D14567" t="str">
            <v/>
          </cell>
        </row>
        <row r="14568">
          <cell r="D14568" t="str">
            <v/>
          </cell>
        </row>
        <row r="14569">
          <cell r="D14569" t="str">
            <v/>
          </cell>
        </row>
        <row r="14570">
          <cell r="D14570" t="str">
            <v/>
          </cell>
        </row>
        <row r="14571">
          <cell r="D14571" t="str">
            <v/>
          </cell>
        </row>
        <row r="14572">
          <cell r="D14572" t="str">
            <v/>
          </cell>
        </row>
        <row r="14573">
          <cell r="D14573" t="str">
            <v/>
          </cell>
        </row>
        <row r="14574">
          <cell r="D14574" t="str">
            <v/>
          </cell>
        </row>
        <row r="14575">
          <cell r="D14575" t="str">
            <v/>
          </cell>
        </row>
        <row r="14576">
          <cell r="D14576" t="str">
            <v/>
          </cell>
        </row>
        <row r="14577">
          <cell r="D14577" t="str">
            <v/>
          </cell>
        </row>
        <row r="14578">
          <cell r="D14578" t="str">
            <v/>
          </cell>
        </row>
        <row r="14579">
          <cell r="D14579" t="str">
            <v/>
          </cell>
        </row>
        <row r="14580">
          <cell r="D14580" t="str">
            <v/>
          </cell>
        </row>
        <row r="14581">
          <cell r="D14581" t="str">
            <v/>
          </cell>
        </row>
        <row r="14582">
          <cell r="D14582" t="str">
            <v/>
          </cell>
        </row>
        <row r="14583">
          <cell r="D14583" t="str">
            <v/>
          </cell>
        </row>
        <row r="14584">
          <cell r="D14584" t="str">
            <v/>
          </cell>
        </row>
        <row r="14585">
          <cell r="D14585" t="str">
            <v/>
          </cell>
        </row>
        <row r="14586">
          <cell r="D14586" t="str">
            <v/>
          </cell>
        </row>
        <row r="14587">
          <cell r="D14587" t="str">
            <v/>
          </cell>
        </row>
        <row r="14588">
          <cell r="D14588" t="str">
            <v/>
          </cell>
        </row>
        <row r="14589">
          <cell r="D14589" t="str">
            <v/>
          </cell>
        </row>
        <row r="14590">
          <cell r="D14590" t="str">
            <v/>
          </cell>
        </row>
        <row r="14591">
          <cell r="D14591" t="str">
            <v/>
          </cell>
        </row>
        <row r="14592">
          <cell r="D14592" t="str">
            <v/>
          </cell>
        </row>
        <row r="14593">
          <cell r="D14593" t="str">
            <v/>
          </cell>
        </row>
        <row r="14594">
          <cell r="D14594" t="str">
            <v/>
          </cell>
        </row>
        <row r="14595">
          <cell r="D14595" t="str">
            <v/>
          </cell>
        </row>
        <row r="14596">
          <cell r="D14596" t="str">
            <v/>
          </cell>
        </row>
        <row r="14597">
          <cell r="D14597" t="str">
            <v/>
          </cell>
        </row>
        <row r="14598">
          <cell r="D14598" t="str">
            <v/>
          </cell>
        </row>
        <row r="14599">
          <cell r="D14599" t="str">
            <v/>
          </cell>
        </row>
        <row r="14600">
          <cell r="D14600" t="str">
            <v/>
          </cell>
        </row>
        <row r="14601">
          <cell r="D14601" t="str">
            <v/>
          </cell>
        </row>
        <row r="14602">
          <cell r="D14602" t="str">
            <v/>
          </cell>
        </row>
        <row r="14603">
          <cell r="D14603" t="str">
            <v/>
          </cell>
        </row>
        <row r="14604">
          <cell r="D14604" t="str">
            <v/>
          </cell>
        </row>
        <row r="14605">
          <cell r="D14605" t="str">
            <v/>
          </cell>
        </row>
        <row r="14606">
          <cell r="D14606" t="str">
            <v/>
          </cell>
        </row>
        <row r="14607">
          <cell r="D14607" t="str">
            <v/>
          </cell>
        </row>
        <row r="14608">
          <cell r="D14608" t="str">
            <v/>
          </cell>
        </row>
        <row r="14609">
          <cell r="D14609" t="str">
            <v/>
          </cell>
        </row>
        <row r="14610">
          <cell r="D14610" t="str">
            <v/>
          </cell>
        </row>
        <row r="14611">
          <cell r="D14611" t="str">
            <v/>
          </cell>
        </row>
        <row r="14612">
          <cell r="D14612" t="str">
            <v/>
          </cell>
        </row>
        <row r="14613">
          <cell r="D14613" t="str">
            <v/>
          </cell>
        </row>
        <row r="14614">
          <cell r="D14614" t="str">
            <v/>
          </cell>
        </row>
        <row r="14615">
          <cell r="D14615" t="str">
            <v/>
          </cell>
        </row>
        <row r="14616">
          <cell r="D14616" t="str">
            <v/>
          </cell>
        </row>
        <row r="14617">
          <cell r="D14617" t="str">
            <v/>
          </cell>
        </row>
        <row r="14618">
          <cell r="D14618" t="str">
            <v/>
          </cell>
        </row>
        <row r="14619">
          <cell r="D14619" t="str">
            <v/>
          </cell>
        </row>
        <row r="14620">
          <cell r="D14620" t="str">
            <v/>
          </cell>
        </row>
        <row r="14621">
          <cell r="D14621" t="str">
            <v/>
          </cell>
        </row>
        <row r="14622">
          <cell r="D14622" t="str">
            <v/>
          </cell>
        </row>
        <row r="14623">
          <cell r="D14623" t="str">
            <v/>
          </cell>
        </row>
        <row r="14624">
          <cell r="D14624" t="str">
            <v/>
          </cell>
        </row>
        <row r="14625">
          <cell r="D14625" t="str">
            <v/>
          </cell>
        </row>
        <row r="14626">
          <cell r="D14626" t="str">
            <v/>
          </cell>
        </row>
        <row r="14627">
          <cell r="D14627" t="str">
            <v/>
          </cell>
        </row>
        <row r="14628">
          <cell r="D14628" t="str">
            <v/>
          </cell>
        </row>
        <row r="14629">
          <cell r="D14629" t="str">
            <v/>
          </cell>
        </row>
        <row r="14630">
          <cell r="D14630" t="str">
            <v/>
          </cell>
        </row>
        <row r="14631">
          <cell r="D14631" t="str">
            <v/>
          </cell>
        </row>
        <row r="14632">
          <cell r="D14632" t="str">
            <v/>
          </cell>
        </row>
        <row r="14633">
          <cell r="D14633" t="str">
            <v/>
          </cell>
        </row>
        <row r="14634">
          <cell r="D14634" t="str">
            <v/>
          </cell>
        </row>
        <row r="14635">
          <cell r="D14635" t="str">
            <v/>
          </cell>
        </row>
        <row r="14636">
          <cell r="D14636" t="str">
            <v/>
          </cell>
        </row>
        <row r="14637">
          <cell r="D14637" t="str">
            <v/>
          </cell>
        </row>
        <row r="14638">
          <cell r="D14638" t="str">
            <v/>
          </cell>
        </row>
        <row r="14639">
          <cell r="D14639" t="str">
            <v/>
          </cell>
        </row>
        <row r="14640">
          <cell r="D14640" t="str">
            <v/>
          </cell>
        </row>
        <row r="14641">
          <cell r="D14641" t="str">
            <v/>
          </cell>
        </row>
        <row r="14642">
          <cell r="D14642" t="str">
            <v/>
          </cell>
        </row>
        <row r="14643">
          <cell r="D14643" t="str">
            <v/>
          </cell>
        </row>
        <row r="14644">
          <cell r="D14644" t="str">
            <v/>
          </cell>
        </row>
        <row r="14645">
          <cell r="D14645" t="str">
            <v/>
          </cell>
        </row>
        <row r="14646">
          <cell r="D14646" t="str">
            <v/>
          </cell>
        </row>
        <row r="14647">
          <cell r="D14647" t="str">
            <v/>
          </cell>
        </row>
        <row r="14648">
          <cell r="D14648" t="str">
            <v/>
          </cell>
        </row>
        <row r="14649">
          <cell r="D14649" t="str">
            <v/>
          </cell>
        </row>
        <row r="14650">
          <cell r="D14650" t="str">
            <v/>
          </cell>
        </row>
        <row r="14651">
          <cell r="D14651" t="str">
            <v/>
          </cell>
        </row>
        <row r="14652">
          <cell r="D14652" t="str">
            <v/>
          </cell>
        </row>
        <row r="14653">
          <cell r="D14653" t="str">
            <v/>
          </cell>
        </row>
        <row r="14654">
          <cell r="D14654" t="str">
            <v/>
          </cell>
        </row>
        <row r="14655">
          <cell r="D14655" t="str">
            <v/>
          </cell>
        </row>
        <row r="14656">
          <cell r="D14656" t="str">
            <v/>
          </cell>
        </row>
        <row r="14657">
          <cell r="D14657" t="str">
            <v/>
          </cell>
        </row>
        <row r="14658">
          <cell r="D14658" t="str">
            <v/>
          </cell>
        </row>
        <row r="14659">
          <cell r="D14659" t="str">
            <v/>
          </cell>
        </row>
        <row r="14660">
          <cell r="D14660" t="str">
            <v/>
          </cell>
        </row>
        <row r="14661">
          <cell r="D14661" t="str">
            <v/>
          </cell>
        </row>
        <row r="14662">
          <cell r="D14662" t="str">
            <v/>
          </cell>
        </row>
        <row r="14663">
          <cell r="D14663" t="str">
            <v/>
          </cell>
        </row>
        <row r="14664">
          <cell r="D14664" t="str">
            <v/>
          </cell>
        </row>
        <row r="14665">
          <cell r="D14665" t="str">
            <v/>
          </cell>
        </row>
        <row r="14666">
          <cell r="D14666" t="str">
            <v/>
          </cell>
        </row>
        <row r="14667">
          <cell r="D14667" t="str">
            <v/>
          </cell>
        </row>
        <row r="14668">
          <cell r="D14668" t="str">
            <v/>
          </cell>
        </row>
        <row r="14669">
          <cell r="D14669" t="str">
            <v/>
          </cell>
        </row>
        <row r="14670">
          <cell r="D14670" t="str">
            <v/>
          </cell>
        </row>
        <row r="14671">
          <cell r="D14671" t="str">
            <v/>
          </cell>
        </row>
        <row r="14672">
          <cell r="D14672" t="str">
            <v/>
          </cell>
        </row>
        <row r="14673">
          <cell r="D14673" t="str">
            <v/>
          </cell>
        </row>
        <row r="14674">
          <cell r="D14674" t="str">
            <v/>
          </cell>
        </row>
        <row r="14675">
          <cell r="D14675" t="str">
            <v/>
          </cell>
        </row>
        <row r="14676">
          <cell r="D14676" t="str">
            <v/>
          </cell>
        </row>
        <row r="14677">
          <cell r="D14677" t="str">
            <v/>
          </cell>
        </row>
        <row r="14678">
          <cell r="D14678" t="str">
            <v/>
          </cell>
        </row>
        <row r="14679">
          <cell r="D14679" t="str">
            <v/>
          </cell>
        </row>
        <row r="14680">
          <cell r="D14680" t="str">
            <v/>
          </cell>
        </row>
        <row r="14681">
          <cell r="D14681" t="str">
            <v/>
          </cell>
        </row>
        <row r="14682">
          <cell r="D14682" t="str">
            <v/>
          </cell>
        </row>
        <row r="14683">
          <cell r="D14683" t="str">
            <v/>
          </cell>
        </row>
        <row r="14684">
          <cell r="D14684" t="str">
            <v/>
          </cell>
        </row>
        <row r="14685">
          <cell r="D14685" t="str">
            <v/>
          </cell>
        </row>
        <row r="14686">
          <cell r="D14686" t="str">
            <v/>
          </cell>
        </row>
        <row r="14687">
          <cell r="D14687" t="str">
            <v/>
          </cell>
        </row>
        <row r="14688">
          <cell r="D14688" t="str">
            <v/>
          </cell>
        </row>
        <row r="14689">
          <cell r="D14689" t="str">
            <v/>
          </cell>
        </row>
        <row r="14690">
          <cell r="D14690" t="str">
            <v/>
          </cell>
        </row>
        <row r="14691">
          <cell r="D14691" t="str">
            <v/>
          </cell>
        </row>
        <row r="14692">
          <cell r="D14692" t="str">
            <v/>
          </cell>
        </row>
        <row r="14693">
          <cell r="D14693" t="str">
            <v/>
          </cell>
        </row>
        <row r="14694">
          <cell r="D14694" t="str">
            <v/>
          </cell>
        </row>
        <row r="14695">
          <cell r="D14695" t="str">
            <v/>
          </cell>
        </row>
        <row r="14696">
          <cell r="D14696" t="str">
            <v/>
          </cell>
        </row>
        <row r="14697">
          <cell r="D14697" t="str">
            <v/>
          </cell>
        </row>
        <row r="14698">
          <cell r="D14698" t="str">
            <v/>
          </cell>
        </row>
        <row r="14699">
          <cell r="D14699" t="str">
            <v/>
          </cell>
        </row>
        <row r="14700">
          <cell r="D14700" t="str">
            <v/>
          </cell>
        </row>
        <row r="14701">
          <cell r="D14701" t="str">
            <v/>
          </cell>
        </row>
        <row r="14702">
          <cell r="D14702" t="str">
            <v/>
          </cell>
        </row>
        <row r="14703">
          <cell r="D14703" t="str">
            <v/>
          </cell>
        </row>
        <row r="14704">
          <cell r="D14704" t="str">
            <v/>
          </cell>
        </row>
        <row r="14705">
          <cell r="D14705" t="str">
            <v/>
          </cell>
        </row>
        <row r="14706">
          <cell r="D14706" t="str">
            <v/>
          </cell>
        </row>
        <row r="14707">
          <cell r="D14707" t="str">
            <v/>
          </cell>
        </row>
        <row r="14708">
          <cell r="D14708" t="str">
            <v/>
          </cell>
        </row>
        <row r="14709">
          <cell r="D14709" t="str">
            <v/>
          </cell>
        </row>
        <row r="14710">
          <cell r="D14710" t="str">
            <v/>
          </cell>
        </row>
        <row r="14711">
          <cell r="D14711" t="str">
            <v/>
          </cell>
        </row>
        <row r="14712">
          <cell r="D14712" t="str">
            <v/>
          </cell>
        </row>
        <row r="14713">
          <cell r="D14713" t="str">
            <v/>
          </cell>
        </row>
        <row r="14714">
          <cell r="D14714" t="str">
            <v/>
          </cell>
        </row>
        <row r="14715">
          <cell r="D14715" t="str">
            <v/>
          </cell>
        </row>
        <row r="14716">
          <cell r="D14716" t="str">
            <v/>
          </cell>
        </row>
        <row r="14717">
          <cell r="D14717" t="str">
            <v/>
          </cell>
        </row>
        <row r="14718">
          <cell r="D14718" t="str">
            <v/>
          </cell>
        </row>
        <row r="14719">
          <cell r="D14719" t="str">
            <v/>
          </cell>
        </row>
        <row r="14720">
          <cell r="D14720" t="str">
            <v/>
          </cell>
        </row>
        <row r="14721">
          <cell r="D14721" t="str">
            <v/>
          </cell>
        </row>
        <row r="14722">
          <cell r="D14722" t="str">
            <v/>
          </cell>
        </row>
        <row r="14723">
          <cell r="D14723" t="str">
            <v/>
          </cell>
        </row>
        <row r="14724">
          <cell r="D14724" t="str">
            <v/>
          </cell>
        </row>
        <row r="14725">
          <cell r="D14725" t="str">
            <v/>
          </cell>
        </row>
        <row r="14726">
          <cell r="D14726" t="str">
            <v/>
          </cell>
        </row>
        <row r="14727">
          <cell r="D14727" t="str">
            <v/>
          </cell>
        </row>
        <row r="14728">
          <cell r="D14728" t="str">
            <v/>
          </cell>
        </row>
        <row r="14729">
          <cell r="D14729" t="str">
            <v/>
          </cell>
        </row>
        <row r="14730">
          <cell r="D14730" t="str">
            <v/>
          </cell>
        </row>
        <row r="14731">
          <cell r="D14731" t="str">
            <v/>
          </cell>
        </row>
        <row r="14732">
          <cell r="D14732" t="str">
            <v/>
          </cell>
        </row>
        <row r="14733">
          <cell r="D14733" t="str">
            <v/>
          </cell>
        </row>
        <row r="14734">
          <cell r="D14734" t="str">
            <v/>
          </cell>
        </row>
        <row r="14735">
          <cell r="D14735" t="str">
            <v/>
          </cell>
        </row>
        <row r="14736">
          <cell r="D14736" t="str">
            <v/>
          </cell>
        </row>
        <row r="14737">
          <cell r="D14737" t="str">
            <v/>
          </cell>
        </row>
        <row r="14738">
          <cell r="D14738" t="str">
            <v/>
          </cell>
        </row>
        <row r="14739">
          <cell r="D14739" t="str">
            <v/>
          </cell>
        </row>
        <row r="14740">
          <cell r="D14740" t="str">
            <v/>
          </cell>
        </row>
        <row r="14741">
          <cell r="D14741" t="str">
            <v/>
          </cell>
        </row>
        <row r="14742">
          <cell r="D14742" t="str">
            <v/>
          </cell>
        </row>
        <row r="14743">
          <cell r="D14743" t="str">
            <v/>
          </cell>
        </row>
        <row r="14744">
          <cell r="D14744" t="str">
            <v/>
          </cell>
        </row>
        <row r="14745">
          <cell r="D14745" t="str">
            <v/>
          </cell>
        </row>
        <row r="14746">
          <cell r="D14746" t="str">
            <v/>
          </cell>
        </row>
        <row r="14747">
          <cell r="D14747" t="str">
            <v/>
          </cell>
        </row>
        <row r="14748">
          <cell r="D14748" t="str">
            <v/>
          </cell>
        </row>
        <row r="14749">
          <cell r="D14749" t="str">
            <v/>
          </cell>
        </row>
        <row r="14750">
          <cell r="D14750" t="str">
            <v/>
          </cell>
        </row>
        <row r="14751">
          <cell r="D14751" t="str">
            <v/>
          </cell>
        </row>
        <row r="14752">
          <cell r="D14752" t="str">
            <v/>
          </cell>
        </row>
        <row r="14753">
          <cell r="D14753" t="str">
            <v/>
          </cell>
        </row>
        <row r="14754">
          <cell r="D14754" t="str">
            <v/>
          </cell>
        </row>
        <row r="14755">
          <cell r="D14755" t="str">
            <v/>
          </cell>
        </row>
        <row r="14756">
          <cell r="D14756" t="str">
            <v/>
          </cell>
        </row>
        <row r="14757">
          <cell r="D14757" t="str">
            <v/>
          </cell>
        </row>
        <row r="14758">
          <cell r="D14758" t="str">
            <v/>
          </cell>
        </row>
        <row r="14759">
          <cell r="D14759" t="str">
            <v/>
          </cell>
        </row>
        <row r="14760">
          <cell r="D14760" t="str">
            <v/>
          </cell>
        </row>
        <row r="14761">
          <cell r="D14761" t="str">
            <v/>
          </cell>
        </row>
        <row r="14762">
          <cell r="D14762" t="str">
            <v/>
          </cell>
        </row>
        <row r="14763">
          <cell r="D14763" t="str">
            <v/>
          </cell>
        </row>
        <row r="14764">
          <cell r="D14764" t="str">
            <v/>
          </cell>
        </row>
        <row r="14765">
          <cell r="D14765" t="str">
            <v/>
          </cell>
        </row>
        <row r="14766">
          <cell r="D14766" t="str">
            <v/>
          </cell>
        </row>
        <row r="14767">
          <cell r="D14767" t="str">
            <v/>
          </cell>
        </row>
        <row r="14768">
          <cell r="D14768" t="str">
            <v/>
          </cell>
        </row>
        <row r="14769">
          <cell r="D14769" t="str">
            <v/>
          </cell>
        </row>
        <row r="14770">
          <cell r="D14770" t="str">
            <v/>
          </cell>
        </row>
        <row r="14771">
          <cell r="D14771" t="str">
            <v/>
          </cell>
        </row>
        <row r="14772">
          <cell r="D14772" t="str">
            <v/>
          </cell>
        </row>
        <row r="14773">
          <cell r="D14773" t="str">
            <v/>
          </cell>
        </row>
        <row r="14774">
          <cell r="D14774" t="str">
            <v/>
          </cell>
        </row>
        <row r="14775">
          <cell r="D14775" t="str">
            <v/>
          </cell>
        </row>
        <row r="14776">
          <cell r="D14776" t="str">
            <v/>
          </cell>
        </row>
        <row r="14777">
          <cell r="D14777" t="str">
            <v/>
          </cell>
        </row>
        <row r="14778">
          <cell r="D14778" t="str">
            <v/>
          </cell>
        </row>
        <row r="14779">
          <cell r="D14779" t="str">
            <v/>
          </cell>
        </row>
        <row r="14780">
          <cell r="D14780" t="str">
            <v/>
          </cell>
        </row>
        <row r="14781">
          <cell r="D14781" t="str">
            <v/>
          </cell>
        </row>
        <row r="14782">
          <cell r="D14782" t="str">
            <v/>
          </cell>
        </row>
        <row r="14783">
          <cell r="D14783" t="str">
            <v/>
          </cell>
        </row>
        <row r="14784">
          <cell r="D14784" t="str">
            <v/>
          </cell>
        </row>
        <row r="14785">
          <cell r="D14785" t="str">
            <v/>
          </cell>
        </row>
        <row r="14786">
          <cell r="D14786" t="str">
            <v/>
          </cell>
        </row>
        <row r="14787">
          <cell r="D14787" t="str">
            <v/>
          </cell>
        </row>
        <row r="14788">
          <cell r="D14788" t="str">
            <v/>
          </cell>
        </row>
        <row r="14789">
          <cell r="D14789" t="str">
            <v/>
          </cell>
        </row>
        <row r="14790">
          <cell r="D14790" t="str">
            <v/>
          </cell>
        </row>
        <row r="14791">
          <cell r="D14791" t="str">
            <v/>
          </cell>
        </row>
        <row r="14792">
          <cell r="D14792" t="str">
            <v/>
          </cell>
        </row>
        <row r="14793">
          <cell r="D14793" t="str">
            <v/>
          </cell>
        </row>
        <row r="14794">
          <cell r="D14794" t="str">
            <v/>
          </cell>
        </row>
        <row r="14795">
          <cell r="D14795" t="str">
            <v/>
          </cell>
        </row>
        <row r="14796">
          <cell r="D14796" t="str">
            <v/>
          </cell>
        </row>
        <row r="14797">
          <cell r="D14797" t="str">
            <v/>
          </cell>
        </row>
        <row r="14798">
          <cell r="D14798" t="str">
            <v/>
          </cell>
        </row>
        <row r="14799">
          <cell r="D14799" t="str">
            <v/>
          </cell>
        </row>
        <row r="14800">
          <cell r="D14800" t="str">
            <v/>
          </cell>
        </row>
        <row r="14801">
          <cell r="D14801" t="str">
            <v/>
          </cell>
        </row>
        <row r="14802">
          <cell r="D14802" t="str">
            <v/>
          </cell>
        </row>
        <row r="14803">
          <cell r="D14803" t="str">
            <v/>
          </cell>
        </row>
        <row r="14804">
          <cell r="D14804" t="str">
            <v/>
          </cell>
        </row>
        <row r="14805">
          <cell r="D14805" t="str">
            <v/>
          </cell>
        </row>
        <row r="14806">
          <cell r="D14806" t="str">
            <v/>
          </cell>
        </row>
        <row r="14807">
          <cell r="D14807" t="str">
            <v/>
          </cell>
        </row>
        <row r="14808">
          <cell r="D14808" t="str">
            <v/>
          </cell>
        </row>
        <row r="14809">
          <cell r="D14809" t="str">
            <v/>
          </cell>
        </row>
        <row r="14810">
          <cell r="D14810" t="str">
            <v/>
          </cell>
        </row>
        <row r="14811">
          <cell r="D14811" t="str">
            <v/>
          </cell>
        </row>
        <row r="14812">
          <cell r="D14812" t="str">
            <v/>
          </cell>
        </row>
        <row r="14813">
          <cell r="D14813" t="str">
            <v/>
          </cell>
        </row>
        <row r="14814">
          <cell r="D14814" t="str">
            <v/>
          </cell>
        </row>
        <row r="14815">
          <cell r="D14815" t="str">
            <v/>
          </cell>
        </row>
        <row r="14816">
          <cell r="D14816" t="str">
            <v/>
          </cell>
        </row>
        <row r="14817">
          <cell r="D14817" t="str">
            <v/>
          </cell>
        </row>
        <row r="14818">
          <cell r="D14818" t="str">
            <v/>
          </cell>
        </row>
        <row r="14819">
          <cell r="D14819" t="str">
            <v/>
          </cell>
        </row>
        <row r="14820">
          <cell r="D14820" t="str">
            <v/>
          </cell>
        </row>
        <row r="14821">
          <cell r="D14821" t="str">
            <v/>
          </cell>
        </row>
        <row r="14822">
          <cell r="D14822" t="str">
            <v/>
          </cell>
        </row>
        <row r="14823">
          <cell r="D14823" t="str">
            <v/>
          </cell>
        </row>
        <row r="14824">
          <cell r="D14824" t="str">
            <v/>
          </cell>
        </row>
        <row r="14825">
          <cell r="D14825" t="str">
            <v/>
          </cell>
        </row>
        <row r="14826">
          <cell r="D14826" t="str">
            <v/>
          </cell>
        </row>
        <row r="14827">
          <cell r="D14827" t="str">
            <v/>
          </cell>
        </row>
        <row r="14828">
          <cell r="D14828" t="str">
            <v/>
          </cell>
        </row>
        <row r="14829">
          <cell r="D14829" t="str">
            <v/>
          </cell>
        </row>
        <row r="14830">
          <cell r="D14830" t="str">
            <v/>
          </cell>
        </row>
        <row r="14831">
          <cell r="D14831" t="str">
            <v/>
          </cell>
        </row>
        <row r="14832">
          <cell r="D14832" t="str">
            <v/>
          </cell>
        </row>
        <row r="14833">
          <cell r="D14833" t="str">
            <v/>
          </cell>
        </row>
        <row r="14834">
          <cell r="D14834" t="str">
            <v/>
          </cell>
        </row>
        <row r="14835">
          <cell r="D14835" t="str">
            <v/>
          </cell>
        </row>
        <row r="14836">
          <cell r="D14836" t="str">
            <v/>
          </cell>
        </row>
        <row r="14837">
          <cell r="D14837" t="str">
            <v/>
          </cell>
        </row>
        <row r="14838">
          <cell r="D14838" t="str">
            <v/>
          </cell>
        </row>
        <row r="14839">
          <cell r="D14839" t="str">
            <v/>
          </cell>
        </row>
        <row r="14840">
          <cell r="D14840" t="str">
            <v/>
          </cell>
        </row>
        <row r="14841">
          <cell r="D14841" t="str">
            <v/>
          </cell>
        </row>
        <row r="14842">
          <cell r="D14842" t="str">
            <v/>
          </cell>
        </row>
        <row r="14843">
          <cell r="D14843" t="str">
            <v/>
          </cell>
        </row>
        <row r="14844">
          <cell r="D14844" t="str">
            <v/>
          </cell>
        </row>
        <row r="14845">
          <cell r="D14845" t="str">
            <v/>
          </cell>
        </row>
        <row r="14846">
          <cell r="D14846" t="str">
            <v/>
          </cell>
        </row>
        <row r="14847">
          <cell r="D14847" t="str">
            <v/>
          </cell>
        </row>
        <row r="14848">
          <cell r="D14848" t="str">
            <v/>
          </cell>
        </row>
        <row r="14849">
          <cell r="D14849" t="str">
            <v/>
          </cell>
        </row>
        <row r="14850">
          <cell r="D14850" t="str">
            <v/>
          </cell>
        </row>
        <row r="14851">
          <cell r="D14851" t="str">
            <v/>
          </cell>
        </row>
        <row r="14852">
          <cell r="D14852" t="str">
            <v/>
          </cell>
        </row>
        <row r="14853">
          <cell r="D14853" t="str">
            <v/>
          </cell>
        </row>
        <row r="14854">
          <cell r="D14854" t="str">
            <v/>
          </cell>
        </row>
        <row r="14855">
          <cell r="D14855" t="str">
            <v/>
          </cell>
        </row>
        <row r="14856">
          <cell r="D14856" t="str">
            <v/>
          </cell>
        </row>
        <row r="14857">
          <cell r="D14857" t="str">
            <v/>
          </cell>
        </row>
        <row r="14858">
          <cell r="D14858" t="str">
            <v/>
          </cell>
        </row>
        <row r="14859">
          <cell r="D14859" t="str">
            <v/>
          </cell>
        </row>
        <row r="14860">
          <cell r="D14860" t="str">
            <v/>
          </cell>
        </row>
        <row r="14861">
          <cell r="D14861" t="str">
            <v/>
          </cell>
        </row>
        <row r="14862">
          <cell r="D14862" t="str">
            <v/>
          </cell>
        </row>
        <row r="14863">
          <cell r="D14863" t="str">
            <v/>
          </cell>
        </row>
        <row r="14864">
          <cell r="D14864" t="str">
            <v/>
          </cell>
        </row>
        <row r="14865">
          <cell r="D14865" t="str">
            <v/>
          </cell>
        </row>
        <row r="14866">
          <cell r="D14866" t="str">
            <v/>
          </cell>
        </row>
        <row r="14867">
          <cell r="D14867" t="str">
            <v/>
          </cell>
        </row>
        <row r="14868">
          <cell r="D14868" t="str">
            <v/>
          </cell>
        </row>
        <row r="14869">
          <cell r="D14869" t="str">
            <v/>
          </cell>
        </row>
        <row r="14870">
          <cell r="D14870" t="str">
            <v/>
          </cell>
        </row>
        <row r="14871">
          <cell r="D14871" t="str">
            <v/>
          </cell>
        </row>
        <row r="14872">
          <cell r="D14872" t="str">
            <v/>
          </cell>
        </row>
        <row r="14873">
          <cell r="D14873" t="str">
            <v/>
          </cell>
        </row>
        <row r="14874">
          <cell r="D14874" t="str">
            <v/>
          </cell>
        </row>
        <row r="14875">
          <cell r="D14875" t="str">
            <v/>
          </cell>
        </row>
        <row r="14876">
          <cell r="D14876" t="str">
            <v/>
          </cell>
        </row>
        <row r="14877">
          <cell r="D14877" t="str">
            <v/>
          </cell>
        </row>
        <row r="14878">
          <cell r="D14878" t="str">
            <v/>
          </cell>
        </row>
        <row r="14879">
          <cell r="D14879" t="str">
            <v/>
          </cell>
        </row>
        <row r="14880">
          <cell r="D14880" t="str">
            <v/>
          </cell>
        </row>
        <row r="14881">
          <cell r="D14881" t="str">
            <v/>
          </cell>
        </row>
        <row r="14882">
          <cell r="D14882" t="str">
            <v/>
          </cell>
        </row>
        <row r="14883">
          <cell r="D14883" t="str">
            <v/>
          </cell>
        </row>
        <row r="14884">
          <cell r="D14884" t="str">
            <v/>
          </cell>
        </row>
        <row r="14885">
          <cell r="D14885" t="str">
            <v/>
          </cell>
        </row>
        <row r="14886">
          <cell r="D14886" t="str">
            <v/>
          </cell>
        </row>
        <row r="14887">
          <cell r="D14887" t="str">
            <v/>
          </cell>
        </row>
        <row r="14888">
          <cell r="D14888" t="str">
            <v/>
          </cell>
        </row>
        <row r="14889">
          <cell r="D14889" t="str">
            <v/>
          </cell>
        </row>
        <row r="14890">
          <cell r="D14890" t="str">
            <v/>
          </cell>
        </row>
        <row r="14891">
          <cell r="D14891" t="str">
            <v/>
          </cell>
        </row>
        <row r="14892">
          <cell r="D14892" t="str">
            <v/>
          </cell>
        </row>
        <row r="14893">
          <cell r="D14893" t="str">
            <v/>
          </cell>
        </row>
        <row r="14894">
          <cell r="D14894" t="str">
            <v/>
          </cell>
        </row>
        <row r="14895">
          <cell r="D14895" t="str">
            <v/>
          </cell>
        </row>
        <row r="14896">
          <cell r="D14896" t="str">
            <v/>
          </cell>
        </row>
        <row r="14897">
          <cell r="D14897" t="str">
            <v/>
          </cell>
        </row>
        <row r="14898">
          <cell r="D14898" t="str">
            <v/>
          </cell>
        </row>
        <row r="14899">
          <cell r="D14899" t="str">
            <v/>
          </cell>
        </row>
        <row r="14900">
          <cell r="D14900" t="str">
            <v/>
          </cell>
        </row>
        <row r="14901">
          <cell r="D14901" t="str">
            <v/>
          </cell>
        </row>
        <row r="14902">
          <cell r="D14902" t="str">
            <v/>
          </cell>
        </row>
        <row r="14903">
          <cell r="D14903" t="str">
            <v/>
          </cell>
        </row>
        <row r="14904">
          <cell r="D14904" t="str">
            <v/>
          </cell>
        </row>
        <row r="14905">
          <cell r="D14905" t="str">
            <v/>
          </cell>
        </row>
        <row r="14906">
          <cell r="D14906" t="str">
            <v/>
          </cell>
        </row>
        <row r="14907">
          <cell r="D14907" t="str">
            <v/>
          </cell>
        </row>
        <row r="14908">
          <cell r="D14908" t="str">
            <v/>
          </cell>
        </row>
        <row r="14909">
          <cell r="D14909" t="str">
            <v/>
          </cell>
        </row>
        <row r="14910">
          <cell r="D14910" t="str">
            <v/>
          </cell>
        </row>
        <row r="14911">
          <cell r="D14911" t="str">
            <v/>
          </cell>
        </row>
        <row r="14912">
          <cell r="D14912" t="str">
            <v/>
          </cell>
        </row>
        <row r="14913">
          <cell r="D14913" t="str">
            <v/>
          </cell>
        </row>
        <row r="14914">
          <cell r="D14914" t="str">
            <v/>
          </cell>
        </row>
        <row r="14915">
          <cell r="D14915" t="str">
            <v/>
          </cell>
        </row>
        <row r="14916">
          <cell r="D14916" t="str">
            <v/>
          </cell>
        </row>
        <row r="14917">
          <cell r="D14917" t="str">
            <v/>
          </cell>
        </row>
        <row r="14918">
          <cell r="D14918" t="str">
            <v/>
          </cell>
        </row>
        <row r="14919">
          <cell r="D14919" t="str">
            <v/>
          </cell>
        </row>
        <row r="14920">
          <cell r="D14920" t="str">
            <v/>
          </cell>
        </row>
        <row r="14921">
          <cell r="D14921" t="str">
            <v/>
          </cell>
        </row>
        <row r="14922">
          <cell r="D14922" t="str">
            <v/>
          </cell>
        </row>
        <row r="14923">
          <cell r="D14923" t="str">
            <v/>
          </cell>
        </row>
        <row r="14924">
          <cell r="D14924" t="str">
            <v/>
          </cell>
        </row>
        <row r="14925">
          <cell r="D14925" t="str">
            <v/>
          </cell>
        </row>
        <row r="14926">
          <cell r="D14926" t="str">
            <v/>
          </cell>
        </row>
        <row r="14927">
          <cell r="D14927" t="str">
            <v/>
          </cell>
        </row>
        <row r="14928">
          <cell r="D14928" t="str">
            <v/>
          </cell>
        </row>
        <row r="14929">
          <cell r="D14929" t="str">
            <v/>
          </cell>
        </row>
        <row r="14930">
          <cell r="D14930" t="str">
            <v/>
          </cell>
        </row>
        <row r="14931">
          <cell r="D14931" t="str">
            <v/>
          </cell>
        </row>
        <row r="14932">
          <cell r="D14932" t="str">
            <v/>
          </cell>
        </row>
        <row r="14933">
          <cell r="D14933" t="str">
            <v/>
          </cell>
        </row>
        <row r="14934">
          <cell r="D14934" t="str">
            <v/>
          </cell>
        </row>
        <row r="14935">
          <cell r="D14935" t="str">
            <v/>
          </cell>
        </row>
        <row r="14936">
          <cell r="D14936" t="str">
            <v/>
          </cell>
        </row>
        <row r="14937">
          <cell r="D14937" t="str">
            <v/>
          </cell>
        </row>
        <row r="14938">
          <cell r="D14938" t="str">
            <v/>
          </cell>
        </row>
        <row r="14939">
          <cell r="D14939" t="str">
            <v/>
          </cell>
        </row>
        <row r="14940">
          <cell r="D14940" t="str">
            <v/>
          </cell>
        </row>
        <row r="14941">
          <cell r="D14941" t="str">
            <v/>
          </cell>
        </row>
        <row r="14942">
          <cell r="D14942" t="str">
            <v/>
          </cell>
        </row>
        <row r="14943">
          <cell r="D14943" t="str">
            <v/>
          </cell>
        </row>
        <row r="14944">
          <cell r="D14944" t="str">
            <v/>
          </cell>
        </row>
        <row r="14945">
          <cell r="D14945" t="str">
            <v/>
          </cell>
        </row>
        <row r="14946">
          <cell r="D14946" t="str">
            <v/>
          </cell>
        </row>
        <row r="14947">
          <cell r="D14947" t="str">
            <v/>
          </cell>
        </row>
        <row r="14948">
          <cell r="D14948" t="str">
            <v/>
          </cell>
        </row>
        <row r="14949">
          <cell r="D14949" t="str">
            <v/>
          </cell>
        </row>
        <row r="14950">
          <cell r="D14950" t="str">
            <v/>
          </cell>
        </row>
        <row r="14951">
          <cell r="D14951" t="str">
            <v/>
          </cell>
        </row>
        <row r="14952">
          <cell r="D14952" t="str">
            <v/>
          </cell>
        </row>
        <row r="14953">
          <cell r="D14953" t="str">
            <v/>
          </cell>
        </row>
        <row r="14954">
          <cell r="D14954" t="str">
            <v/>
          </cell>
        </row>
        <row r="14955">
          <cell r="D14955" t="str">
            <v/>
          </cell>
        </row>
        <row r="14956">
          <cell r="D14956" t="str">
            <v/>
          </cell>
        </row>
        <row r="14957">
          <cell r="D14957" t="str">
            <v/>
          </cell>
        </row>
        <row r="14958">
          <cell r="D14958" t="str">
            <v/>
          </cell>
        </row>
        <row r="14959">
          <cell r="D14959" t="str">
            <v/>
          </cell>
        </row>
        <row r="14960">
          <cell r="D14960" t="str">
            <v/>
          </cell>
        </row>
        <row r="14961">
          <cell r="D14961" t="str">
            <v/>
          </cell>
        </row>
        <row r="14962">
          <cell r="D14962" t="str">
            <v/>
          </cell>
        </row>
        <row r="14963">
          <cell r="D14963" t="str">
            <v/>
          </cell>
        </row>
        <row r="14964">
          <cell r="D14964" t="str">
            <v/>
          </cell>
        </row>
        <row r="14965">
          <cell r="D14965" t="str">
            <v/>
          </cell>
        </row>
        <row r="14966">
          <cell r="D14966" t="str">
            <v/>
          </cell>
        </row>
        <row r="14967">
          <cell r="D14967" t="str">
            <v/>
          </cell>
        </row>
        <row r="14968">
          <cell r="D14968" t="str">
            <v/>
          </cell>
        </row>
        <row r="14969">
          <cell r="D14969" t="str">
            <v/>
          </cell>
        </row>
        <row r="14970">
          <cell r="D14970" t="str">
            <v/>
          </cell>
        </row>
        <row r="14971">
          <cell r="D14971" t="str">
            <v/>
          </cell>
        </row>
        <row r="14972">
          <cell r="D14972" t="str">
            <v/>
          </cell>
        </row>
        <row r="14973">
          <cell r="D14973" t="str">
            <v/>
          </cell>
        </row>
        <row r="14974">
          <cell r="D14974" t="str">
            <v/>
          </cell>
        </row>
        <row r="14975">
          <cell r="D14975" t="str">
            <v/>
          </cell>
        </row>
        <row r="14976">
          <cell r="D14976" t="str">
            <v/>
          </cell>
        </row>
        <row r="14977">
          <cell r="D14977" t="str">
            <v/>
          </cell>
        </row>
        <row r="14978">
          <cell r="D14978" t="str">
            <v/>
          </cell>
        </row>
        <row r="14979">
          <cell r="D14979" t="str">
            <v/>
          </cell>
        </row>
        <row r="14980">
          <cell r="D14980" t="str">
            <v/>
          </cell>
        </row>
        <row r="14981">
          <cell r="D14981" t="str">
            <v/>
          </cell>
        </row>
        <row r="14982">
          <cell r="D14982" t="str">
            <v/>
          </cell>
        </row>
        <row r="14983">
          <cell r="D14983" t="str">
            <v/>
          </cell>
        </row>
        <row r="14984">
          <cell r="D14984" t="str">
            <v/>
          </cell>
        </row>
        <row r="14985">
          <cell r="D14985" t="str">
            <v/>
          </cell>
        </row>
        <row r="14986">
          <cell r="D14986" t="str">
            <v/>
          </cell>
        </row>
        <row r="14987">
          <cell r="D14987" t="str">
            <v/>
          </cell>
        </row>
        <row r="14988">
          <cell r="D14988" t="str">
            <v/>
          </cell>
        </row>
        <row r="14989">
          <cell r="D14989" t="str">
            <v/>
          </cell>
        </row>
        <row r="14990">
          <cell r="D14990" t="str">
            <v/>
          </cell>
        </row>
        <row r="14991">
          <cell r="D14991" t="str">
            <v/>
          </cell>
        </row>
        <row r="14992">
          <cell r="D14992" t="str">
            <v/>
          </cell>
        </row>
        <row r="14993">
          <cell r="D14993" t="str">
            <v/>
          </cell>
        </row>
        <row r="14994">
          <cell r="D14994" t="str">
            <v/>
          </cell>
        </row>
        <row r="14995">
          <cell r="D14995" t="str">
            <v/>
          </cell>
        </row>
        <row r="14996">
          <cell r="D14996" t="str">
            <v/>
          </cell>
        </row>
        <row r="14997">
          <cell r="D14997" t="str">
            <v/>
          </cell>
        </row>
        <row r="14998">
          <cell r="D14998" t="str">
            <v/>
          </cell>
        </row>
        <row r="14999">
          <cell r="D14999" t="str">
            <v/>
          </cell>
        </row>
        <row r="15000">
          <cell r="D15000" t="str">
            <v/>
          </cell>
        </row>
        <row r="15001">
          <cell r="D15001" t="str">
            <v/>
          </cell>
        </row>
        <row r="15002">
          <cell r="D15002" t="str">
            <v/>
          </cell>
        </row>
        <row r="15003">
          <cell r="D15003" t="str">
            <v/>
          </cell>
        </row>
        <row r="15004">
          <cell r="D15004" t="str">
            <v/>
          </cell>
        </row>
        <row r="15005">
          <cell r="D15005" t="str">
            <v/>
          </cell>
        </row>
        <row r="15006">
          <cell r="D15006" t="str">
            <v/>
          </cell>
        </row>
        <row r="15007">
          <cell r="D15007" t="str">
            <v/>
          </cell>
        </row>
        <row r="15008">
          <cell r="D15008" t="str">
            <v/>
          </cell>
        </row>
        <row r="15009">
          <cell r="D15009" t="str">
            <v/>
          </cell>
        </row>
        <row r="15010">
          <cell r="D15010" t="str">
            <v/>
          </cell>
        </row>
        <row r="15011">
          <cell r="D15011" t="str">
            <v/>
          </cell>
        </row>
        <row r="15012">
          <cell r="D15012" t="str">
            <v/>
          </cell>
        </row>
        <row r="15013">
          <cell r="D15013" t="str">
            <v/>
          </cell>
        </row>
        <row r="15014">
          <cell r="D15014" t="str">
            <v/>
          </cell>
        </row>
        <row r="15015">
          <cell r="D15015" t="str">
            <v/>
          </cell>
        </row>
        <row r="15016">
          <cell r="D15016" t="str">
            <v/>
          </cell>
        </row>
        <row r="15017">
          <cell r="D15017" t="str">
            <v/>
          </cell>
        </row>
        <row r="15018">
          <cell r="D15018" t="str">
            <v/>
          </cell>
        </row>
        <row r="15019">
          <cell r="D15019" t="str">
            <v/>
          </cell>
        </row>
        <row r="15020">
          <cell r="D15020" t="str">
            <v/>
          </cell>
        </row>
        <row r="15021">
          <cell r="D15021" t="str">
            <v/>
          </cell>
        </row>
        <row r="15022">
          <cell r="D15022" t="str">
            <v/>
          </cell>
        </row>
        <row r="15023">
          <cell r="D15023" t="str">
            <v/>
          </cell>
        </row>
        <row r="15024">
          <cell r="D15024" t="str">
            <v/>
          </cell>
        </row>
        <row r="15025">
          <cell r="D15025" t="str">
            <v/>
          </cell>
        </row>
        <row r="15026">
          <cell r="D15026" t="str">
            <v/>
          </cell>
        </row>
        <row r="15027">
          <cell r="D15027" t="str">
            <v/>
          </cell>
        </row>
        <row r="15028">
          <cell r="D15028" t="str">
            <v/>
          </cell>
        </row>
        <row r="15029">
          <cell r="D15029" t="str">
            <v/>
          </cell>
        </row>
        <row r="15030">
          <cell r="D15030" t="str">
            <v/>
          </cell>
        </row>
        <row r="15031">
          <cell r="D15031" t="str">
            <v/>
          </cell>
        </row>
        <row r="15032">
          <cell r="D15032" t="str">
            <v/>
          </cell>
        </row>
        <row r="15033">
          <cell r="D15033" t="str">
            <v/>
          </cell>
        </row>
        <row r="15034">
          <cell r="D15034" t="str">
            <v/>
          </cell>
        </row>
        <row r="15035">
          <cell r="D15035" t="str">
            <v/>
          </cell>
        </row>
        <row r="15036">
          <cell r="D15036" t="str">
            <v/>
          </cell>
        </row>
        <row r="15037">
          <cell r="D15037" t="str">
            <v/>
          </cell>
        </row>
        <row r="15038">
          <cell r="D15038" t="str">
            <v/>
          </cell>
        </row>
        <row r="15039">
          <cell r="D15039" t="str">
            <v/>
          </cell>
        </row>
        <row r="15040">
          <cell r="D15040" t="str">
            <v/>
          </cell>
        </row>
        <row r="15041">
          <cell r="D15041" t="str">
            <v/>
          </cell>
        </row>
        <row r="15042">
          <cell r="D15042" t="str">
            <v/>
          </cell>
        </row>
        <row r="15043">
          <cell r="D15043" t="str">
            <v/>
          </cell>
        </row>
        <row r="15044">
          <cell r="D15044" t="str">
            <v/>
          </cell>
        </row>
        <row r="15045">
          <cell r="D15045" t="str">
            <v/>
          </cell>
        </row>
        <row r="15046">
          <cell r="D15046" t="str">
            <v/>
          </cell>
        </row>
        <row r="15047">
          <cell r="D15047" t="str">
            <v/>
          </cell>
        </row>
        <row r="15048">
          <cell r="D15048" t="str">
            <v/>
          </cell>
        </row>
        <row r="15049">
          <cell r="D15049" t="str">
            <v/>
          </cell>
        </row>
        <row r="15050">
          <cell r="D15050" t="str">
            <v/>
          </cell>
        </row>
        <row r="15051">
          <cell r="D15051" t="str">
            <v/>
          </cell>
        </row>
        <row r="15052">
          <cell r="D15052" t="str">
            <v/>
          </cell>
        </row>
        <row r="15053">
          <cell r="D15053" t="str">
            <v/>
          </cell>
        </row>
        <row r="15054">
          <cell r="D15054" t="str">
            <v/>
          </cell>
        </row>
        <row r="15055">
          <cell r="D15055" t="str">
            <v/>
          </cell>
        </row>
        <row r="15056">
          <cell r="D15056" t="str">
            <v/>
          </cell>
        </row>
        <row r="15057">
          <cell r="D15057" t="str">
            <v/>
          </cell>
        </row>
        <row r="15058">
          <cell r="D15058" t="str">
            <v/>
          </cell>
        </row>
        <row r="15059">
          <cell r="D15059" t="str">
            <v/>
          </cell>
        </row>
        <row r="15060">
          <cell r="D15060" t="str">
            <v/>
          </cell>
        </row>
        <row r="15061">
          <cell r="D15061" t="str">
            <v/>
          </cell>
        </row>
        <row r="15062">
          <cell r="D15062" t="str">
            <v/>
          </cell>
        </row>
        <row r="15063">
          <cell r="D15063" t="str">
            <v/>
          </cell>
        </row>
        <row r="15064">
          <cell r="D15064" t="str">
            <v/>
          </cell>
        </row>
        <row r="15065">
          <cell r="D15065" t="str">
            <v/>
          </cell>
        </row>
        <row r="15066">
          <cell r="D15066" t="str">
            <v/>
          </cell>
        </row>
        <row r="15067">
          <cell r="D15067" t="str">
            <v/>
          </cell>
        </row>
        <row r="15068">
          <cell r="D15068" t="str">
            <v/>
          </cell>
        </row>
        <row r="15069">
          <cell r="D15069" t="str">
            <v/>
          </cell>
        </row>
        <row r="15070">
          <cell r="D15070" t="str">
            <v/>
          </cell>
        </row>
        <row r="15071">
          <cell r="D15071" t="str">
            <v/>
          </cell>
        </row>
        <row r="15072">
          <cell r="D15072" t="str">
            <v/>
          </cell>
        </row>
        <row r="15073">
          <cell r="D15073" t="str">
            <v/>
          </cell>
        </row>
        <row r="15074">
          <cell r="D15074" t="str">
            <v/>
          </cell>
        </row>
        <row r="15075">
          <cell r="D15075" t="str">
            <v/>
          </cell>
        </row>
        <row r="15076">
          <cell r="D15076" t="str">
            <v/>
          </cell>
        </row>
        <row r="15077">
          <cell r="D15077" t="str">
            <v/>
          </cell>
        </row>
        <row r="15078">
          <cell r="D15078" t="str">
            <v/>
          </cell>
        </row>
        <row r="15079">
          <cell r="D15079" t="str">
            <v/>
          </cell>
        </row>
        <row r="15080">
          <cell r="D15080" t="str">
            <v/>
          </cell>
        </row>
        <row r="15081">
          <cell r="D15081" t="str">
            <v/>
          </cell>
        </row>
        <row r="15082">
          <cell r="D15082" t="str">
            <v/>
          </cell>
        </row>
        <row r="15083">
          <cell r="D15083" t="str">
            <v/>
          </cell>
        </row>
        <row r="15084">
          <cell r="D15084" t="str">
            <v/>
          </cell>
        </row>
        <row r="15085">
          <cell r="D15085" t="str">
            <v/>
          </cell>
        </row>
        <row r="15086">
          <cell r="D15086" t="str">
            <v/>
          </cell>
        </row>
        <row r="15087">
          <cell r="D15087" t="str">
            <v/>
          </cell>
        </row>
        <row r="15088">
          <cell r="D15088" t="str">
            <v/>
          </cell>
        </row>
        <row r="15089">
          <cell r="D15089" t="str">
            <v/>
          </cell>
        </row>
        <row r="15090">
          <cell r="D15090" t="str">
            <v/>
          </cell>
        </row>
        <row r="15091">
          <cell r="D15091" t="str">
            <v/>
          </cell>
        </row>
        <row r="15092">
          <cell r="D15092" t="str">
            <v/>
          </cell>
        </row>
        <row r="15093">
          <cell r="D15093" t="str">
            <v/>
          </cell>
        </row>
        <row r="15094">
          <cell r="D15094" t="str">
            <v/>
          </cell>
        </row>
        <row r="15095">
          <cell r="D15095" t="str">
            <v/>
          </cell>
        </row>
        <row r="15096">
          <cell r="D15096" t="str">
            <v/>
          </cell>
        </row>
        <row r="15097">
          <cell r="D15097" t="str">
            <v/>
          </cell>
        </row>
        <row r="15098">
          <cell r="D15098" t="str">
            <v/>
          </cell>
        </row>
        <row r="15099">
          <cell r="D15099" t="str">
            <v/>
          </cell>
        </row>
        <row r="15100">
          <cell r="D15100" t="str">
            <v/>
          </cell>
        </row>
        <row r="15101">
          <cell r="D15101" t="str">
            <v/>
          </cell>
        </row>
        <row r="15102">
          <cell r="D15102" t="str">
            <v/>
          </cell>
        </row>
        <row r="15103">
          <cell r="D15103" t="str">
            <v/>
          </cell>
        </row>
        <row r="15104">
          <cell r="D15104" t="str">
            <v/>
          </cell>
        </row>
        <row r="15105">
          <cell r="D15105" t="str">
            <v/>
          </cell>
        </row>
        <row r="15106">
          <cell r="D15106" t="str">
            <v/>
          </cell>
        </row>
        <row r="15107">
          <cell r="D15107" t="str">
            <v/>
          </cell>
        </row>
        <row r="15108">
          <cell r="D15108" t="str">
            <v/>
          </cell>
        </row>
        <row r="15109">
          <cell r="D15109" t="str">
            <v/>
          </cell>
        </row>
        <row r="15110">
          <cell r="D15110" t="str">
            <v/>
          </cell>
        </row>
        <row r="15111">
          <cell r="D15111" t="str">
            <v/>
          </cell>
        </row>
        <row r="15112">
          <cell r="D15112" t="str">
            <v/>
          </cell>
        </row>
        <row r="15113">
          <cell r="D15113" t="str">
            <v/>
          </cell>
        </row>
        <row r="15114">
          <cell r="D15114" t="str">
            <v/>
          </cell>
        </row>
        <row r="15115">
          <cell r="D15115" t="str">
            <v/>
          </cell>
        </row>
        <row r="15116">
          <cell r="D15116" t="str">
            <v/>
          </cell>
        </row>
        <row r="15117">
          <cell r="D15117" t="str">
            <v/>
          </cell>
        </row>
        <row r="15118">
          <cell r="D15118" t="str">
            <v/>
          </cell>
        </row>
        <row r="15119">
          <cell r="D15119" t="str">
            <v/>
          </cell>
        </row>
        <row r="15120">
          <cell r="D15120" t="str">
            <v/>
          </cell>
        </row>
        <row r="15121">
          <cell r="D15121" t="str">
            <v/>
          </cell>
        </row>
        <row r="15122">
          <cell r="D15122" t="str">
            <v/>
          </cell>
        </row>
        <row r="15123">
          <cell r="D15123" t="str">
            <v/>
          </cell>
        </row>
        <row r="15124">
          <cell r="D15124" t="str">
            <v/>
          </cell>
        </row>
        <row r="15125">
          <cell r="D15125" t="str">
            <v/>
          </cell>
        </row>
        <row r="15126">
          <cell r="D15126" t="str">
            <v/>
          </cell>
        </row>
        <row r="15127">
          <cell r="D15127" t="str">
            <v/>
          </cell>
        </row>
        <row r="15128">
          <cell r="D15128" t="str">
            <v/>
          </cell>
        </row>
        <row r="15129">
          <cell r="D15129" t="str">
            <v/>
          </cell>
        </row>
        <row r="15130">
          <cell r="D15130" t="str">
            <v/>
          </cell>
        </row>
        <row r="15131">
          <cell r="D15131" t="str">
            <v/>
          </cell>
        </row>
        <row r="15132">
          <cell r="D15132" t="str">
            <v/>
          </cell>
        </row>
        <row r="15133">
          <cell r="D15133" t="str">
            <v/>
          </cell>
        </row>
        <row r="15134">
          <cell r="D15134" t="str">
            <v/>
          </cell>
        </row>
        <row r="15135">
          <cell r="D15135" t="str">
            <v/>
          </cell>
        </row>
        <row r="15136">
          <cell r="D15136" t="str">
            <v/>
          </cell>
        </row>
        <row r="15137">
          <cell r="D15137" t="str">
            <v/>
          </cell>
        </row>
        <row r="15138">
          <cell r="D15138" t="str">
            <v/>
          </cell>
        </row>
        <row r="15139">
          <cell r="D15139" t="str">
            <v/>
          </cell>
        </row>
        <row r="15140">
          <cell r="D15140" t="str">
            <v/>
          </cell>
        </row>
        <row r="15141">
          <cell r="D15141" t="str">
            <v/>
          </cell>
        </row>
        <row r="15142">
          <cell r="D15142" t="str">
            <v/>
          </cell>
        </row>
        <row r="15143">
          <cell r="D15143" t="str">
            <v/>
          </cell>
        </row>
        <row r="15144">
          <cell r="D15144" t="str">
            <v/>
          </cell>
        </row>
        <row r="15145">
          <cell r="D15145" t="str">
            <v/>
          </cell>
        </row>
        <row r="15146">
          <cell r="D15146" t="str">
            <v/>
          </cell>
        </row>
        <row r="15147">
          <cell r="D15147" t="str">
            <v/>
          </cell>
        </row>
        <row r="15148">
          <cell r="D15148" t="str">
            <v/>
          </cell>
        </row>
        <row r="15149">
          <cell r="D15149" t="str">
            <v/>
          </cell>
        </row>
        <row r="15150">
          <cell r="D15150" t="str">
            <v/>
          </cell>
        </row>
        <row r="15151">
          <cell r="D15151" t="str">
            <v/>
          </cell>
        </row>
        <row r="15152">
          <cell r="D15152" t="str">
            <v/>
          </cell>
        </row>
        <row r="15153">
          <cell r="D15153" t="str">
            <v/>
          </cell>
        </row>
        <row r="15154">
          <cell r="D15154" t="str">
            <v/>
          </cell>
        </row>
        <row r="15155">
          <cell r="D15155" t="str">
            <v/>
          </cell>
        </row>
        <row r="15156">
          <cell r="D15156" t="str">
            <v/>
          </cell>
        </row>
        <row r="15157">
          <cell r="D15157" t="str">
            <v/>
          </cell>
        </row>
        <row r="15158">
          <cell r="D15158" t="str">
            <v/>
          </cell>
        </row>
        <row r="15159">
          <cell r="D15159" t="str">
            <v/>
          </cell>
        </row>
        <row r="15160">
          <cell r="D15160" t="str">
            <v/>
          </cell>
        </row>
        <row r="15161">
          <cell r="D15161" t="str">
            <v/>
          </cell>
        </row>
        <row r="15162">
          <cell r="D15162" t="str">
            <v/>
          </cell>
        </row>
        <row r="15163">
          <cell r="D15163" t="str">
            <v/>
          </cell>
        </row>
        <row r="15164">
          <cell r="D15164" t="str">
            <v/>
          </cell>
        </row>
        <row r="15165">
          <cell r="D15165" t="str">
            <v/>
          </cell>
        </row>
        <row r="15166">
          <cell r="D15166" t="str">
            <v/>
          </cell>
        </row>
        <row r="15167">
          <cell r="D15167" t="str">
            <v/>
          </cell>
        </row>
        <row r="15168">
          <cell r="D15168" t="str">
            <v/>
          </cell>
        </row>
        <row r="15169">
          <cell r="D15169" t="str">
            <v/>
          </cell>
        </row>
        <row r="15170">
          <cell r="D15170" t="str">
            <v/>
          </cell>
        </row>
        <row r="15171">
          <cell r="D15171" t="str">
            <v/>
          </cell>
        </row>
        <row r="15172">
          <cell r="D15172" t="str">
            <v/>
          </cell>
        </row>
        <row r="15173">
          <cell r="D15173" t="str">
            <v/>
          </cell>
        </row>
        <row r="15174">
          <cell r="D15174" t="str">
            <v/>
          </cell>
        </row>
        <row r="15175">
          <cell r="D15175" t="str">
            <v/>
          </cell>
        </row>
        <row r="15176">
          <cell r="D15176" t="str">
            <v/>
          </cell>
        </row>
        <row r="15177">
          <cell r="D15177" t="str">
            <v/>
          </cell>
        </row>
        <row r="15178">
          <cell r="D15178" t="str">
            <v/>
          </cell>
        </row>
        <row r="15179">
          <cell r="D15179" t="str">
            <v/>
          </cell>
        </row>
        <row r="15180">
          <cell r="D15180" t="str">
            <v/>
          </cell>
        </row>
        <row r="15181">
          <cell r="D15181" t="str">
            <v/>
          </cell>
        </row>
        <row r="15182">
          <cell r="D15182" t="str">
            <v/>
          </cell>
        </row>
        <row r="15183">
          <cell r="D15183" t="str">
            <v/>
          </cell>
        </row>
        <row r="15184">
          <cell r="D15184" t="str">
            <v/>
          </cell>
        </row>
        <row r="15185">
          <cell r="D15185" t="str">
            <v/>
          </cell>
        </row>
        <row r="15186">
          <cell r="D15186" t="str">
            <v/>
          </cell>
        </row>
        <row r="15187">
          <cell r="D15187" t="str">
            <v/>
          </cell>
        </row>
        <row r="15188">
          <cell r="D15188" t="str">
            <v/>
          </cell>
        </row>
        <row r="15189">
          <cell r="D15189" t="str">
            <v/>
          </cell>
        </row>
        <row r="15190">
          <cell r="D15190" t="str">
            <v/>
          </cell>
        </row>
        <row r="15191">
          <cell r="D15191" t="str">
            <v/>
          </cell>
        </row>
        <row r="15192">
          <cell r="D15192" t="str">
            <v/>
          </cell>
        </row>
        <row r="15193">
          <cell r="D15193" t="str">
            <v/>
          </cell>
        </row>
        <row r="15194">
          <cell r="D15194" t="str">
            <v/>
          </cell>
        </row>
        <row r="15195">
          <cell r="D15195" t="str">
            <v/>
          </cell>
        </row>
        <row r="15196">
          <cell r="D15196" t="str">
            <v/>
          </cell>
        </row>
        <row r="15197">
          <cell r="D15197" t="str">
            <v/>
          </cell>
        </row>
        <row r="15198">
          <cell r="D15198" t="str">
            <v/>
          </cell>
        </row>
        <row r="15199">
          <cell r="D15199" t="str">
            <v/>
          </cell>
        </row>
        <row r="15200">
          <cell r="D15200" t="str">
            <v/>
          </cell>
        </row>
        <row r="15201">
          <cell r="D15201" t="str">
            <v/>
          </cell>
        </row>
        <row r="15202">
          <cell r="D15202" t="str">
            <v/>
          </cell>
        </row>
        <row r="15203">
          <cell r="D15203" t="str">
            <v/>
          </cell>
        </row>
        <row r="15204">
          <cell r="D15204" t="str">
            <v/>
          </cell>
        </row>
        <row r="15205">
          <cell r="D15205" t="str">
            <v/>
          </cell>
        </row>
        <row r="15206">
          <cell r="D15206" t="str">
            <v/>
          </cell>
        </row>
        <row r="15207">
          <cell r="D15207" t="str">
            <v/>
          </cell>
        </row>
        <row r="15208">
          <cell r="D15208" t="str">
            <v/>
          </cell>
        </row>
        <row r="15209">
          <cell r="D15209" t="str">
            <v/>
          </cell>
        </row>
        <row r="15210">
          <cell r="D15210" t="str">
            <v/>
          </cell>
        </row>
        <row r="15211">
          <cell r="D15211" t="str">
            <v/>
          </cell>
        </row>
        <row r="15212">
          <cell r="D15212" t="str">
            <v/>
          </cell>
        </row>
        <row r="15213">
          <cell r="D15213" t="str">
            <v/>
          </cell>
        </row>
        <row r="15214">
          <cell r="D15214" t="str">
            <v/>
          </cell>
        </row>
        <row r="15215">
          <cell r="D15215" t="str">
            <v/>
          </cell>
        </row>
        <row r="15216">
          <cell r="D15216" t="str">
            <v/>
          </cell>
        </row>
        <row r="15217">
          <cell r="D15217" t="str">
            <v/>
          </cell>
        </row>
        <row r="15218">
          <cell r="D15218" t="str">
            <v/>
          </cell>
        </row>
        <row r="15219">
          <cell r="D15219" t="str">
            <v/>
          </cell>
        </row>
        <row r="15220">
          <cell r="D15220" t="str">
            <v/>
          </cell>
        </row>
        <row r="15221">
          <cell r="D15221" t="str">
            <v/>
          </cell>
        </row>
        <row r="15222">
          <cell r="D15222" t="str">
            <v/>
          </cell>
        </row>
        <row r="15223">
          <cell r="D15223" t="str">
            <v/>
          </cell>
        </row>
        <row r="15224">
          <cell r="D15224" t="str">
            <v/>
          </cell>
        </row>
        <row r="15225">
          <cell r="D15225" t="str">
            <v/>
          </cell>
        </row>
        <row r="15226">
          <cell r="D15226" t="str">
            <v/>
          </cell>
        </row>
        <row r="15227">
          <cell r="D15227" t="str">
            <v/>
          </cell>
        </row>
        <row r="15228">
          <cell r="D15228" t="str">
            <v/>
          </cell>
        </row>
        <row r="15229">
          <cell r="D15229" t="str">
            <v/>
          </cell>
        </row>
        <row r="15230">
          <cell r="D15230" t="str">
            <v/>
          </cell>
        </row>
        <row r="15231">
          <cell r="D15231" t="str">
            <v/>
          </cell>
        </row>
        <row r="15232">
          <cell r="D15232" t="str">
            <v/>
          </cell>
        </row>
        <row r="15233">
          <cell r="D15233" t="str">
            <v/>
          </cell>
        </row>
        <row r="15234">
          <cell r="D15234" t="str">
            <v/>
          </cell>
        </row>
        <row r="15235">
          <cell r="D15235" t="str">
            <v/>
          </cell>
        </row>
        <row r="15236">
          <cell r="D15236" t="str">
            <v/>
          </cell>
        </row>
        <row r="15237">
          <cell r="D15237" t="str">
            <v/>
          </cell>
        </row>
        <row r="15238">
          <cell r="D15238" t="str">
            <v/>
          </cell>
        </row>
        <row r="15239">
          <cell r="D15239" t="str">
            <v/>
          </cell>
        </row>
        <row r="15240">
          <cell r="D15240" t="str">
            <v/>
          </cell>
        </row>
        <row r="15241">
          <cell r="D15241" t="str">
            <v/>
          </cell>
        </row>
        <row r="15242">
          <cell r="D15242" t="str">
            <v/>
          </cell>
        </row>
        <row r="15243">
          <cell r="D15243" t="str">
            <v/>
          </cell>
        </row>
        <row r="15244">
          <cell r="D15244" t="str">
            <v/>
          </cell>
        </row>
        <row r="15245">
          <cell r="D15245" t="str">
            <v/>
          </cell>
        </row>
        <row r="15246">
          <cell r="D15246" t="str">
            <v/>
          </cell>
        </row>
        <row r="15247">
          <cell r="D15247" t="str">
            <v/>
          </cell>
        </row>
        <row r="15248">
          <cell r="D15248" t="str">
            <v/>
          </cell>
        </row>
        <row r="15249">
          <cell r="D15249" t="str">
            <v/>
          </cell>
        </row>
        <row r="15250">
          <cell r="D15250" t="str">
            <v/>
          </cell>
        </row>
        <row r="15251">
          <cell r="D15251" t="str">
            <v/>
          </cell>
        </row>
        <row r="15252">
          <cell r="D15252" t="str">
            <v/>
          </cell>
        </row>
        <row r="15253">
          <cell r="D15253" t="str">
            <v/>
          </cell>
        </row>
        <row r="15254">
          <cell r="D15254" t="str">
            <v/>
          </cell>
        </row>
        <row r="15255">
          <cell r="D15255" t="str">
            <v/>
          </cell>
        </row>
        <row r="15256">
          <cell r="D15256" t="str">
            <v/>
          </cell>
        </row>
        <row r="15257">
          <cell r="D15257" t="str">
            <v/>
          </cell>
        </row>
        <row r="15258">
          <cell r="D15258" t="str">
            <v/>
          </cell>
        </row>
        <row r="15259">
          <cell r="D15259" t="str">
            <v/>
          </cell>
        </row>
        <row r="15260">
          <cell r="D15260" t="str">
            <v/>
          </cell>
        </row>
        <row r="15261">
          <cell r="D15261" t="str">
            <v/>
          </cell>
        </row>
        <row r="15262">
          <cell r="D15262" t="str">
            <v/>
          </cell>
        </row>
        <row r="15263">
          <cell r="D15263" t="str">
            <v/>
          </cell>
        </row>
        <row r="15264">
          <cell r="D15264" t="str">
            <v/>
          </cell>
        </row>
        <row r="15265">
          <cell r="D15265" t="str">
            <v/>
          </cell>
        </row>
        <row r="15266">
          <cell r="D15266" t="str">
            <v/>
          </cell>
        </row>
        <row r="15267">
          <cell r="D15267" t="str">
            <v/>
          </cell>
        </row>
        <row r="15268">
          <cell r="D15268" t="str">
            <v/>
          </cell>
        </row>
        <row r="15269">
          <cell r="D15269" t="str">
            <v/>
          </cell>
        </row>
        <row r="15270">
          <cell r="D15270" t="str">
            <v/>
          </cell>
        </row>
        <row r="15271">
          <cell r="D15271" t="str">
            <v/>
          </cell>
        </row>
        <row r="15272">
          <cell r="D15272" t="str">
            <v/>
          </cell>
        </row>
        <row r="15273">
          <cell r="D15273" t="str">
            <v/>
          </cell>
        </row>
        <row r="15274">
          <cell r="D15274" t="str">
            <v/>
          </cell>
        </row>
        <row r="15275">
          <cell r="D15275" t="str">
            <v/>
          </cell>
        </row>
        <row r="15276">
          <cell r="D15276" t="str">
            <v/>
          </cell>
        </row>
        <row r="15277">
          <cell r="D15277" t="str">
            <v/>
          </cell>
        </row>
        <row r="15278">
          <cell r="D15278" t="str">
            <v/>
          </cell>
        </row>
        <row r="15279">
          <cell r="D15279" t="str">
            <v/>
          </cell>
        </row>
        <row r="15280">
          <cell r="D15280" t="str">
            <v/>
          </cell>
        </row>
        <row r="15281">
          <cell r="D15281" t="str">
            <v/>
          </cell>
        </row>
        <row r="15282">
          <cell r="D15282" t="str">
            <v/>
          </cell>
        </row>
        <row r="15283">
          <cell r="D15283" t="str">
            <v/>
          </cell>
        </row>
        <row r="15284">
          <cell r="D15284" t="str">
            <v/>
          </cell>
        </row>
        <row r="15285">
          <cell r="D15285" t="str">
            <v/>
          </cell>
        </row>
        <row r="15286">
          <cell r="D15286" t="str">
            <v/>
          </cell>
        </row>
        <row r="15287">
          <cell r="D15287" t="str">
            <v/>
          </cell>
        </row>
        <row r="15288">
          <cell r="D15288" t="str">
            <v/>
          </cell>
        </row>
        <row r="15289">
          <cell r="D15289" t="str">
            <v/>
          </cell>
        </row>
        <row r="15290">
          <cell r="D15290" t="str">
            <v/>
          </cell>
        </row>
        <row r="15291">
          <cell r="D15291" t="str">
            <v/>
          </cell>
        </row>
        <row r="15292">
          <cell r="D15292" t="str">
            <v/>
          </cell>
        </row>
        <row r="15293">
          <cell r="D15293" t="str">
            <v/>
          </cell>
        </row>
        <row r="15294">
          <cell r="D15294" t="str">
            <v/>
          </cell>
        </row>
        <row r="15295">
          <cell r="D15295" t="str">
            <v/>
          </cell>
        </row>
        <row r="15296">
          <cell r="D15296" t="str">
            <v/>
          </cell>
        </row>
        <row r="15297">
          <cell r="D15297" t="str">
            <v/>
          </cell>
        </row>
        <row r="15298">
          <cell r="D15298" t="str">
            <v/>
          </cell>
        </row>
        <row r="15299">
          <cell r="D15299" t="str">
            <v/>
          </cell>
        </row>
        <row r="15300">
          <cell r="D15300" t="str">
            <v/>
          </cell>
        </row>
        <row r="15301">
          <cell r="D15301" t="str">
            <v/>
          </cell>
        </row>
        <row r="15302">
          <cell r="D15302" t="str">
            <v/>
          </cell>
        </row>
        <row r="15303">
          <cell r="D15303" t="str">
            <v/>
          </cell>
        </row>
        <row r="15304">
          <cell r="D15304" t="str">
            <v/>
          </cell>
        </row>
        <row r="15305">
          <cell r="D15305" t="str">
            <v/>
          </cell>
        </row>
        <row r="15306">
          <cell r="D15306" t="str">
            <v/>
          </cell>
        </row>
        <row r="15307">
          <cell r="D15307" t="str">
            <v/>
          </cell>
        </row>
        <row r="15308">
          <cell r="D15308" t="str">
            <v/>
          </cell>
        </row>
        <row r="15309">
          <cell r="D15309" t="str">
            <v/>
          </cell>
        </row>
        <row r="15310">
          <cell r="D15310" t="str">
            <v/>
          </cell>
        </row>
        <row r="15311">
          <cell r="D15311" t="str">
            <v/>
          </cell>
        </row>
        <row r="15312">
          <cell r="D15312" t="str">
            <v/>
          </cell>
        </row>
        <row r="15313">
          <cell r="D15313" t="str">
            <v/>
          </cell>
        </row>
        <row r="15314">
          <cell r="D15314" t="str">
            <v/>
          </cell>
        </row>
        <row r="15315">
          <cell r="D15315" t="str">
            <v/>
          </cell>
        </row>
        <row r="15316">
          <cell r="D15316" t="str">
            <v/>
          </cell>
        </row>
        <row r="15317">
          <cell r="D15317" t="str">
            <v/>
          </cell>
        </row>
        <row r="15318">
          <cell r="D15318" t="str">
            <v/>
          </cell>
        </row>
        <row r="15319">
          <cell r="D15319" t="str">
            <v/>
          </cell>
        </row>
        <row r="15320">
          <cell r="D15320" t="str">
            <v/>
          </cell>
        </row>
        <row r="15321">
          <cell r="D15321" t="str">
            <v/>
          </cell>
        </row>
        <row r="15322">
          <cell r="D15322" t="str">
            <v/>
          </cell>
        </row>
        <row r="15323">
          <cell r="D15323" t="str">
            <v/>
          </cell>
        </row>
        <row r="15324">
          <cell r="D15324" t="str">
            <v/>
          </cell>
        </row>
        <row r="15325">
          <cell r="D15325" t="str">
            <v/>
          </cell>
        </row>
        <row r="15326">
          <cell r="D15326" t="str">
            <v/>
          </cell>
        </row>
        <row r="15327">
          <cell r="D15327" t="str">
            <v/>
          </cell>
        </row>
        <row r="15328">
          <cell r="D15328" t="str">
            <v/>
          </cell>
        </row>
        <row r="15329">
          <cell r="D15329" t="str">
            <v/>
          </cell>
        </row>
        <row r="15330">
          <cell r="D15330" t="str">
            <v/>
          </cell>
        </row>
        <row r="15331">
          <cell r="D15331" t="str">
            <v/>
          </cell>
        </row>
        <row r="15332">
          <cell r="D15332" t="str">
            <v/>
          </cell>
        </row>
        <row r="15333">
          <cell r="D15333" t="str">
            <v/>
          </cell>
        </row>
        <row r="15334">
          <cell r="D15334" t="str">
            <v/>
          </cell>
        </row>
        <row r="15335">
          <cell r="D15335" t="str">
            <v/>
          </cell>
        </row>
        <row r="15336">
          <cell r="D15336" t="str">
            <v/>
          </cell>
        </row>
        <row r="15337">
          <cell r="D15337" t="str">
            <v/>
          </cell>
        </row>
        <row r="15338">
          <cell r="D15338" t="str">
            <v/>
          </cell>
        </row>
        <row r="15339">
          <cell r="D15339" t="str">
            <v/>
          </cell>
        </row>
        <row r="15340">
          <cell r="D15340" t="str">
            <v/>
          </cell>
        </row>
        <row r="15341">
          <cell r="D15341" t="str">
            <v/>
          </cell>
        </row>
        <row r="15342">
          <cell r="D15342" t="str">
            <v/>
          </cell>
        </row>
        <row r="15343">
          <cell r="D15343" t="str">
            <v/>
          </cell>
        </row>
        <row r="15344">
          <cell r="D15344" t="str">
            <v/>
          </cell>
        </row>
        <row r="15345">
          <cell r="D15345" t="str">
            <v/>
          </cell>
        </row>
        <row r="15346">
          <cell r="D15346" t="str">
            <v/>
          </cell>
        </row>
        <row r="15347">
          <cell r="D15347" t="str">
            <v/>
          </cell>
        </row>
        <row r="15348">
          <cell r="D15348" t="str">
            <v/>
          </cell>
        </row>
        <row r="15349">
          <cell r="D15349" t="str">
            <v/>
          </cell>
        </row>
        <row r="15350">
          <cell r="D15350" t="str">
            <v/>
          </cell>
        </row>
        <row r="15351">
          <cell r="D15351" t="str">
            <v/>
          </cell>
        </row>
        <row r="15352">
          <cell r="D15352" t="str">
            <v/>
          </cell>
        </row>
        <row r="15353">
          <cell r="D15353" t="str">
            <v/>
          </cell>
        </row>
        <row r="15354">
          <cell r="D15354" t="str">
            <v/>
          </cell>
        </row>
        <row r="15355">
          <cell r="D15355" t="str">
            <v/>
          </cell>
        </row>
        <row r="15356">
          <cell r="D15356" t="str">
            <v/>
          </cell>
        </row>
        <row r="15357">
          <cell r="D15357" t="str">
            <v/>
          </cell>
        </row>
        <row r="15358">
          <cell r="D15358" t="str">
            <v/>
          </cell>
        </row>
        <row r="15359">
          <cell r="D15359" t="str">
            <v/>
          </cell>
        </row>
        <row r="15360">
          <cell r="D15360" t="str">
            <v/>
          </cell>
        </row>
        <row r="15361">
          <cell r="D15361" t="str">
            <v/>
          </cell>
        </row>
        <row r="15362">
          <cell r="D15362" t="str">
            <v/>
          </cell>
        </row>
        <row r="15363">
          <cell r="D15363" t="str">
            <v/>
          </cell>
        </row>
        <row r="15364">
          <cell r="D15364" t="str">
            <v/>
          </cell>
        </row>
        <row r="15365">
          <cell r="D15365" t="str">
            <v/>
          </cell>
        </row>
        <row r="15366">
          <cell r="D15366" t="str">
            <v/>
          </cell>
        </row>
        <row r="15367">
          <cell r="D15367" t="str">
            <v/>
          </cell>
        </row>
        <row r="15368">
          <cell r="D15368" t="str">
            <v/>
          </cell>
        </row>
        <row r="15369">
          <cell r="D15369" t="str">
            <v/>
          </cell>
        </row>
        <row r="15370">
          <cell r="D15370" t="str">
            <v/>
          </cell>
        </row>
        <row r="15371">
          <cell r="D15371" t="str">
            <v/>
          </cell>
        </row>
        <row r="15372">
          <cell r="D15372" t="str">
            <v/>
          </cell>
        </row>
        <row r="15373">
          <cell r="D15373" t="str">
            <v/>
          </cell>
        </row>
        <row r="15374">
          <cell r="D15374" t="str">
            <v/>
          </cell>
        </row>
        <row r="15375">
          <cell r="D15375" t="str">
            <v/>
          </cell>
        </row>
        <row r="15376">
          <cell r="D15376" t="str">
            <v/>
          </cell>
        </row>
        <row r="15377">
          <cell r="D15377" t="str">
            <v/>
          </cell>
        </row>
        <row r="15378">
          <cell r="D15378" t="str">
            <v/>
          </cell>
        </row>
        <row r="15379">
          <cell r="D15379" t="str">
            <v/>
          </cell>
        </row>
        <row r="15380">
          <cell r="D15380" t="str">
            <v/>
          </cell>
        </row>
        <row r="15381">
          <cell r="D15381" t="str">
            <v/>
          </cell>
        </row>
        <row r="15382">
          <cell r="D15382" t="str">
            <v/>
          </cell>
        </row>
        <row r="15383">
          <cell r="D15383" t="str">
            <v/>
          </cell>
        </row>
        <row r="15384">
          <cell r="D15384" t="str">
            <v/>
          </cell>
        </row>
        <row r="15385">
          <cell r="D15385" t="str">
            <v/>
          </cell>
        </row>
        <row r="15386">
          <cell r="D15386" t="str">
            <v/>
          </cell>
        </row>
        <row r="15387">
          <cell r="D15387" t="str">
            <v/>
          </cell>
        </row>
        <row r="15388">
          <cell r="D15388" t="str">
            <v/>
          </cell>
        </row>
        <row r="15389">
          <cell r="D15389" t="str">
            <v/>
          </cell>
        </row>
        <row r="15390">
          <cell r="D15390" t="str">
            <v/>
          </cell>
        </row>
        <row r="15391">
          <cell r="D15391" t="str">
            <v/>
          </cell>
        </row>
        <row r="15392">
          <cell r="D15392" t="str">
            <v/>
          </cell>
        </row>
        <row r="15393">
          <cell r="D15393" t="str">
            <v/>
          </cell>
        </row>
        <row r="15394">
          <cell r="D15394" t="str">
            <v/>
          </cell>
        </row>
        <row r="15395">
          <cell r="D15395" t="str">
            <v/>
          </cell>
        </row>
        <row r="15396">
          <cell r="D15396" t="str">
            <v/>
          </cell>
        </row>
        <row r="15397">
          <cell r="D15397" t="str">
            <v/>
          </cell>
        </row>
        <row r="15398">
          <cell r="D15398" t="str">
            <v/>
          </cell>
        </row>
        <row r="15399">
          <cell r="D15399" t="str">
            <v/>
          </cell>
        </row>
        <row r="15400">
          <cell r="D15400" t="str">
            <v/>
          </cell>
        </row>
        <row r="15401">
          <cell r="D15401" t="str">
            <v/>
          </cell>
        </row>
        <row r="15402">
          <cell r="D15402" t="str">
            <v/>
          </cell>
        </row>
        <row r="15403">
          <cell r="D15403" t="str">
            <v/>
          </cell>
        </row>
        <row r="15404">
          <cell r="D15404" t="str">
            <v/>
          </cell>
        </row>
        <row r="15405">
          <cell r="D15405" t="str">
            <v/>
          </cell>
        </row>
        <row r="15406">
          <cell r="D15406" t="str">
            <v/>
          </cell>
        </row>
        <row r="15407">
          <cell r="D15407" t="str">
            <v/>
          </cell>
        </row>
        <row r="15408">
          <cell r="D15408" t="str">
            <v/>
          </cell>
        </row>
        <row r="15409">
          <cell r="D15409" t="str">
            <v/>
          </cell>
        </row>
        <row r="15410">
          <cell r="D15410" t="str">
            <v/>
          </cell>
        </row>
        <row r="15411">
          <cell r="D15411" t="str">
            <v/>
          </cell>
        </row>
        <row r="15412">
          <cell r="D15412" t="str">
            <v/>
          </cell>
        </row>
        <row r="15413">
          <cell r="D15413" t="str">
            <v/>
          </cell>
        </row>
        <row r="15414">
          <cell r="D15414" t="str">
            <v/>
          </cell>
        </row>
        <row r="15415">
          <cell r="D15415" t="str">
            <v/>
          </cell>
        </row>
        <row r="15416">
          <cell r="D15416" t="str">
            <v/>
          </cell>
        </row>
        <row r="15417">
          <cell r="D15417" t="str">
            <v/>
          </cell>
        </row>
        <row r="15418">
          <cell r="D15418" t="str">
            <v/>
          </cell>
        </row>
        <row r="15419">
          <cell r="D15419" t="str">
            <v/>
          </cell>
        </row>
        <row r="15420">
          <cell r="D15420" t="str">
            <v/>
          </cell>
        </row>
        <row r="15421">
          <cell r="D15421" t="str">
            <v/>
          </cell>
        </row>
        <row r="15422">
          <cell r="D15422" t="str">
            <v/>
          </cell>
        </row>
        <row r="15423">
          <cell r="D15423" t="str">
            <v/>
          </cell>
        </row>
        <row r="15424">
          <cell r="D15424" t="str">
            <v/>
          </cell>
        </row>
        <row r="15425">
          <cell r="D15425" t="str">
            <v/>
          </cell>
        </row>
        <row r="15426">
          <cell r="D15426" t="str">
            <v/>
          </cell>
        </row>
        <row r="15427">
          <cell r="D15427" t="str">
            <v/>
          </cell>
        </row>
        <row r="15428">
          <cell r="D15428" t="str">
            <v/>
          </cell>
        </row>
        <row r="15429">
          <cell r="D15429" t="str">
            <v/>
          </cell>
        </row>
        <row r="15430">
          <cell r="D15430" t="str">
            <v/>
          </cell>
        </row>
        <row r="15431">
          <cell r="D15431" t="str">
            <v/>
          </cell>
        </row>
        <row r="15432">
          <cell r="D15432" t="str">
            <v/>
          </cell>
        </row>
        <row r="15433">
          <cell r="D15433" t="str">
            <v/>
          </cell>
        </row>
        <row r="15434">
          <cell r="D15434" t="str">
            <v/>
          </cell>
        </row>
        <row r="15435">
          <cell r="D15435" t="str">
            <v/>
          </cell>
        </row>
        <row r="15436">
          <cell r="D15436" t="str">
            <v/>
          </cell>
        </row>
        <row r="15437">
          <cell r="D15437" t="str">
            <v/>
          </cell>
        </row>
        <row r="15438">
          <cell r="D15438" t="str">
            <v/>
          </cell>
        </row>
        <row r="15439">
          <cell r="D15439" t="str">
            <v/>
          </cell>
        </row>
        <row r="15440">
          <cell r="D15440" t="str">
            <v/>
          </cell>
        </row>
        <row r="15441">
          <cell r="D15441" t="str">
            <v/>
          </cell>
        </row>
        <row r="15442">
          <cell r="D15442" t="str">
            <v/>
          </cell>
        </row>
        <row r="15443">
          <cell r="D15443" t="str">
            <v/>
          </cell>
        </row>
        <row r="15444">
          <cell r="D15444" t="str">
            <v/>
          </cell>
        </row>
        <row r="15445">
          <cell r="D15445" t="str">
            <v/>
          </cell>
        </row>
        <row r="15446">
          <cell r="D15446" t="str">
            <v/>
          </cell>
        </row>
        <row r="15447">
          <cell r="D15447" t="str">
            <v/>
          </cell>
        </row>
        <row r="15448">
          <cell r="D15448" t="str">
            <v/>
          </cell>
        </row>
        <row r="15449">
          <cell r="D15449" t="str">
            <v/>
          </cell>
        </row>
        <row r="15450">
          <cell r="D15450" t="str">
            <v/>
          </cell>
        </row>
        <row r="15451">
          <cell r="D15451" t="str">
            <v/>
          </cell>
        </row>
        <row r="15452">
          <cell r="D15452" t="str">
            <v/>
          </cell>
        </row>
        <row r="15453">
          <cell r="D15453" t="str">
            <v/>
          </cell>
        </row>
        <row r="15454">
          <cell r="D15454" t="str">
            <v/>
          </cell>
        </row>
        <row r="15455">
          <cell r="D15455" t="str">
            <v/>
          </cell>
        </row>
        <row r="15456">
          <cell r="D15456" t="str">
            <v/>
          </cell>
        </row>
        <row r="15457">
          <cell r="D15457" t="str">
            <v/>
          </cell>
        </row>
        <row r="15458">
          <cell r="D15458" t="str">
            <v/>
          </cell>
        </row>
        <row r="15459">
          <cell r="D15459" t="str">
            <v/>
          </cell>
        </row>
        <row r="15460">
          <cell r="D15460" t="str">
            <v/>
          </cell>
        </row>
        <row r="15461">
          <cell r="D15461" t="str">
            <v/>
          </cell>
        </row>
        <row r="15462">
          <cell r="D15462" t="str">
            <v/>
          </cell>
        </row>
        <row r="15463">
          <cell r="D15463" t="str">
            <v/>
          </cell>
        </row>
        <row r="15464">
          <cell r="D15464" t="str">
            <v/>
          </cell>
        </row>
        <row r="15465">
          <cell r="D15465" t="str">
            <v/>
          </cell>
        </row>
        <row r="15466">
          <cell r="D15466" t="str">
            <v/>
          </cell>
        </row>
        <row r="15467">
          <cell r="D15467" t="str">
            <v/>
          </cell>
        </row>
        <row r="15468">
          <cell r="D15468" t="str">
            <v/>
          </cell>
        </row>
        <row r="15469">
          <cell r="D15469" t="str">
            <v/>
          </cell>
        </row>
        <row r="15470">
          <cell r="D15470" t="str">
            <v/>
          </cell>
        </row>
        <row r="15471">
          <cell r="D15471" t="str">
            <v/>
          </cell>
        </row>
        <row r="15472">
          <cell r="D15472" t="str">
            <v/>
          </cell>
        </row>
        <row r="15473">
          <cell r="D15473" t="str">
            <v/>
          </cell>
        </row>
        <row r="15474">
          <cell r="D15474" t="str">
            <v/>
          </cell>
        </row>
        <row r="15475">
          <cell r="D15475" t="str">
            <v/>
          </cell>
        </row>
        <row r="15476">
          <cell r="D15476" t="str">
            <v/>
          </cell>
        </row>
        <row r="15477">
          <cell r="D15477" t="str">
            <v/>
          </cell>
        </row>
        <row r="15478">
          <cell r="D15478" t="str">
            <v/>
          </cell>
        </row>
        <row r="15479">
          <cell r="D15479" t="str">
            <v/>
          </cell>
        </row>
        <row r="15480">
          <cell r="D15480" t="str">
            <v/>
          </cell>
        </row>
        <row r="15481">
          <cell r="D15481" t="str">
            <v/>
          </cell>
        </row>
        <row r="15482">
          <cell r="D15482" t="str">
            <v/>
          </cell>
        </row>
        <row r="15483">
          <cell r="D15483" t="str">
            <v/>
          </cell>
        </row>
        <row r="15484">
          <cell r="D15484" t="str">
            <v/>
          </cell>
        </row>
        <row r="15485">
          <cell r="D15485" t="str">
            <v/>
          </cell>
        </row>
        <row r="15486">
          <cell r="D15486" t="str">
            <v/>
          </cell>
        </row>
        <row r="15487">
          <cell r="D15487" t="str">
            <v/>
          </cell>
        </row>
        <row r="15488">
          <cell r="D15488" t="str">
            <v/>
          </cell>
        </row>
        <row r="15489">
          <cell r="D15489" t="str">
            <v/>
          </cell>
        </row>
        <row r="15490">
          <cell r="D15490" t="str">
            <v/>
          </cell>
        </row>
        <row r="15491">
          <cell r="D15491" t="str">
            <v/>
          </cell>
        </row>
        <row r="15492">
          <cell r="D15492" t="str">
            <v/>
          </cell>
        </row>
        <row r="15493">
          <cell r="D15493" t="str">
            <v/>
          </cell>
        </row>
        <row r="15494">
          <cell r="D15494" t="str">
            <v/>
          </cell>
        </row>
        <row r="15495">
          <cell r="D15495" t="str">
            <v/>
          </cell>
        </row>
        <row r="15496">
          <cell r="D15496" t="str">
            <v/>
          </cell>
        </row>
        <row r="15497">
          <cell r="D15497" t="str">
            <v/>
          </cell>
        </row>
        <row r="15498">
          <cell r="D15498" t="str">
            <v/>
          </cell>
        </row>
        <row r="15499">
          <cell r="D15499" t="str">
            <v/>
          </cell>
        </row>
        <row r="15500">
          <cell r="D15500" t="str">
            <v/>
          </cell>
        </row>
        <row r="15501">
          <cell r="D15501" t="str">
            <v/>
          </cell>
        </row>
        <row r="15502">
          <cell r="D15502" t="str">
            <v/>
          </cell>
        </row>
        <row r="15503">
          <cell r="D15503" t="str">
            <v/>
          </cell>
        </row>
        <row r="15504">
          <cell r="D15504" t="str">
            <v/>
          </cell>
        </row>
        <row r="15505">
          <cell r="D15505" t="str">
            <v/>
          </cell>
        </row>
        <row r="15506">
          <cell r="D15506" t="str">
            <v/>
          </cell>
        </row>
        <row r="15507">
          <cell r="D15507" t="str">
            <v/>
          </cell>
        </row>
        <row r="15508">
          <cell r="D15508" t="str">
            <v/>
          </cell>
        </row>
        <row r="15509">
          <cell r="D15509" t="str">
            <v/>
          </cell>
        </row>
        <row r="15510">
          <cell r="D15510" t="str">
            <v/>
          </cell>
        </row>
        <row r="15511">
          <cell r="D15511" t="str">
            <v/>
          </cell>
        </row>
        <row r="15512">
          <cell r="D15512" t="str">
            <v/>
          </cell>
        </row>
        <row r="15513">
          <cell r="D15513" t="str">
            <v/>
          </cell>
        </row>
        <row r="15514">
          <cell r="D15514" t="str">
            <v/>
          </cell>
        </row>
        <row r="15515">
          <cell r="D15515" t="str">
            <v/>
          </cell>
        </row>
        <row r="15516">
          <cell r="D15516" t="str">
            <v/>
          </cell>
        </row>
        <row r="15517">
          <cell r="D15517" t="str">
            <v/>
          </cell>
        </row>
        <row r="15518">
          <cell r="D15518" t="str">
            <v/>
          </cell>
        </row>
        <row r="15519">
          <cell r="D15519" t="str">
            <v/>
          </cell>
        </row>
        <row r="15520">
          <cell r="D15520" t="str">
            <v/>
          </cell>
        </row>
        <row r="15521">
          <cell r="D15521" t="str">
            <v/>
          </cell>
        </row>
        <row r="15522">
          <cell r="D15522" t="str">
            <v/>
          </cell>
        </row>
        <row r="15523">
          <cell r="D15523" t="str">
            <v/>
          </cell>
        </row>
        <row r="15524">
          <cell r="D15524" t="str">
            <v/>
          </cell>
        </row>
        <row r="15525">
          <cell r="D15525" t="str">
            <v/>
          </cell>
        </row>
        <row r="15526">
          <cell r="D15526" t="str">
            <v/>
          </cell>
        </row>
        <row r="15527">
          <cell r="D15527" t="str">
            <v/>
          </cell>
        </row>
        <row r="15528">
          <cell r="D15528" t="str">
            <v/>
          </cell>
        </row>
        <row r="15529">
          <cell r="D15529" t="str">
            <v/>
          </cell>
        </row>
        <row r="15530">
          <cell r="D15530" t="str">
            <v/>
          </cell>
        </row>
        <row r="15531">
          <cell r="D15531" t="str">
            <v/>
          </cell>
        </row>
        <row r="15532">
          <cell r="D15532" t="str">
            <v/>
          </cell>
        </row>
        <row r="15533">
          <cell r="D15533" t="str">
            <v/>
          </cell>
        </row>
        <row r="15534">
          <cell r="D15534" t="str">
            <v/>
          </cell>
        </row>
        <row r="15535">
          <cell r="D15535" t="str">
            <v/>
          </cell>
        </row>
        <row r="15536">
          <cell r="D15536" t="str">
            <v/>
          </cell>
        </row>
        <row r="15537">
          <cell r="D15537" t="str">
            <v/>
          </cell>
        </row>
        <row r="15538">
          <cell r="D15538" t="str">
            <v/>
          </cell>
        </row>
        <row r="15539">
          <cell r="D15539" t="str">
            <v/>
          </cell>
        </row>
        <row r="15540">
          <cell r="D15540" t="str">
            <v/>
          </cell>
        </row>
        <row r="15541">
          <cell r="D15541" t="str">
            <v/>
          </cell>
        </row>
        <row r="15542">
          <cell r="D15542" t="str">
            <v/>
          </cell>
        </row>
        <row r="15543">
          <cell r="D15543" t="str">
            <v/>
          </cell>
        </row>
        <row r="15544">
          <cell r="D15544" t="str">
            <v/>
          </cell>
        </row>
        <row r="15545">
          <cell r="D15545" t="str">
            <v/>
          </cell>
        </row>
        <row r="15546">
          <cell r="D15546" t="str">
            <v/>
          </cell>
        </row>
        <row r="15547">
          <cell r="D15547" t="str">
            <v/>
          </cell>
        </row>
        <row r="15548">
          <cell r="D15548" t="str">
            <v/>
          </cell>
        </row>
        <row r="15549">
          <cell r="D15549" t="str">
            <v/>
          </cell>
        </row>
        <row r="15550">
          <cell r="D15550" t="str">
            <v/>
          </cell>
        </row>
        <row r="15551">
          <cell r="D15551" t="str">
            <v/>
          </cell>
        </row>
        <row r="15552">
          <cell r="D15552" t="str">
            <v/>
          </cell>
        </row>
        <row r="15553">
          <cell r="D15553" t="str">
            <v/>
          </cell>
        </row>
        <row r="15554">
          <cell r="D15554" t="str">
            <v/>
          </cell>
        </row>
        <row r="15555">
          <cell r="D15555" t="str">
            <v/>
          </cell>
        </row>
        <row r="15556">
          <cell r="D15556" t="str">
            <v/>
          </cell>
        </row>
        <row r="15557">
          <cell r="D15557" t="str">
            <v/>
          </cell>
        </row>
        <row r="15558">
          <cell r="D15558" t="str">
            <v/>
          </cell>
        </row>
        <row r="15559">
          <cell r="D15559" t="str">
            <v/>
          </cell>
        </row>
        <row r="15560">
          <cell r="D15560" t="str">
            <v/>
          </cell>
        </row>
        <row r="15561">
          <cell r="D15561" t="str">
            <v/>
          </cell>
        </row>
        <row r="15562">
          <cell r="D15562" t="str">
            <v/>
          </cell>
        </row>
        <row r="15563">
          <cell r="D15563" t="str">
            <v/>
          </cell>
        </row>
        <row r="15564">
          <cell r="D15564" t="str">
            <v/>
          </cell>
        </row>
        <row r="15565">
          <cell r="D15565" t="str">
            <v/>
          </cell>
        </row>
        <row r="15566">
          <cell r="D15566" t="str">
            <v/>
          </cell>
        </row>
        <row r="15567">
          <cell r="D15567" t="str">
            <v/>
          </cell>
        </row>
        <row r="15568">
          <cell r="D15568" t="str">
            <v/>
          </cell>
        </row>
        <row r="15569">
          <cell r="D15569" t="str">
            <v/>
          </cell>
        </row>
        <row r="15570">
          <cell r="D15570" t="str">
            <v/>
          </cell>
        </row>
        <row r="15571">
          <cell r="D15571" t="str">
            <v/>
          </cell>
        </row>
        <row r="15572">
          <cell r="D15572" t="str">
            <v/>
          </cell>
        </row>
        <row r="15573">
          <cell r="D15573" t="str">
            <v/>
          </cell>
        </row>
        <row r="15574">
          <cell r="D15574" t="str">
            <v/>
          </cell>
        </row>
        <row r="15575">
          <cell r="D15575" t="str">
            <v/>
          </cell>
        </row>
        <row r="15576">
          <cell r="D15576" t="str">
            <v/>
          </cell>
        </row>
        <row r="15577">
          <cell r="D15577" t="str">
            <v/>
          </cell>
        </row>
        <row r="15578">
          <cell r="D15578" t="str">
            <v/>
          </cell>
        </row>
        <row r="15579">
          <cell r="D15579" t="str">
            <v/>
          </cell>
        </row>
        <row r="15580">
          <cell r="D15580" t="str">
            <v/>
          </cell>
        </row>
        <row r="15581">
          <cell r="D15581" t="str">
            <v/>
          </cell>
        </row>
        <row r="15582">
          <cell r="D15582" t="str">
            <v/>
          </cell>
        </row>
        <row r="15583">
          <cell r="D15583" t="str">
            <v/>
          </cell>
        </row>
        <row r="15584">
          <cell r="D15584" t="str">
            <v/>
          </cell>
        </row>
        <row r="15585">
          <cell r="D15585" t="str">
            <v/>
          </cell>
        </row>
        <row r="15586">
          <cell r="D15586" t="str">
            <v/>
          </cell>
        </row>
        <row r="15587">
          <cell r="D15587" t="str">
            <v/>
          </cell>
        </row>
        <row r="15588">
          <cell r="D15588" t="str">
            <v/>
          </cell>
        </row>
        <row r="15589">
          <cell r="D15589" t="str">
            <v/>
          </cell>
        </row>
        <row r="15590">
          <cell r="D15590" t="str">
            <v/>
          </cell>
        </row>
        <row r="15591">
          <cell r="D15591" t="str">
            <v/>
          </cell>
        </row>
        <row r="15592">
          <cell r="D15592" t="str">
            <v/>
          </cell>
        </row>
        <row r="15593">
          <cell r="D15593" t="str">
            <v/>
          </cell>
        </row>
        <row r="15594">
          <cell r="D15594" t="str">
            <v/>
          </cell>
        </row>
        <row r="15595">
          <cell r="D15595" t="str">
            <v/>
          </cell>
        </row>
        <row r="15596">
          <cell r="D15596" t="str">
            <v/>
          </cell>
        </row>
        <row r="15597">
          <cell r="D15597" t="str">
            <v/>
          </cell>
        </row>
        <row r="15598">
          <cell r="D15598" t="str">
            <v/>
          </cell>
        </row>
        <row r="15599">
          <cell r="D15599" t="str">
            <v/>
          </cell>
        </row>
        <row r="15600">
          <cell r="D15600" t="str">
            <v/>
          </cell>
        </row>
        <row r="15601">
          <cell r="D15601" t="str">
            <v/>
          </cell>
        </row>
        <row r="15602">
          <cell r="D15602" t="str">
            <v/>
          </cell>
        </row>
        <row r="15603">
          <cell r="D15603" t="str">
            <v/>
          </cell>
        </row>
        <row r="15604">
          <cell r="D15604" t="str">
            <v/>
          </cell>
        </row>
        <row r="15605">
          <cell r="D15605" t="str">
            <v/>
          </cell>
        </row>
        <row r="15606">
          <cell r="D15606" t="str">
            <v/>
          </cell>
        </row>
        <row r="15607">
          <cell r="D15607" t="str">
            <v/>
          </cell>
        </row>
        <row r="15608">
          <cell r="D15608" t="str">
            <v/>
          </cell>
        </row>
        <row r="15609">
          <cell r="D15609" t="str">
            <v/>
          </cell>
        </row>
        <row r="15610">
          <cell r="D15610" t="str">
            <v/>
          </cell>
        </row>
        <row r="15611">
          <cell r="D15611" t="str">
            <v/>
          </cell>
        </row>
        <row r="15612">
          <cell r="D15612" t="str">
            <v/>
          </cell>
        </row>
        <row r="15613">
          <cell r="D15613" t="str">
            <v/>
          </cell>
        </row>
        <row r="15614">
          <cell r="D15614" t="str">
            <v/>
          </cell>
        </row>
        <row r="15615">
          <cell r="D15615" t="str">
            <v/>
          </cell>
        </row>
        <row r="15616">
          <cell r="D15616" t="str">
            <v/>
          </cell>
        </row>
        <row r="15617">
          <cell r="D15617" t="str">
            <v/>
          </cell>
        </row>
        <row r="15618">
          <cell r="D15618" t="str">
            <v/>
          </cell>
        </row>
        <row r="15619">
          <cell r="D15619" t="str">
            <v/>
          </cell>
        </row>
        <row r="15620">
          <cell r="D15620" t="str">
            <v/>
          </cell>
        </row>
        <row r="15621">
          <cell r="D15621" t="str">
            <v/>
          </cell>
        </row>
        <row r="15622">
          <cell r="D15622" t="str">
            <v/>
          </cell>
        </row>
        <row r="15623">
          <cell r="D15623" t="str">
            <v/>
          </cell>
        </row>
        <row r="15624">
          <cell r="D15624" t="str">
            <v/>
          </cell>
        </row>
        <row r="15625">
          <cell r="D15625" t="str">
            <v/>
          </cell>
        </row>
        <row r="15626">
          <cell r="D15626" t="str">
            <v/>
          </cell>
        </row>
        <row r="15627">
          <cell r="D15627" t="str">
            <v/>
          </cell>
        </row>
        <row r="15628">
          <cell r="D15628" t="str">
            <v/>
          </cell>
        </row>
        <row r="15629">
          <cell r="D15629" t="str">
            <v/>
          </cell>
        </row>
        <row r="15630">
          <cell r="D15630" t="str">
            <v/>
          </cell>
        </row>
        <row r="15631">
          <cell r="D15631" t="str">
            <v/>
          </cell>
        </row>
        <row r="15632">
          <cell r="D15632" t="str">
            <v/>
          </cell>
        </row>
        <row r="15633">
          <cell r="D15633" t="str">
            <v/>
          </cell>
        </row>
        <row r="15634">
          <cell r="D15634" t="str">
            <v/>
          </cell>
        </row>
        <row r="15635">
          <cell r="D15635" t="str">
            <v/>
          </cell>
        </row>
        <row r="15636">
          <cell r="D15636" t="str">
            <v/>
          </cell>
        </row>
        <row r="15637">
          <cell r="D15637" t="str">
            <v/>
          </cell>
        </row>
        <row r="15638">
          <cell r="D15638" t="str">
            <v/>
          </cell>
        </row>
        <row r="15639">
          <cell r="D15639" t="str">
            <v/>
          </cell>
        </row>
        <row r="15640">
          <cell r="D15640" t="str">
            <v/>
          </cell>
        </row>
        <row r="15641">
          <cell r="D15641" t="str">
            <v/>
          </cell>
        </row>
        <row r="15642">
          <cell r="D15642" t="str">
            <v/>
          </cell>
        </row>
        <row r="15643">
          <cell r="D15643" t="str">
            <v/>
          </cell>
        </row>
        <row r="15644">
          <cell r="D15644" t="str">
            <v/>
          </cell>
        </row>
        <row r="15645">
          <cell r="D15645" t="str">
            <v/>
          </cell>
        </row>
        <row r="15646">
          <cell r="D15646" t="str">
            <v/>
          </cell>
        </row>
        <row r="15647">
          <cell r="D15647" t="str">
            <v/>
          </cell>
        </row>
        <row r="15648">
          <cell r="D15648" t="str">
            <v/>
          </cell>
        </row>
        <row r="15649">
          <cell r="D15649" t="str">
            <v/>
          </cell>
        </row>
        <row r="15650">
          <cell r="D15650" t="str">
            <v/>
          </cell>
        </row>
        <row r="15651">
          <cell r="D15651" t="str">
            <v/>
          </cell>
        </row>
        <row r="15652">
          <cell r="D15652" t="str">
            <v/>
          </cell>
        </row>
        <row r="15653">
          <cell r="D15653" t="str">
            <v/>
          </cell>
        </row>
        <row r="15654">
          <cell r="D15654" t="str">
            <v/>
          </cell>
        </row>
        <row r="15655">
          <cell r="D15655" t="str">
            <v/>
          </cell>
        </row>
        <row r="15656">
          <cell r="D15656" t="str">
            <v/>
          </cell>
        </row>
        <row r="15657">
          <cell r="D15657" t="str">
            <v/>
          </cell>
        </row>
        <row r="15658">
          <cell r="D15658" t="str">
            <v/>
          </cell>
        </row>
        <row r="15659">
          <cell r="D15659" t="str">
            <v/>
          </cell>
        </row>
        <row r="15660">
          <cell r="D15660" t="str">
            <v/>
          </cell>
        </row>
        <row r="15661">
          <cell r="D15661" t="str">
            <v/>
          </cell>
        </row>
        <row r="15662">
          <cell r="D15662" t="str">
            <v/>
          </cell>
        </row>
        <row r="15663">
          <cell r="D15663" t="str">
            <v/>
          </cell>
        </row>
        <row r="15664">
          <cell r="D15664" t="str">
            <v/>
          </cell>
        </row>
        <row r="15665">
          <cell r="D15665" t="str">
            <v/>
          </cell>
        </row>
        <row r="15666">
          <cell r="D15666" t="str">
            <v/>
          </cell>
        </row>
        <row r="15667">
          <cell r="D15667" t="str">
            <v/>
          </cell>
        </row>
        <row r="15668">
          <cell r="D15668" t="str">
            <v/>
          </cell>
        </row>
        <row r="15669">
          <cell r="D15669" t="str">
            <v/>
          </cell>
        </row>
        <row r="15670">
          <cell r="D15670" t="str">
            <v/>
          </cell>
        </row>
        <row r="15671">
          <cell r="D15671" t="str">
            <v/>
          </cell>
        </row>
        <row r="15672">
          <cell r="D15672" t="str">
            <v/>
          </cell>
        </row>
        <row r="15673">
          <cell r="D15673" t="str">
            <v/>
          </cell>
        </row>
        <row r="15674">
          <cell r="D15674" t="str">
            <v/>
          </cell>
        </row>
        <row r="15675">
          <cell r="D15675" t="str">
            <v/>
          </cell>
        </row>
        <row r="15676">
          <cell r="D15676" t="str">
            <v/>
          </cell>
        </row>
        <row r="15677">
          <cell r="D15677" t="str">
            <v/>
          </cell>
        </row>
        <row r="15678">
          <cell r="D15678" t="str">
            <v/>
          </cell>
        </row>
        <row r="15679">
          <cell r="D15679" t="str">
            <v/>
          </cell>
        </row>
        <row r="15680">
          <cell r="D15680" t="str">
            <v/>
          </cell>
        </row>
        <row r="15681">
          <cell r="D15681" t="str">
            <v/>
          </cell>
        </row>
        <row r="15682">
          <cell r="D15682" t="str">
            <v/>
          </cell>
        </row>
        <row r="15683">
          <cell r="D15683" t="str">
            <v/>
          </cell>
        </row>
        <row r="15684">
          <cell r="D15684" t="str">
            <v/>
          </cell>
        </row>
        <row r="15685">
          <cell r="D15685" t="str">
            <v/>
          </cell>
        </row>
        <row r="15686">
          <cell r="D15686" t="str">
            <v/>
          </cell>
        </row>
        <row r="15687">
          <cell r="D15687" t="str">
            <v/>
          </cell>
        </row>
        <row r="15688">
          <cell r="D15688" t="str">
            <v/>
          </cell>
        </row>
        <row r="15689">
          <cell r="D15689" t="str">
            <v/>
          </cell>
        </row>
        <row r="15690">
          <cell r="D15690" t="str">
            <v/>
          </cell>
        </row>
        <row r="15691">
          <cell r="D15691" t="str">
            <v/>
          </cell>
        </row>
        <row r="15692">
          <cell r="D15692" t="str">
            <v/>
          </cell>
        </row>
        <row r="15693">
          <cell r="D15693" t="str">
            <v/>
          </cell>
        </row>
        <row r="15694">
          <cell r="D15694" t="str">
            <v/>
          </cell>
        </row>
        <row r="15695">
          <cell r="D15695" t="str">
            <v/>
          </cell>
        </row>
        <row r="15696">
          <cell r="D15696" t="str">
            <v/>
          </cell>
        </row>
        <row r="15697">
          <cell r="D15697" t="str">
            <v/>
          </cell>
        </row>
        <row r="15698">
          <cell r="D15698" t="str">
            <v/>
          </cell>
        </row>
        <row r="15699">
          <cell r="D15699" t="str">
            <v/>
          </cell>
        </row>
        <row r="15700">
          <cell r="D15700" t="str">
            <v/>
          </cell>
        </row>
        <row r="15701">
          <cell r="D15701" t="str">
            <v/>
          </cell>
        </row>
        <row r="15702">
          <cell r="D15702" t="str">
            <v/>
          </cell>
        </row>
        <row r="15703">
          <cell r="D15703" t="str">
            <v/>
          </cell>
        </row>
        <row r="15704">
          <cell r="D15704" t="str">
            <v/>
          </cell>
        </row>
        <row r="15705">
          <cell r="D15705" t="str">
            <v/>
          </cell>
        </row>
        <row r="15706">
          <cell r="D15706" t="str">
            <v/>
          </cell>
        </row>
        <row r="15707">
          <cell r="D15707" t="str">
            <v/>
          </cell>
        </row>
        <row r="15708">
          <cell r="D15708" t="str">
            <v/>
          </cell>
        </row>
        <row r="15709">
          <cell r="D15709" t="str">
            <v/>
          </cell>
        </row>
        <row r="15710">
          <cell r="D15710" t="str">
            <v/>
          </cell>
        </row>
        <row r="15711">
          <cell r="D15711" t="str">
            <v/>
          </cell>
        </row>
        <row r="15712">
          <cell r="D15712" t="str">
            <v/>
          </cell>
        </row>
        <row r="15713">
          <cell r="D15713" t="str">
            <v/>
          </cell>
        </row>
        <row r="15714">
          <cell r="D15714" t="str">
            <v/>
          </cell>
        </row>
        <row r="15715">
          <cell r="D15715" t="str">
            <v/>
          </cell>
        </row>
        <row r="15716">
          <cell r="D15716" t="str">
            <v/>
          </cell>
        </row>
        <row r="15717">
          <cell r="D15717" t="str">
            <v/>
          </cell>
        </row>
        <row r="15718">
          <cell r="D15718" t="str">
            <v/>
          </cell>
        </row>
        <row r="15719">
          <cell r="D15719" t="str">
            <v/>
          </cell>
        </row>
        <row r="15720">
          <cell r="D15720" t="str">
            <v/>
          </cell>
        </row>
        <row r="15721">
          <cell r="D15721" t="str">
            <v/>
          </cell>
        </row>
        <row r="15722">
          <cell r="D15722" t="str">
            <v/>
          </cell>
        </row>
        <row r="15723">
          <cell r="D15723" t="str">
            <v/>
          </cell>
        </row>
        <row r="15724">
          <cell r="D15724" t="str">
            <v/>
          </cell>
        </row>
        <row r="15725">
          <cell r="D15725" t="str">
            <v/>
          </cell>
        </row>
        <row r="15726">
          <cell r="D15726" t="str">
            <v/>
          </cell>
        </row>
        <row r="15727">
          <cell r="D15727" t="str">
            <v/>
          </cell>
        </row>
        <row r="15728">
          <cell r="D15728" t="str">
            <v/>
          </cell>
        </row>
        <row r="15729">
          <cell r="D15729" t="str">
            <v/>
          </cell>
        </row>
        <row r="15730">
          <cell r="D15730" t="str">
            <v/>
          </cell>
        </row>
        <row r="15731">
          <cell r="D15731" t="str">
            <v/>
          </cell>
        </row>
        <row r="15732">
          <cell r="D15732" t="str">
            <v/>
          </cell>
        </row>
        <row r="15733">
          <cell r="D15733" t="str">
            <v/>
          </cell>
        </row>
        <row r="15734">
          <cell r="D15734" t="str">
            <v/>
          </cell>
        </row>
        <row r="15735">
          <cell r="D15735" t="str">
            <v/>
          </cell>
        </row>
        <row r="15736">
          <cell r="D15736" t="str">
            <v/>
          </cell>
        </row>
        <row r="15737">
          <cell r="D15737" t="str">
            <v/>
          </cell>
        </row>
        <row r="15738">
          <cell r="D15738" t="str">
            <v/>
          </cell>
        </row>
        <row r="15739">
          <cell r="D15739" t="str">
            <v/>
          </cell>
        </row>
        <row r="15740">
          <cell r="D15740" t="str">
            <v/>
          </cell>
        </row>
        <row r="15741">
          <cell r="D15741" t="str">
            <v/>
          </cell>
        </row>
        <row r="15742">
          <cell r="D15742" t="str">
            <v/>
          </cell>
        </row>
        <row r="15743">
          <cell r="D15743" t="str">
            <v/>
          </cell>
        </row>
        <row r="15744">
          <cell r="D15744" t="str">
            <v/>
          </cell>
        </row>
        <row r="15745">
          <cell r="D15745" t="str">
            <v/>
          </cell>
        </row>
        <row r="15746">
          <cell r="D15746" t="str">
            <v/>
          </cell>
        </row>
        <row r="15747">
          <cell r="D15747" t="str">
            <v/>
          </cell>
        </row>
        <row r="15748">
          <cell r="D15748" t="str">
            <v/>
          </cell>
        </row>
        <row r="15749">
          <cell r="D15749" t="str">
            <v/>
          </cell>
        </row>
        <row r="15750">
          <cell r="D15750" t="str">
            <v/>
          </cell>
        </row>
        <row r="15751">
          <cell r="D15751" t="str">
            <v/>
          </cell>
        </row>
        <row r="15752">
          <cell r="D15752" t="str">
            <v/>
          </cell>
        </row>
        <row r="15753">
          <cell r="D15753" t="str">
            <v/>
          </cell>
        </row>
        <row r="15754">
          <cell r="D15754" t="str">
            <v/>
          </cell>
        </row>
        <row r="15755">
          <cell r="D15755" t="str">
            <v/>
          </cell>
        </row>
        <row r="15756">
          <cell r="D15756" t="str">
            <v/>
          </cell>
        </row>
        <row r="15757">
          <cell r="D15757" t="str">
            <v/>
          </cell>
        </row>
        <row r="15758">
          <cell r="D15758" t="str">
            <v/>
          </cell>
        </row>
        <row r="15759">
          <cell r="D15759" t="str">
            <v/>
          </cell>
        </row>
        <row r="15760">
          <cell r="D15760" t="str">
            <v/>
          </cell>
        </row>
        <row r="15761">
          <cell r="D15761" t="str">
            <v/>
          </cell>
        </row>
        <row r="15762">
          <cell r="D15762" t="str">
            <v/>
          </cell>
        </row>
        <row r="15763">
          <cell r="D15763" t="str">
            <v/>
          </cell>
        </row>
        <row r="15764">
          <cell r="D15764" t="str">
            <v/>
          </cell>
        </row>
        <row r="15765">
          <cell r="D15765" t="str">
            <v/>
          </cell>
        </row>
        <row r="15766">
          <cell r="D15766" t="str">
            <v/>
          </cell>
        </row>
        <row r="15767">
          <cell r="D15767" t="str">
            <v/>
          </cell>
        </row>
        <row r="15768">
          <cell r="D15768" t="str">
            <v/>
          </cell>
        </row>
        <row r="15769">
          <cell r="D15769" t="str">
            <v/>
          </cell>
        </row>
        <row r="15770">
          <cell r="D15770" t="str">
            <v/>
          </cell>
        </row>
        <row r="15771">
          <cell r="D15771" t="str">
            <v/>
          </cell>
        </row>
        <row r="15772">
          <cell r="D15772" t="str">
            <v/>
          </cell>
        </row>
        <row r="15773">
          <cell r="D15773" t="str">
            <v/>
          </cell>
        </row>
        <row r="15774">
          <cell r="D15774" t="str">
            <v/>
          </cell>
        </row>
        <row r="15775">
          <cell r="D15775" t="str">
            <v/>
          </cell>
        </row>
        <row r="15776">
          <cell r="D15776" t="str">
            <v/>
          </cell>
        </row>
        <row r="15777">
          <cell r="D15777" t="str">
            <v/>
          </cell>
        </row>
        <row r="15778">
          <cell r="D15778" t="str">
            <v/>
          </cell>
        </row>
        <row r="15779">
          <cell r="D15779" t="str">
            <v/>
          </cell>
        </row>
        <row r="15780">
          <cell r="D15780" t="str">
            <v/>
          </cell>
        </row>
        <row r="15781">
          <cell r="D15781" t="str">
            <v/>
          </cell>
        </row>
        <row r="15782">
          <cell r="D15782" t="str">
            <v/>
          </cell>
        </row>
        <row r="15783">
          <cell r="D15783" t="str">
            <v/>
          </cell>
        </row>
        <row r="15784">
          <cell r="D15784" t="str">
            <v/>
          </cell>
        </row>
        <row r="15785">
          <cell r="D15785" t="str">
            <v/>
          </cell>
        </row>
        <row r="15786">
          <cell r="D15786" t="str">
            <v/>
          </cell>
        </row>
        <row r="15787">
          <cell r="D15787" t="str">
            <v/>
          </cell>
        </row>
        <row r="15788">
          <cell r="D15788" t="str">
            <v/>
          </cell>
        </row>
        <row r="15789">
          <cell r="D15789" t="str">
            <v/>
          </cell>
        </row>
        <row r="15790">
          <cell r="D15790" t="str">
            <v/>
          </cell>
        </row>
        <row r="15791">
          <cell r="D15791" t="str">
            <v/>
          </cell>
        </row>
        <row r="15792">
          <cell r="D15792" t="str">
            <v/>
          </cell>
        </row>
        <row r="15793">
          <cell r="D15793" t="str">
            <v/>
          </cell>
        </row>
        <row r="15794">
          <cell r="D15794" t="str">
            <v/>
          </cell>
        </row>
        <row r="15795">
          <cell r="D15795" t="str">
            <v/>
          </cell>
        </row>
        <row r="15796">
          <cell r="D15796" t="str">
            <v/>
          </cell>
        </row>
        <row r="15797">
          <cell r="D15797" t="str">
            <v/>
          </cell>
        </row>
        <row r="15798">
          <cell r="D15798" t="str">
            <v/>
          </cell>
        </row>
        <row r="15799">
          <cell r="D15799" t="str">
            <v/>
          </cell>
        </row>
        <row r="15800">
          <cell r="D15800" t="str">
            <v/>
          </cell>
        </row>
        <row r="15801">
          <cell r="D15801" t="str">
            <v/>
          </cell>
        </row>
        <row r="15802">
          <cell r="D15802" t="str">
            <v/>
          </cell>
        </row>
        <row r="15803">
          <cell r="D15803" t="str">
            <v/>
          </cell>
        </row>
        <row r="15804">
          <cell r="D15804" t="str">
            <v/>
          </cell>
        </row>
        <row r="15805">
          <cell r="D15805" t="str">
            <v/>
          </cell>
        </row>
        <row r="15806">
          <cell r="D15806" t="str">
            <v/>
          </cell>
        </row>
        <row r="15807">
          <cell r="D15807" t="str">
            <v/>
          </cell>
        </row>
        <row r="15808">
          <cell r="D15808" t="str">
            <v/>
          </cell>
        </row>
        <row r="15809">
          <cell r="D15809" t="str">
            <v/>
          </cell>
        </row>
        <row r="15810">
          <cell r="D15810" t="str">
            <v/>
          </cell>
        </row>
        <row r="15811">
          <cell r="D15811" t="str">
            <v/>
          </cell>
        </row>
        <row r="15812">
          <cell r="D15812" t="str">
            <v/>
          </cell>
        </row>
        <row r="15813">
          <cell r="D15813" t="str">
            <v/>
          </cell>
        </row>
        <row r="15814">
          <cell r="D15814" t="str">
            <v/>
          </cell>
        </row>
        <row r="15815">
          <cell r="D15815" t="str">
            <v/>
          </cell>
        </row>
        <row r="15816">
          <cell r="D15816" t="str">
            <v/>
          </cell>
        </row>
        <row r="15817">
          <cell r="D15817" t="str">
            <v/>
          </cell>
        </row>
        <row r="15818">
          <cell r="D15818" t="str">
            <v/>
          </cell>
        </row>
        <row r="15819">
          <cell r="D15819" t="str">
            <v/>
          </cell>
        </row>
        <row r="15820">
          <cell r="D15820" t="str">
            <v/>
          </cell>
        </row>
        <row r="15821">
          <cell r="D15821" t="str">
            <v/>
          </cell>
        </row>
        <row r="15822">
          <cell r="D15822" t="str">
            <v/>
          </cell>
        </row>
        <row r="15823">
          <cell r="D15823" t="str">
            <v/>
          </cell>
        </row>
        <row r="15824">
          <cell r="D15824" t="str">
            <v/>
          </cell>
        </row>
        <row r="15825">
          <cell r="D15825" t="str">
            <v/>
          </cell>
        </row>
        <row r="15826">
          <cell r="D15826" t="str">
            <v/>
          </cell>
        </row>
        <row r="15827">
          <cell r="D15827" t="str">
            <v/>
          </cell>
        </row>
        <row r="15828">
          <cell r="D15828" t="str">
            <v/>
          </cell>
        </row>
        <row r="15829">
          <cell r="D15829" t="str">
            <v/>
          </cell>
        </row>
        <row r="15830">
          <cell r="D15830" t="str">
            <v/>
          </cell>
        </row>
        <row r="15831">
          <cell r="D15831" t="str">
            <v/>
          </cell>
        </row>
        <row r="15832">
          <cell r="D15832" t="str">
            <v/>
          </cell>
        </row>
        <row r="15833">
          <cell r="D15833" t="str">
            <v/>
          </cell>
        </row>
        <row r="15834">
          <cell r="D15834" t="str">
            <v/>
          </cell>
        </row>
        <row r="15835">
          <cell r="D15835" t="str">
            <v/>
          </cell>
        </row>
        <row r="15836">
          <cell r="D15836" t="str">
            <v/>
          </cell>
        </row>
        <row r="15837">
          <cell r="D15837" t="str">
            <v/>
          </cell>
        </row>
        <row r="15838">
          <cell r="D15838" t="str">
            <v/>
          </cell>
        </row>
        <row r="15839">
          <cell r="D15839" t="str">
            <v/>
          </cell>
        </row>
        <row r="15840">
          <cell r="D15840" t="str">
            <v/>
          </cell>
        </row>
        <row r="15841">
          <cell r="D15841" t="str">
            <v/>
          </cell>
        </row>
        <row r="15842">
          <cell r="D15842" t="str">
            <v/>
          </cell>
        </row>
        <row r="15843">
          <cell r="D15843" t="str">
            <v/>
          </cell>
        </row>
        <row r="15844">
          <cell r="D15844" t="str">
            <v/>
          </cell>
        </row>
        <row r="15845">
          <cell r="D15845" t="str">
            <v/>
          </cell>
        </row>
        <row r="15846">
          <cell r="D15846" t="str">
            <v/>
          </cell>
        </row>
        <row r="15847">
          <cell r="D15847" t="str">
            <v/>
          </cell>
        </row>
        <row r="15848">
          <cell r="D15848" t="str">
            <v/>
          </cell>
        </row>
        <row r="15849">
          <cell r="D15849" t="str">
            <v/>
          </cell>
        </row>
        <row r="15850">
          <cell r="D15850" t="str">
            <v/>
          </cell>
        </row>
        <row r="15851">
          <cell r="D15851" t="str">
            <v/>
          </cell>
        </row>
        <row r="15852">
          <cell r="D15852" t="str">
            <v/>
          </cell>
        </row>
        <row r="15853">
          <cell r="D15853" t="str">
            <v/>
          </cell>
        </row>
        <row r="15854">
          <cell r="D15854" t="str">
            <v/>
          </cell>
        </row>
        <row r="15855">
          <cell r="D15855" t="str">
            <v/>
          </cell>
        </row>
        <row r="15856">
          <cell r="D15856" t="str">
            <v/>
          </cell>
        </row>
        <row r="15857">
          <cell r="D15857" t="str">
            <v/>
          </cell>
        </row>
        <row r="15858">
          <cell r="D15858" t="str">
            <v/>
          </cell>
        </row>
        <row r="15859">
          <cell r="D15859" t="str">
            <v/>
          </cell>
        </row>
        <row r="15860">
          <cell r="D15860" t="str">
            <v/>
          </cell>
        </row>
        <row r="15861">
          <cell r="D15861" t="str">
            <v/>
          </cell>
        </row>
        <row r="15862">
          <cell r="D15862" t="str">
            <v/>
          </cell>
        </row>
        <row r="15863">
          <cell r="D15863" t="str">
            <v/>
          </cell>
        </row>
        <row r="15864">
          <cell r="D15864" t="str">
            <v/>
          </cell>
        </row>
        <row r="15865">
          <cell r="D15865" t="str">
            <v/>
          </cell>
        </row>
        <row r="15866">
          <cell r="D15866" t="str">
            <v/>
          </cell>
        </row>
        <row r="15867">
          <cell r="D15867" t="str">
            <v/>
          </cell>
        </row>
        <row r="15868">
          <cell r="D15868" t="str">
            <v/>
          </cell>
        </row>
        <row r="15869">
          <cell r="D15869" t="str">
            <v/>
          </cell>
        </row>
        <row r="15870">
          <cell r="D15870" t="str">
            <v/>
          </cell>
        </row>
        <row r="15871">
          <cell r="D15871" t="str">
            <v/>
          </cell>
        </row>
        <row r="15872">
          <cell r="D15872" t="str">
            <v/>
          </cell>
        </row>
        <row r="15873">
          <cell r="D15873" t="str">
            <v/>
          </cell>
        </row>
        <row r="15874">
          <cell r="D15874" t="str">
            <v/>
          </cell>
        </row>
        <row r="15875">
          <cell r="D15875" t="str">
            <v/>
          </cell>
        </row>
        <row r="15876">
          <cell r="D15876" t="str">
            <v/>
          </cell>
        </row>
        <row r="15877">
          <cell r="D15877" t="str">
            <v/>
          </cell>
        </row>
        <row r="15878">
          <cell r="D15878" t="str">
            <v/>
          </cell>
        </row>
        <row r="15879">
          <cell r="D15879" t="str">
            <v/>
          </cell>
        </row>
        <row r="15880">
          <cell r="D15880" t="str">
            <v/>
          </cell>
        </row>
        <row r="15881">
          <cell r="D15881" t="str">
            <v/>
          </cell>
        </row>
        <row r="15882">
          <cell r="D15882" t="str">
            <v/>
          </cell>
        </row>
        <row r="15883">
          <cell r="D15883" t="str">
            <v/>
          </cell>
        </row>
        <row r="15884">
          <cell r="D15884" t="str">
            <v/>
          </cell>
        </row>
        <row r="15885">
          <cell r="D15885" t="str">
            <v/>
          </cell>
        </row>
        <row r="15886">
          <cell r="D15886" t="str">
            <v/>
          </cell>
        </row>
        <row r="15887">
          <cell r="D15887" t="str">
            <v/>
          </cell>
        </row>
        <row r="15888">
          <cell r="D15888" t="str">
            <v/>
          </cell>
        </row>
        <row r="15889">
          <cell r="D15889" t="str">
            <v/>
          </cell>
        </row>
        <row r="15890">
          <cell r="D15890" t="str">
            <v/>
          </cell>
        </row>
        <row r="15891">
          <cell r="D15891" t="str">
            <v/>
          </cell>
        </row>
        <row r="15892">
          <cell r="D15892" t="str">
            <v/>
          </cell>
        </row>
        <row r="15893">
          <cell r="D15893" t="str">
            <v/>
          </cell>
        </row>
        <row r="15894">
          <cell r="D15894" t="str">
            <v/>
          </cell>
        </row>
        <row r="15895">
          <cell r="D15895" t="str">
            <v/>
          </cell>
        </row>
        <row r="15896">
          <cell r="D15896" t="str">
            <v/>
          </cell>
        </row>
        <row r="15897">
          <cell r="D15897" t="str">
            <v/>
          </cell>
        </row>
        <row r="15898">
          <cell r="D15898" t="str">
            <v/>
          </cell>
        </row>
        <row r="15899">
          <cell r="D15899" t="str">
            <v/>
          </cell>
        </row>
        <row r="15900">
          <cell r="D15900" t="str">
            <v/>
          </cell>
        </row>
        <row r="15901">
          <cell r="D15901" t="str">
            <v/>
          </cell>
        </row>
        <row r="15902">
          <cell r="D15902" t="str">
            <v/>
          </cell>
        </row>
        <row r="15903">
          <cell r="D15903" t="str">
            <v/>
          </cell>
        </row>
        <row r="15904">
          <cell r="D15904" t="str">
            <v/>
          </cell>
        </row>
        <row r="15905">
          <cell r="D15905" t="str">
            <v/>
          </cell>
        </row>
        <row r="15906">
          <cell r="D15906" t="str">
            <v/>
          </cell>
        </row>
        <row r="15907">
          <cell r="D15907" t="str">
            <v/>
          </cell>
        </row>
        <row r="15908">
          <cell r="D15908" t="str">
            <v/>
          </cell>
        </row>
        <row r="15909">
          <cell r="D15909" t="str">
            <v/>
          </cell>
        </row>
        <row r="15910">
          <cell r="D15910" t="str">
            <v/>
          </cell>
        </row>
        <row r="15911">
          <cell r="D15911" t="str">
            <v/>
          </cell>
        </row>
        <row r="15912">
          <cell r="D15912" t="str">
            <v/>
          </cell>
        </row>
        <row r="15913">
          <cell r="D15913" t="str">
            <v/>
          </cell>
        </row>
        <row r="15914">
          <cell r="D15914" t="str">
            <v/>
          </cell>
        </row>
        <row r="15915">
          <cell r="D15915" t="str">
            <v/>
          </cell>
        </row>
        <row r="15916">
          <cell r="D15916" t="str">
            <v/>
          </cell>
        </row>
        <row r="15917">
          <cell r="D15917" t="str">
            <v/>
          </cell>
        </row>
        <row r="15918">
          <cell r="D15918" t="str">
            <v/>
          </cell>
        </row>
        <row r="15919">
          <cell r="D15919" t="str">
            <v/>
          </cell>
        </row>
        <row r="15920">
          <cell r="D15920" t="str">
            <v/>
          </cell>
        </row>
        <row r="15921">
          <cell r="D15921" t="str">
            <v/>
          </cell>
        </row>
        <row r="15922">
          <cell r="D15922" t="str">
            <v/>
          </cell>
        </row>
        <row r="15923">
          <cell r="D15923" t="str">
            <v/>
          </cell>
        </row>
        <row r="15924">
          <cell r="D15924" t="str">
            <v/>
          </cell>
        </row>
        <row r="15925">
          <cell r="D15925" t="str">
            <v/>
          </cell>
        </row>
        <row r="15926">
          <cell r="D15926" t="str">
            <v/>
          </cell>
        </row>
        <row r="15927">
          <cell r="D15927" t="str">
            <v/>
          </cell>
        </row>
        <row r="15928">
          <cell r="D15928" t="str">
            <v/>
          </cell>
        </row>
        <row r="15929">
          <cell r="D15929" t="str">
            <v/>
          </cell>
        </row>
        <row r="15930">
          <cell r="D15930" t="str">
            <v/>
          </cell>
        </row>
        <row r="15931">
          <cell r="D15931" t="str">
            <v/>
          </cell>
        </row>
        <row r="15932">
          <cell r="D15932" t="str">
            <v/>
          </cell>
        </row>
        <row r="15933">
          <cell r="D15933" t="str">
            <v/>
          </cell>
        </row>
        <row r="15934">
          <cell r="D15934" t="str">
            <v/>
          </cell>
        </row>
        <row r="15935">
          <cell r="D15935" t="str">
            <v/>
          </cell>
        </row>
        <row r="15936">
          <cell r="D15936" t="str">
            <v/>
          </cell>
        </row>
        <row r="15937">
          <cell r="D15937" t="str">
            <v/>
          </cell>
        </row>
        <row r="15938">
          <cell r="D15938" t="str">
            <v/>
          </cell>
        </row>
        <row r="15939">
          <cell r="D15939" t="str">
            <v/>
          </cell>
        </row>
        <row r="15940">
          <cell r="D15940" t="str">
            <v/>
          </cell>
        </row>
        <row r="15941">
          <cell r="D15941" t="str">
            <v/>
          </cell>
        </row>
        <row r="15942">
          <cell r="D15942" t="str">
            <v/>
          </cell>
        </row>
        <row r="15943">
          <cell r="D15943" t="str">
            <v/>
          </cell>
        </row>
        <row r="15944">
          <cell r="D15944" t="str">
            <v/>
          </cell>
        </row>
        <row r="15945">
          <cell r="D15945" t="str">
            <v/>
          </cell>
        </row>
        <row r="15946">
          <cell r="D15946" t="str">
            <v/>
          </cell>
        </row>
        <row r="15947">
          <cell r="D15947" t="str">
            <v/>
          </cell>
        </row>
        <row r="15948">
          <cell r="D15948" t="str">
            <v/>
          </cell>
        </row>
        <row r="15949">
          <cell r="D15949" t="str">
            <v/>
          </cell>
        </row>
        <row r="15950">
          <cell r="D15950" t="str">
            <v/>
          </cell>
        </row>
        <row r="15951">
          <cell r="D15951" t="str">
            <v/>
          </cell>
        </row>
        <row r="15952">
          <cell r="D15952" t="str">
            <v/>
          </cell>
        </row>
        <row r="15953">
          <cell r="D15953" t="str">
            <v/>
          </cell>
        </row>
        <row r="15954">
          <cell r="D15954" t="str">
            <v/>
          </cell>
        </row>
        <row r="15955">
          <cell r="D15955" t="str">
            <v/>
          </cell>
        </row>
        <row r="15956">
          <cell r="D15956" t="str">
            <v/>
          </cell>
        </row>
        <row r="15957">
          <cell r="D15957" t="str">
            <v/>
          </cell>
        </row>
        <row r="15958">
          <cell r="D15958" t="str">
            <v/>
          </cell>
        </row>
        <row r="15959">
          <cell r="D15959" t="str">
            <v/>
          </cell>
        </row>
        <row r="15960">
          <cell r="D15960" t="str">
            <v/>
          </cell>
        </row>
        <row r="15961">
          <cell r="D15961" t="str">
            <v/>
          </cell>
        </row>
        <row r="15962">
          <cell r="D15962" t="str">
            <v/>
          </cell>
        </row>
        <row r="15963">
          <cell r="D15963" t="str">
            <v/>
          </cell>
        </row>
        <row r="15964">
          <cell r="D15964" t="str">
            <v/>
          </cell>
        </row>
        <row r="15965">
          <cell r="D15965" t="str">
            <v/>
          </cell>
        </row>
        <row r="15966">
          <cell r="D15966" t="str">
            <v/>
          </cell>
        </row>
        <row r="15967">
          <cell r="D15967" t="str">
            <v/>
          </cell>
        </row>
        <row r="15968">
          <cell r="D15968" t="str">
            <v/>
          </cell>
        </row>
        <row r="15969">
          <cell r="D15969" t="str">
            <v/>
          </cell>
        </row>
        <row r="15970">
          <cell r="D15970" t="str">
            <v/>
          </cell>
        </row>
        <row r="15971">
          <cell r="D15971" t="str">
            <v/>
          </cell>
        </row>
        <row r="15972">
          <cell r="D15972" t="str">
            <v/>
          </cell>
        </row>
        <row r="15973">
          <cell r="D15973" t="str">
            <v/>
          </cell>
        </row>
        <row r="15974">
          <cell r="D15974" t="str">
            <v/>
          </cell>
        </row>
        <row r="15975">
          <cell r="D15975" t="str">
            <v/>
          </cell>
        </row>
        <row r="15976">
          <cell r="D15976" t="str">
            <v/>
          </cell>
        </row>
        <row r="15977">
          <cell r="D15977" t="str">
            <v/>
          </cell>
        </row>
        <row r="15978">
          <cell r="D15978" t="str">
            <v/>
          </cell>
        </row>
        <row r="15979">
          <cell r="D15979" t="str">
            <v/>
          </cell>
        </row>
        <row r="15980">
          <cell r="D15980" t="str">
            <v/>
          </cell>
        </row>
        <row r="15981">
          <cell r="D15981" t="str">
            <v/>
          </cell>
        </row>
        <row r="15982">
          <cell r="D15982" t="str">
            <v/>
          </cell>
        </row>
        <row r="15983">
          <cell r="D15983" t="str">
            <v/>
          </cell>
        </row>
        <row r="15984">
          <cell r="D15984" t="str">
            <v/>
          </cell>
        </row>
        <row r="15985">
          <cell r="D15985" t="str">
            <v/>
          </cell>
        </row>
        <row r="15986">
          <cell r="D15986" t="str">
            <v/>
          </cell>
        </row>
        <row r="15987">
          <cell r="D15987" t="str">
            <v/>
          </cell>
        </row>
        <row r="15988">
          <cell r="D15988" t="str">
            <v/>
          </cell>
        </row>
        <row r="15989">
          <cell r="D15989" t="str">
            <v/>
          </cell>
        </row>
        <row r="15990">
          <cell r="D15990" t="str">
            <v/>
          </cell>
        </row>
        <row r="15991">
          <cell r="D15991" t="str">
            <v/>
          </cell>
        </row>
        <row r="15992">
          <cell r="D15992" t="str">
            <v/>
          </cell>
        </row>
        <row r="15993">
          <cell r="D15993" t="str">
            <v/>
          </cell>
        </row>
        <row r="15994">
          <cell r="D15994" t="str">
            <v/>
          </cell>
        </row>
        <row r="15995">
          <cell r="D15995" t="str">
            <v/>
          </cell>
        </row>
        <row r="15996">
          <cell r="D15996" t="str">
            <v/>
          </cell>
        </row>
        <row r="15997">
          <cell r="D15997" t="str">
            <v/>
          </cell>
        </row>
        <row r="15998">
          <cell r="D15998" t="str">
            <v/>
          </cell>
        </row>
        <row r="15999">
          <cell r="D15999" t="str">
            <v/>
          </cell>
        </row>
        <row r="16000">
          <cell r="D16000" t="str">
            <v/>
          </cell>
        </row>
        <row r="16001">
          <cell r="D16001" t="str">
            <v/>
          </cell>
        </row>
        <row r="16002">
          <cell r="D16002" t="str">
            <v/>
          </cell>
        </row>
        <row r="16003">
          <cell r="D16003" t="str">
            <v/>
          </cell>
        </row>
        <row r="16004">
          <cell r="D16004" t="str">
            <v/>
          </cell>
        </row>
        <row r="16005">
          <cell r="D16005" t="str">
            <v/>
          </cell>
        </row>
        <row r="16006">
          <cell r="D16006" t="str">
            <v/>
          </cell>
        </row>
        <row r="16007">
          <cell r="D16007" t="str">
            <v/>
          </cell>
        </row>
        <row r="16008">
          <cell r="D16008" t="str">
            <v/>
          </cell>
        </row>
        <row r="16009">
          <cell r="D16009" t="str">
            <v/>
          </cell>
        </row>
        <row r="16010">
          <cell r="D16010" t="str">
            <v/>
          </cell>
        </row>
        <row r="16011">
          <cell r="D16011" t="str">
            <v/>
          </cell>
        </row>
        <row r="16012">
          <cell r="D16012" t="str">
            <v/>
          </cell>
        </row>
        <row r="16013">
          <cell r="D16013" t="str">
            <v/>
          </cell>
        </row>
        <row r="16014">
          <cell r="D16014" t="str">
            <v/>
          </cell>
        </row>
        <row r="16015">
          <cell r="D16015" t="str">
            <v/>
          </cell>
        </row>
        <row r="16016">
          <cell r="D16016" t="str">
            <v/>
          </cell>
        </row>
        <row r="16017">
          <cell r="D16017" t="str">
            <v/>
          </cell>
        </row>
        <row r="16018">
          <cell r="D16018" t="str">
            <v/>
          </cell>
        </row>
        <row r="16019">
          <cell r="D16019" t="str">
            <v/>
          </cell>
        </row>
        <row r="16020">
          <cell r="D16020" t="str">
            <v/>
          </cell>
        </row>
        <row r="16021">
          <cell r="D16021" t="str">
            <v/>
          </cell>
        </row>
        <row r="16022">
          <cell r="D16022" t="str">
            <v/>
          </cell>
        </row>
        <row r="16023">
          <cell r="D16023" t="str">
            <v/>
          </cell>
        </row>
        <row r="16024">
          <cell r="D16024" t="str">
            <v/>
          </cell>
        </row>
        <row r="16025">
          <cell r="D16025" t="str">
            <v/>
          </cell>
        </row>
        <row r="16026">
          <cell r="D16026" t="str">
            <v/>
          </cell>
        </row>
        <row r="16027">
          <cell r="D16027" t="str">
            <v/>
          </cell>
        </row>
        <row r="16028">
          <cell r="D16028" t="str">
            <v/>
          </cell>
        </row>
        <row r="16029">
          <cell r="D16029" t="str">
            <v/>
          </cell>
        </row>
        <row r="16030">
          <cell r="D16030" t="str">
            <v/>
          </cell>
        </row>
        <row r="16031">
          <cell r="D16031" t="str">
            <v/>
          </cell>
        </row>
        <row r="16032">
          <cell r="D16032" t="str">
            <v/>
          </cell>
        </row>
        <row r="16033">
          <cell r="D16033" t="str">
            <v/>
          </cell>
        </row>
        <row r="16034">
          <cell r="D16034" t="str">
            <v/>
          </cell>
        </row>
        <row r="16035">
          <cell r="D16035" t="str">
            <v/>
          </cell>
        </row>
        <row r="16036">
          <cell r="D16036" t="str">
            <v/>
          </cell>
        </row>
        <row r="16037">
          <cell r="D16037" t="str">
            <v/>
          </cell>
        </row>
        <row r="16038">
          <cell r="D16038" t="str">
            <v/>
          </cell>
        </row>
        <row r="16039">
          <cell r="D16039" t="str">
            <v/>
          </cell>
        </row>
        <row r="16040">
          <cell r="D16040" t="str">
            <v/>
          </cell>
        </row>
        <row r="16041">
          <cell r="D16041" t="str">
            <v/>
          </cell>
        </row>
        <row r="16042">
          <cell r="D16042" t="str">
            <v/>
          </cell>
        </row>
        <row r="16043">
          <cell r="D16043" t="str">
            <v/>
          </cell>
        </row>
        <row r="16044">
          <cell r="D16044" t="str">
            <v/>
          </cell>
        </row>
        <row r="16045">
          <cell r="D16045" t="str">
            <v/>
          </cell>
        </row>
        <row r="16046">
          <cell r="D16046" t="str">
            <v/>
          </cell>
        </row>
        <row r="16047">
          <cell r="D16047" t="str">
            <v/>
          </cell>
        </row>
        <row r="16048">
          <cell r="D16048" t="str">
            <v/>
          </cell>
        </row>
        <row r="16049">
          <cell r="D16049" t="str">
            <v/>
          </cell>
        </row>
        <row r="16050">
          <cell r="D16050" t="str">
            <v/>
          </cell>
        </row>
        <row r="16051">
          <cell r="D16051" t="str">
            <v/>
          </cell>
        </row>
        <row r="16052">
          <cell r="D16052" t="str">
            <v/>
          </cell>
        </row>
        <row r="16053">
          <cell r="D16053" t="str">
            <v/>
          </cell>
        </row>
        <row r="16054">
          <cell r="D16054" t="str">
            <v/>
          </cell>
        </row>
        <row r="16055">
          <cell r="D16055" t="str">
            <v/>
          </cell>
        </row>
        <row r="16056">
          <cell r="D16056" t="str">
            <v/>
          </cell>
        </row>
        <row r="16057">
          <cell r="D16057" t="str">
            <v/>
          </cell>
        </row>
        <row r="16058">
          <cell r="D16058" t="str">
            <v/>
          </cell>
        </row>
        <row r="16059">
          <cell r="D16059" t="str">
            <v/>
          </cell>
        </row>
        <row r="16060">
          <cell r="D16060" t="str">
            <v/>
          </cell>
        </row>
        <row r="16061">
          <cell r="D16061" t="str">
            <v/>
          </cell>
        </row>
        <row r="16062">
          <cell r="D16062" t="str">
            <v/>
          </cell>
        </row>
        <row r="16063">
          <cell r="D16063" t="str">
            <v/>
          </cell>
        </row>
        <row r="16064">
          <cell r="D16064" t="str">
            <v/>
          </cell>
        </row>
        <row r="16065">
          <cell r="D16065" t="str">
            <v/>
          </cell>
        </row>
        <row r="16066">
          <cell r="D16066" t="str">
            <v/>
          </cell>
        </row>
        <row r="16067">
          <cell r="D16067" t="str">
            <v/>
          </cell>
        </row>
        <row r="16068">
          <cell r="D16068" t="str">
            <v/>
          </cell>
        </row>
        <row r="16069">
          <cell r="D16069" t="str">
            <v/>
          </cell>
        </row>
        <row r="16070">
          <cell r="D16070" t="str">
            <v/>
          </cell>
        </row>
        <row r="16071">
          <cell r="D16071" t="str">
            <v/>
          </cell>
        </row>
        <row r="16072">
          <cell r="D16072" t="str">
            <v/>
          </cell>
        </row>
        <row r="16073">
          <cell r="D16073" t="str">
            <v/>
          </cell>
        </row>
        <row r="16074">
          <cell r="D16074" t="str">
            <v/>
          </cell>
        </row>
        <row r="16075">
          <cell r="D16075" t="str">
            <v/>
          </cell>
        </row>
        <row r="16076">
          <cell r="D16076" t="str">
            <v/>
          </cell>
        </row>
        <row r="16077">
          <cell r="D16077" t="str">
            <v/>
          </cell>
        </row>
        <row r="16078">
          <cell r="D16078" t="str">
            <v/>
          </cell>
        </row>
        <row r="16079">
          <cell r="D16079" t="str">
            <v/>
          </cell>
        </row>
        <row r="16080">
          <cell r="D16080" t="str">
            <v/>
          </cell>
        </row>
        <row r="16081">
          <cell r="D16081" t="str">
            <v/>
          </cell>
        </row>
        <row r="16082">
          <cell r="D16082" t="str">
            <v/>
          </cell>
        </row>
        <row r="16083">
          <cell r="D16083" t="str">
            <v/>
          </cell>
        </row>
        <row r="16084">
          <cell r="D16084" t="str">
            <v/>
          </cell>
        </row>
        <row r="16085">
          <cell r="D16085" t="str">
            <v/>
          </cell>
        </row>
        <row r="16086">
          <cell r="D16086" t="str">
            <v/>
          </cell>
        </row>
        <row r="16087">
          <cell r="D16087" t="str">
            <v/>
          </cell>
        </row>
        <row r="16088">
          <cell r="D16088" t="str">
            <v/>
          </cell>
        </row>
        <row r="16089">
          <cell r="D16089" t="str">
            <v/>
          </cell>
        </row>
        <row r="16090">
          <cell r="D16090" t="str">
            <v/>
          </cell>
        </row>
        <row r="16091">
          <cell r="D16091" t="str">
            <v/>
          </cell>
        </row>
        <row r="16092">
          <cell r="D16092" t="str">
            <v/>
          </cell>
        </row>
        <row r="16093">
          <cell r="D16093" t="str">
            <v/>
          </cell>
        </row>
        <row r="16094">
          <cell r="D16094" t="str">
            <v/>
          </cell>
        </row>
        <row r="16095">
          <cell r="D16095" t="str">
            <v/>
          </cell>
        </row>
        <row r="16096">
          <cell r="D16096" t="str">
            <v/>
          </cell>
        </row>
        <row r="16097">
          <cell r="D16097" t="str">
            <v/>
          </cell>
        </row>
        <row r="16098">
          <cell r="D16098" t="str">
            <v/>
          </cell>
        </row>
        <row r="16099">
          <cell r="D16099" t="str">
            <v/>
          </cell>
        </row>
        <row r="16100">
          <cell r="D16100" t="str">
            <v/>
          </cell>
        </row>
        <row r="16101">
          <cell r="D16101" t="str">
            <v/>
          </cell>
        </row>
        <row r="16102">
          <cell r="D16102" t="str">
            <v/>
          </cell>
        </row>
        <row r="16103">
          <cell r="D16103" t="str">
            <v/>
          </cell>
        </row>
        <row r="16104">
          <cell r="D16104" t="str">
            <v/>
          </cell>
        </row>
        <row r="16105">
          <cell r="D16105" t="str">
            <v/>
          </cell>
        </row>
        <row r="16106">
          <cell r="D16106" t="str">
            <v/>
          </cell>
        </row>
        <row r="16107">
          <cell r="D16107" t="str">
            <v/>
          </cell>
        </row>
        <row r="16108">
          <cell r="D16108" t="str">
            <v/>
          </cell>
        </row>
        <row r="16109">
          <cell r="D16109" t="str">
            <v/>
          </cell>
        </row>
        <row r="16110">
          <cell r="D16110" t="str">
            <v/>
          </cell>
        </row>
        <row r="16111">
          <cell r="D16111" t="str">
            <v/>
          </cell>
        </row>
        <row r="16112">
          <cell r="D16112" t="str">
            <v/>
          </cell>
        </row>
        <row r="16113">
          <cell r="D16113" t="str">
            <v/>
          </cell>
        </row>
        <row r="16114">
          <cell r="D16114" t="str">
            <v/>
          </cell>
        </row>
        <row r="16115">
          <cell r="D16115" t="str">
            <v/>
          </cell>
        </row>
        <row r="16116">
          <cell r="D16116" t="str">
            <v/>
          </cell>
        </row>
        <row r="16117">
          <cell r="D16117" t="str">
            <v/>
          </cell>
        </row>
        <row r="16118">
          <cell r="D16118" t="str">
            <v/>
          </cell>
        </row>
        <row r="16119">
          <cell r="D16119" t="str">
            <v/>
          </cell>
        </row>
        <row r="16120">
          <cell r="D16120" t="str">
            <v/>
          </cell>
        </row>
        <row r="16121">
          <cell r="D16121" t="str">
            <v/>
          </cell>
        </row>
        <row r="16122">
          <cell r="D16122" t="str">
            <v/>
          </cell>
        </row>
        <row r="16123">
          <cell r="D16123" t="str">
            <v/>
          </cell>
        </row>
        <row r="16124">
          <cell r="D16124" t="str">
            <v/>
          </cell>
        </row>
        <row r="16125">
          <cell r="D16125" t="str">
            <v/>
          </cell>
        </row>
        <row r="16126">
          <cell r="D16126" t="str">
            <v/>
          </cell>
        </row>
        <row r="16127">
          <cell r="D16127" t="str">
            <v/>
          </cell>
        </row>
        <row r="16128">
          <cell r="D16128" t="str">
            <v/>
          </cell>
        </row>
        <row r="16129">
          <cell r="D16129" t="str">
            <v/>
          </cell>
        </row>
        <row r="16130">
          <cell r="D16130" t="str">
            <v/>
          </cell>
        </row>
        <row r="16131">
          <cell r="D16131" t="str">
            <v/>
          </cell>
        </row>
        <row r="16132">
          <cell r="D16132" t="str">
            <v/>
          </cell>
        </row>
        <row r="16133">
          <cell r="D16133" t="str">
            <v/>
          </cell>
        </row>
        <row r="16134">
          <cell r="D16134" t="str">
            <v/>
          </cell>
        </row>
        <row r="16135">
          <cell r="D16135" t="str">
            <v/>
          </cell>
        </row>
        <row r="16136">
          <cell r="D16136" t="str">
            <v/>
          </cell>
        </row>
        <row r="16137">
          <cell r="D16137" t="str">
            <v/>
          </cell>
        </row>
        <row r="16138">
          <cell r="D16138" t="str">
            <v/>
          </cell>
        </row>
        <row r="16139">
          <cell r="D16139" t="str">
            <v/>
          </cell>
        </row>
        <row r="16140">
          <cell r="D16140" t="str">
            <v/>
          </cell>
        </row>
        <row r="16141">
          <cell r="D16141" t="str">
            <v/>
          </cell>
        </row>
        <row r="16142">
          <cell r="D16142" t="str">
            <v/>
          </cell>
        </row>
        <row r="16143">
          <cell r="D16143" t="str">
            <v/>
          </cell>
        </row>
        <row r="16144">
          <cell r="D16144" t="str">
            <v/>
          </cell>
        </row>
        <row r="16145">
          <cell r="D16145" t="str">
            <v/>
          </cell>
        </row>
        <row r="16146">
          <cell r="D16146" t="str">
            <v/>
          </cell>
        </row>
        <row r="16147">
          <cell r="D16147" t="str">
            <v/>
          </cell>
        </row>
        <row r="16148">
          <cell r="D16148" t="str">
            <v/>
          </cell>
        </row>
        <row r="16149">
          <cell r="D16149" t="str">
            <v/>
          </cell>
        </row>
        <row r="16150">
          <cell r="D16150" t="str">
            <v/>
          </cell>
        </row>
        <row r="16151">
          <cell r="D16151" t="str">
            <v/>
          </cell>
        </row>
        <row r="16152">
          <cell r="D16152" t="str">
            <v/>
          </cell>
        </row>
        <row r="16153">
          <cell r="D16153" t="str">
            <v/>
          </cell>
        </row>
        <row r="16154">
          <cell r="D16154" t="str">
            <v/>
          </cell>
        </row>
        <row r="16155">
          <cell r="D16155" t="str">
            <v/>
          </cell>
        </row>
        <row r="16156">
          <cell r="D16156" t="str">
            <v/>
          </cell>
        </row>
        <row r="16157">
          <cell r="D16157" t="str">
            <v/>
          </cell>
        </row>
        <row r="16158">
          <cell r="D16158" t="str">
            <v/>
          </cell>
        </row>
        <row r="16159">
          <cell r="D16159" t="str">
            <v/>
          </cell>
        </row>
        <row r="16160">
          <cell r="D16160" t="str">
            <v/>
          </cell>
        </row>
        <row r="16161">
          <cell r="D16161" t="str">
            <v/>
          </cell>
        </row>
        <row r="16162">
          <cell r="D16162" t="str">
            <v/>
          </cell>
        </row>
        <row r="16163">
          <cell r="D16163" t="str">
            <v/>
          </cell>
        </row>
        <row r="16164">
          <cell r="D16164" t="str">
            <v/>
          </cell>
        </row>
        <row r="16165">
          <cell r="D16165" t="str">
            <v/>
          </cell>
        </row>
        <row r="16166">
          <cell r="D16166" t="str">
            <v/>
          </cell>
        </row>
        <row r="16167">
          <cell r="D16167" t="str">
            <v/>
          </cell>
        </row>
        <row r="16168">
          <cell r="D16168" t="str">
            <v/>
          </cell>
        </row>
        <row r="16169">
          <cell r="D16169" t="str">
            <v/>
          </cell>
        </row>
        <row r="16170">
          <cell r="D16170" t="str">
            <v/>
          </cell>
        </row>
        <row r="16171">
          <cell r="D16171" t="str">
            <v/>
          </cell>
        </row>
        <row r="16172">
          <cell r="D16172" t="str">
            <v/>
          </cell>
        </row>
        <row r="16173">
          <cell r="D16173" t="str">
            <v/>
          </cell>
        </row>
        <row r="16174">
          <cell r="D16174" t="str">
            <v/>
          </cell>
        </row>
        <row r="16175">
          <cell r="D16175" t="str">
            <v/>
          </cell>
        </row>
        <row r="16176">
          <cell r="D16176" t="str">
            <v/>
          </cell>
        </row>
        <row r="16177">
          <cell r="D16177" t="str">
            <v/>
          </cell>
        </row>
        <row r="16178">
          <cell r="D16178" t="str">
            <v/>
          </cell>
        </row>
        <row r="16179">
          <cell r="D16179" t="str">
            <v/>
          </cell>
        </row>
        <row r="16180">
          <cell r="D16180" t="str">
            <v/>
          </cell>
        </row>
        <row r="16181">
          <cell r="D16181" t="str">
            <v/>
          </cell>
        </row>
        <row r="16182">
          <cell r="D16182" t="str">
            <v/>
          </cell>
        </row>
        <row r="16183">
          <cell r="D16183" t="str">
            <v/>
          </cell>
        </row>
        <row r="16184">
          <cell r="D16184" t="str">
            <v/>
          </cell>
        </row>
        <row r="16185">
          <cell r="D16185" t="str">
            <v/>
          </cell>
        </row>
        <row r="16186">
          <cell r="D16186" t="str">
            <v/>
          </cell>
        </row>
        <row r="16187">
          <cell r="D16187" t="str">
            <v/>
          </cell>
        </row>
        <row r="16188">
          <cell r="D16188" t="str">
            <v/>
          </cell>
        </row>
        <row r="16189">
          <cell r="D16189" t="str">
            <v/>
          </cell>
        </row>
        <row r="16190">
          <cell r="D16190" t="str">
            <v/>
          </cell>
        </row>
        <row r="16191">
          <cell r="D16191" t="str">
            <v/>
          </cell>
        </row>
        <row r="16192">
          <cell r="D16192" t="str">
            <v/>
          </cell>
        </row>
        <row r="16193">
          <cell r="D16193" t="str">
            <v/>
          </cell>
        </row>
        <row r="16194">
          <cell r="D16194" t="str">
            <v/>
          </cell>
        </row>
        <row r="16195">
          <cell r="D16195" t="str">
            <v/>
          </cell>
        </row>
        <row r="16196">
          <cell r="D16196" t="str">
            <v/>
          </cell>
        </row>
        <row r="16197">
          <cell r="D16197" t="str">
            <v/>
          </cell>
        </row>
        <row r="16198">
          <cell r="D16198" t="str">
            <v/>
          </cell>
        </row>
        <row r="16199">
          <cell r="D16199" t="str">
            <v/>
          </cell>
        </row>
        <row r="16200">
          <cell r="D16200" t="str">
            <v/>
          </cell>
        </row>
        <row r="16201">
          <cell r="D16201" t="str">
            <v/>
          </cell>
        </row>
        <row r="16202">
          <cell r="D16202" t="str">
            <v/>
          </cell>
        </row>
        <row r="16203">
          <cell r="D16203" t="str">
            <v/>
          </cell>
        </row>
        <row r="16204">
          <cell r="D16204" t="str">
            <v/>
          </cell>
        </row>
        <row r="16205">
          <cell r="D16205" t="str">
            <v/>
          </cell>
        </row>
        <row r="16206">
          <cell r="D16206" t="str">
            <v/>
          </cell>
        </row>
        <row r="16207">
          <cell r="D16207" t="str">
            <v/>
          </cell>
        </row>
        <row r="16208">
          <cell r="D16208" t="str">
            <v/>
          </cell>
        </row>
        <row r="16209">
          <cell r="D16209" t="str">
            <v/>
          </cell>
        </row>
        <row r="16210">
          <cell r="D16210" t="str">
            <v/>
          </cell>
        </row>
        <row r="16211">
          <cell r="D16211" t="str">
            <v/>
          </cell>
        </row>
        <row r="16212">
          <cell r="D16212" t="str">
            <v/>
          </cell>
        </row>
        <row r="16213">
          <cell r="D16213" t="str">
            <v/>
          </cell>
        </row>
        <row r="16214">
          <cell r="D16214" t="str">
            <v/>
          </cell>
        </row>
        <row r="16215">
          <cell r="D16215" t="str">
            <v/>
          </cell>
        </row>
        <row r="16216">
          <cell r="D16216" t="str">
            <v/>
          </cell>
        </row>
        <row r="16217">
          <cell r="D16217" t="str">
            <v/>
          </cell>
        </row>
        <row r="16218">
          <cell r="D16218" t="str">
            <v/>
          </cell>
        </row>
        <row r="16219">
          <cell r="D16219" t="str">
            <v/>
          </cell>
        </row>
        <row r="16220">
          <cell r="D16220" t="str">
            <v/>
          </cell>
        </row>
        <row r="16221">
          <cell r="D16221" t="str">
            <v/>
          </cell>
        </row>
        <row r="16222">
          <cell r="D16222" t="str">
            <v/>
          </cell>
        </row>
        <row r="16223">
          <cell r="D16223" t="str">
            <v/>
          </cell>
        </row>
        <row r="16224">
          <cell r="D16224" t="str">
            <v/>
          </cell>
        </row>
        <row r="16225">
          <cell r="D16225" t="str">
            <v/>
          </cell>
        </row>
        <row r="16226">
          <cell r="D16226" t="str">
            <v/>
          </cell>
        </row>
        <row r="16227">
          <cell r="D16227" t="str">
            <v/>
          </cell>
        </row>
        <row r="16228">
          <cell r="D16228" t="str">
            <v/>
          </cell>
        </row>
        <row r="16229">
          <cell r="D16229" t="str">
            <v/>
          </cell>
        </row>
        <row r="16230">
          <cell r="D16230" t="str">
            <v/>
          </cell>
        </row>
        <row r="16231">
          <cell r="D16231" t="str">
            <v/>
          </cell>
        </row>
        <row r="16232">
          <cell r="D16232" t="str">
            <v/>
          </cell>
        </row>
        <row r="16233">
          <cell r="D16233" t="str">
            <v/>
          </cell>
        </row>
        <row r="16234">
          <cell r="D16234" t="str">
            <v/>
          </cell>
        </row>
        <row r="16235">
          <cell r="D16235" t="str">
            <v/>
          </cell>
        </row>
        <row r="16236">
          <cell r="D16236" t="str">
            <v/>
          </cell>
        </row>
        <row r="16237">
          <cell r="D16237" t="str">
            <v/>
          </cell>
        </row>
        <row r="16238">
          <cell r="D16238" t="str">
            <v/>
          </cell>
        </row>
        <row r="16239">
          <cell r="D16239" t="str">
            <v/>
          </cell>
        </row>
        <row r="16240">
          <cell r="D16240" t="str">
            <v/>
          </cell>
        </row>
        <row r="16241">
          <cell r="D16241" t="str">
            <v/>
          </cell>
        </row>
        <row r="16242">
          <cell r="D16242" t="str">
            <v/>
          </cell>
        </row>
        <row r="16243">
          <cell r="D16243" t="str">
            <v/>
          </cell>
        </row>
        <row r="16244">
          <cell r="D16244" t="str">
            <v/>
          </cell>
        </row>
        <row r="16245">
          <cell r="D16245" t="str">
            <v/>
          </cell>
        </row>
        <row r="16246">
          <cell r="D16246" t="str">
            <v/>
          </cell>
        </row>
        <row r="16247">
          <cell r="D16247" t="str">
            <v/>
          </cell>
        </row>
        <row r="16248">
          <cell r="D16248" t="str">
            <v/>
          </cell>
        </row>
        <row r="16249">
          <cell r="D16249" t="str">
            <v/>
          </cell>
        </row>
        <row r="16250">
          <cell r="D16250" t="str">
            <v/>
          </cell>
        </row>
        <row r="16251">
          <cell r="D16251" t="str">
            <v/>
          </cell>
        </row>
        <row r="16252">
          <cell r="D16252" t="str">
            <v/>
          </cell>
        </row>
        <row r="16253">
          <cell r="D16253" t="str">
            <v/>
          </cell>
        </row>
        <row r="16254">
          <cell r="D16254" t="str">
            <v/>
          </cell>
        </row>
        <row r="16255">
          <cell r="D16255" t="str">
            <v/>
          </cell>
        </row>
        <row r="16256">
          <cell r="D16256" t="str">
            <v/>
          </cell>
        </row>
        <row r="16257">
          <cell r="D16257" t="str">
            <v/>
          </cell>
        </row>
        <row r="16258">
          <cell r="D16258" t="str">
            <v/>
          </cell>
        </row>
        <row r="16259">
          <cell r="D16259" t="str">
            <v/>
          </cell>
        </row>
        <row r="16260">
          <cell r="D16260" t="str">
            <v/>
          </cell>
        </row>
        <row r="16261">
          <cell r="D16261" t="str">
            <v/>
          </cell>
        </row>
        <row r="16262">
          <cell r="D16262" t="str">
            <v/>
          </cell>
        </row>
        <row r="16263">
          <cell r="D16263" t="str">
            <v/>
          </cell>
        </row>
        <row r="16264">
          <cell r="D16264" t="str">
            <v/>
          </cell>
        </row>
        <row r="16265">
          <cell r="D16265" t="str">
            <v/>
          </cell>
        </row>
        <row r="16266">
          <cell r="D16266" t="str">
            <v/>
          </cell>
        </row>
        <row r="16267">
          <cell r="D16267" t="str">
            <v/>
          </cell>
        </row>
        <row r="16268">
          <cell r="D16268" t="str">
            <v/>
          </cell>
        </row>
        <row r="16269">
          <cell r="D16269" t="str">
            <v/>
          </cell>
        </row>
        <row r="16270">
          <cell r="D16270" t="str">
            <v/>
          </cell>
        </row>
        <row r="16271">
          <cell r="D16271" t="str">
            <v/>
          </cell>
        </row>
        <row r="16272">
          <cell r="D16272" t="str">
            <v/>
          </cell>
        </row>
        <row r="16273">
          <cell r="D16273" t="str">
            <v/>
          </cell>
        </row>
        <row r="16274">
          <cell r="D16274" t="str">
            <v/>
          </cell>
        </row>
        <row r="16275">
          <cell r="D16275" t="str">
            <v/>
          </cell>
        </row>
        <row r="16276">
          <cell r="D16276" t="str">
            <v/>
          </cell>
        </row>
        <row r="16277">
          <cell r="D16277" t="str">
            <v/>
          </cell>
        </row>
        <row r="16278">
          <cell r="D16278" t="str">
            <v/>
          </cell>
        </row>
        <row r="16279">
          <cell r="D16279" t="str">
            <v/>
          </cell>
        </row>
        <row r="16280">
          <cell r="D16280" t="str">
            <v/>
          </cell>
        </row>
        <row r="16281">
          <cell r="D16281" t="str">
            <v/>
          </cell>
        </row>
        <row r="16282">
          <cell r="D16282" t="str">
            <v/>
          </cell>
        </row>
        <row r="16283">
          <cell r="D16283" t="str">
            <v/>
          </cell>
        </row>
        <row r="16284">
          <cell r="D16284" t="str">
            <v/>
          </cell>
        </row>
        <row r="16285">
          <cell r="D16285" t="str">
            <v/>
          </cell>
        </row>
        <row r="16286">
          <cell r="D16286" t="str">
            <v/>
          </cell>
        </row>
        <row r="16287">
          <cell r="D16287" t="str">
            <v/>
          </cell>
        </row>
        <row r="16288">
          <cell r="D16288" t="str">
            <v/>
          </cell>
        </row>
        <row r="16289">
          <cell r="D16289" t="str">
            <v/>
          </cell>
        </row>
        <row r="16290">
          <cell r="D16290" t="str">
            <v/>
          </cell>
        </row>
        <row r="16291">
          <cell r="D16291" t="str">
            <v/>
          </cell>
        </row>
        <row r="16292">
          <cell r="D16292" t="str">
            <v/>
          </cell>
        </row>
        <row r="16293">
          <cell r="D16293" t="str">
            <v/>
          </cell>
        </row>
        <row r="16294">
          <cell r="D16294" t="str">
            <v/>
          </cell>
        </row>
        <row r="16295">
          <cell r="D16295" t="str">
            <v/>
          </cell>
        </row>
        <row r="16296">
          <cell r="D16296" t="str">
            <v/>
          </cell>
        </row>
        <row r="16297">
          <cell r="D16297" t="str">
            <v/>
          </cell>
        </row>
        <row r="16298">
          <cell r="D16298" t="str">
            <v/>
          </cell>
        </row>
        <row r="16299">
          <cell r="D16299" t="str">
            <v/>
          </cell>
        </row>
        <row r="16300">
          <cell r="D16300" t="str">
            <v/>
          </cell>
        </row>
        <row r="16301">
          <cell r="D16301" t="str">
            <v/>
          </cell>
        </row>
        <row r="16302">
          <cell r="D16302" t="str">
            <v/>
          </cell>
        </row>
        <row r="16303">
          <cell r="D16303" t="str">
            <v/>
          </cell>
        </row>
        <row r="16304">
          <cell r="D16304" t="str">
            <v/>
          </cell>
        </row>
        <row r="16305">
          <cell r="D16305" t="str">
            <v/>
          </cell>
        </row>
        <row r="16306">
          <cell r="D16306" t="str">
            <v/>
          </cell>
        </row>
        <row r="16307">
          <cell r="D16307" t="str">
            <v/>
          </cell>
        </row>
        <row r="16308">
          <cell r="D16308" t="str">
            <v/>
          </cell>
        </row>
        <row r="16309">
          <cell r="D16309" t="str">
            <v/>
          </cell>
        </row>
        <row r="16310">
          <cell r="D16310" t="str">
            <v/>
          </cell>
        </row>
        <row r="16311">
          <cell r="D16311" t="str">
            <v/>
          </cell>
        </row>
        <row r="16312">
          <cell r="D16312" t="str">
            <v/>
          </cell>
        </row>
        <row r="16313">
          <cell r="D16313" t="str">
            <v/>
          </cell>
        </row>
        <row r="16314">
          <cell r="D16314" t="str">
            <v/>
          </cell>
        </row>
        <row r="16315">
          <cell r="D16315" t="str">
            <v/>
          </cell>
        </row>
        <row r="16316">
          <cell r="D16316" t="str">
            <v/>
          </cell>
        </row>
        <row r="16317">
          <cell r="D16317" t="str">
            <v/>
          </cell>
        </row>
        <row r="16318">
          <cell r="D16318" t="str">
            <v/>
          </cell>
        </row>
        <row r="16319">
          <cell r="D16319" t="str">
            <v/>
          </cell>
        </row>
        <row r="16320">
          <cell r="D16320" t="str">
            <v/>
          </cell>
        </row>
        <row r="16321">
          <cell r="D16321" t="str">
            <v/>
          </cell>
        </row>
        <row r="16322">
          <cell r="D16322" t="str">
            <v/>
          </cell>
        </row>
        <row r="16323">
          <cell r="D16323" t="str">
            <v/>
          </cell>
        </row>
        <row r="16324">
          <cell r="D16324" t="str">
            <v/>
          </cell>
        </row>
        <row r="16325">
          <cell r="D16325" t="str">
            <v/>
          </cell>
        </row>
        <row r="16326">
          <cell r="D16326" t="str">
            <v/>
          </cell>
        </row>
        <row r="16327">
          <cell r="D16327" t="str">
            <v/>
          </cell>
        </row>
        <row r="16328">
          <cell r="D16328" t="str">
            <v/>
          </cell>
        </row>
        <row r="16329">
          <cell r="D16329" t="str">
            <v/>
          </cell>
        </row>
        <row r="16330">
          <cell r="D16330" t="str">
            <v/>
          </cell>
        </row>
        <row r="16331">
          <cell r="D16331" t="str">
            <v/>
          </cell>
        </row>
        <row r="16332">
          <cell r="D16332" t="str">
            <v/>
          </cell>
        </row>
        <row r="16333">
          <cell r="D16333" t="str">
            <v/>
          </cell>
        </row>
        <row r="16334">
          <cell r="D16334" t="str">
            <v/>
          </cell>
        </row>
        <row r="16335">
          <cell r="D16335" t="str">
            <v/>
          </cell>
        </row>
        <row r="16336">
          <cell r="D16336" t="str">
            <v/>
          </cell>
        </row>
        <row r="16337">
          <cell r="D16337" t="str">
            <v/>
          </cell>
        </row>
        <row r="16338">
          <cell r="D16338" t="str">
            <v/>
          </cell>
        </row>
        <row r="16339">
          <cell r="D16339" t="str">
            <v/>
          </cell>
        </row>
        <row r="16340">
          <cell r="D16340" t="str">
            <v/>
          </cell>
        </row>
        <row r="16341">
          <cell r="D16341" t="str">
            <v/>
          </cell>
        </row>
        <row r="16342">
          <cell r="D16342" t="str">
            <v/>
          </cell>
        </row>
        <row r="16343">
          <cell r="D16343" t="str">
            <v/>
          </cell>
        </row>
        <row r="16344">
          <cell r="D16344" t="str">
            <v/>
          </cell>
        </row>
        <row r="16345">
          <cell r="D16345" t="str">
            <v/>
          </cell>
        </row>
        <row r="16346">
          <cell r="D16346" t="str">
            <v/>
          </cell>
        </row>
        <row r="16347">
          <cell r="D16347" t="str">
            <v/>
          </cell>
        </row>
        <row r="16348">
          <cell r="D16348" t="str">
            <v/>
          </cell>
        </row>
        <row r="16349">
          <cell r="D16349" t="str">
            <v/>
          </cell>
        </row>
        <row r="16350">
          <cell r="D16350" t="str">
            <v/>
          </cell>
        </row>
        <row r="16351">
          <cell r="D16351" t="str">
            <v/>
          </cell>
        </row>
        <row r="16352">
          <cell r="D16352" t="str">
            <v/>
          </cell>
        </row>
        <row r="16353">
          <cell r="D16353" t="str">
            <v/>
          </cell>
        </row>
        <row r="16354">
          <cell r="D16354" t="str">
            <v/>
          </cell>
        </row>
        <row r="16355">
          <cell r="D16355" t="str">
            <v/>
          </cell>
        </row>
        <row r="16356">
          <cell r="D16356" t="str">
            <v/>
          </cell>
        </row>
        <row r="16357">
          <cell r="D16357" t="str">
            <v/>
          </cell>
        </row>
        <row r="16358">
          <cell r="D16358" t="str">
            <v/>
          </cell>
        </row>
        <row r="16359">
          <cell r="D16359" t="str">
            <v/>
          </cell>
        </row>
        <row r="16360">
          <cell r="D16360" t="str">
            <v/>
          </cell>
        </row>
        <row r="16361">
          <cell r="D16361" t="str">
            <v/>
          </cell>
        </row>
        <row r="16362">
          <cell r="D16362" t="str">
            <v/>
          </cell>
        </row>
        <row r="16363">
          <cell r="D16363" t="str">
            <v/>
          </cell>
        </row>
        <row r="16364">
          <cell r="D16364" t="str">
            <v/>
          </cell>
        </row>
        <row r="16365">
          <cell r="D16365" t="str">
            <v/>
          </cell>
        </row>
        <row r="16366">
          <cell r="D16366" t="str">
            <v/>
          </cell>
        </row>
        <row r="16367">
          <cell r="D16367" t="str">
            <v/>
          </cell>
        </row>
        <row r="16368">
          <cell r="D16368" t="str">
            <v/>
          </cell>
        </row>
        <row r="16369">
          <cell r="D16369" t="str">
            <v/>
          </cell>
        </row>
        <row r="16370">
          <cell r="D16370" t="str">
            <v/>
          </cell>
        </row>
        <row r="16371">
          <cell r="D16371" t="str">
            <v/>
          </cell>
        </row>
        <row r="16372">
          <cell r="D16372" t="str">
            <v/>
          </cell>
        </row>
        <row r="16373">
          <cell r="D16373" t="str">
            <v/>
          </cell>
        </row>
        <row r="16374">
          <cell r="D16374" t="str">
            <v/>
          </cell>
        </row>
        <row r="16375">
          <cell r="D16375" t="str">
            <v/>
          </cell>
        </row>
        <row r="16376">
          <cell r="D16376" t="str">
            <v>201512881</v>
          </cell>
        </row>
        <row r="16377">
          <cell r="D16377" t="str">
            <v>201512882</v>
          </cell>
        </row>
        <row r="16378">
          <cell r="D16378" t="str">
            <v>201512902</v>
          </cell>
        </row>
        <row r="16379">
          <cell r="D16379" t="str">
            <v>201512917</v>
          </cell>
        </row>
        <row r="16380">
          <cell r="D16380" t="str">
            <v>201512918</v>
          </cell>
        </row>
        <row r="16381">
          <cell r="D16381" t="str">
            <v>201512919</v>
          </cell>
        </row>
        <row r="16382">
          <cell r="D16382" t="str">
            <v>201512926</v>
          </cell>
        </row>
        <row r="16383">
          <cell r="D16383" t="str">
            <v>201512927</v>
          </cell>
        </row>
        <row r="16384">
          <cell r="D16384" t="str">
            <v>201512929</v>
          </cell>
        </row>
        <row r="16385">
          <cell r="D16385" t="str">
            <v>201512930</v>
          </cell>
        </row>
        <row r="16386">
          <cell r="D16386" t="str">
            <v>201512937</v>
          </cell>
        </row>
        <row r="16387">
          <cell r="D16387" t="str">
            <v>201512938</v>
          </cell>
        </row>
        <row r="16388">
          <cell r="D16388" t="str">
            <v>201512941</v>
          </cell>
        </row>
        <row r="16389">
          <cell r="D16389" t="str">
            <v>201512946</v>
          </cell>
        </row>
        <row r="16390">
          <cell r="D16390" t="str">
            <v>201512949</v>
          </cell>
        </row>
        <row r="16391">
          <cell r="D16391" t="str">
            <v>201512950</v>
          </cell>
        </row>
        <row r="16392">
          <cell r="D16392" t="str">
            <v>201512957</v>
          </cell>
        </row>
        <row r="16393">
          <cell r="D16393" t="str">
            <v>201512958</v>
          </cell>
        </row>
        <row r="16394">
          <cell r="D16394" t="str">
            <v>201512961</v>
          </cell>
        </row>
        <row r="16395">
          <cell r="D16395" t="str">
            <v>201512966</v>
          </cell>
        </row>
        <row r="16396">
          <cell r="D16396" t="str">
            <v>201512972</v>
          </cell>
        </row>
        <row r="16397">
          <cell r="D16397" t="str">
            <v>201512982</v>
          </cell>
        </row>
        <row r="16398">
          <cell r="D16398" t="str">
            <v>201601102</v>
          </cell>
        </row>
        <row r="16399">
          <cell r="D16399" t="str">
            <v>201601104</v>
          </cell>
        </row>
        <row r="16400">
          <cell r="D16400" t="str">
            <v>201601105</v>
          </cell>
        </row>
        <row r="16401">
          <cell r="D16401" t="str">
            <v>201601107</v>
          </cell>
        </row>
        <row r="16402">
          <cell r="D16402" t="str">
            <v>201601109</v>
          </cell>
        </row>
        <row r="16403">
          <cell r="D16403" t="str">
            <v>201601110</v>
          </cell>
        </row>
        <row r="16404">
          <cell r="D16404" t="str">
            <v>201601111</v>
          </cell>
        </row>
        <row r="16405">
          <cell r="D16405" t="str">
            <v>201601116</v>
          </cell>
        </row>
        <row r="16406">
          <cell r="D16406" t="str">
            <v>201601120</v>
          </cell>
        </row>
        <row r="16407">
          <cell r="D16407" t="str">
            <v>201601121</v>
          </cell>
        </row>
        <row r="16408">
          <cell r="D16408" t="str">
            <v>201601128</v>
          </cell>
        </row>
        <row r="16409">
          <cell r="D16409" t="str">
            <v>201601129</v>
          </cell>
        </row>
        <row r="16410">
          <cell r="D16410" t="str">
            <v>201601131</v>
          </cell>
        </row>
        <row r="16411">
          <cell r="D16411" t="str">
            <v>201601138</v>
          </cell>
        </row>
        <row r="16412">
          <cell r="D16412" t="str">
            <v>201601139</v>
          </cell>
        </row>
        <row r="16413">
          <cell r="D16413" t="str">
            <v>201601140</v>
          </cell>
        </row>
        <row r="16414">
          <cell r="D16414" t="str">
            <v>201601141</v>
          </cell>
        </row>
        <row r="16415">
          <cell r="D16415" t="str">
            <v>201601148</v>
          </cell>
        </row>
        <row r="16416">
          <cell r="D16416" t="str">
            <v>201601149</v>
          </cell>
        </row>
        <row r="16417">
          <cell r="D16417" t="str">
            <v>201601182</v>
          </cell>
        </row>
        <row r="16418">
          <cell r="D16418" t="str">
            <v>201601184</v>
          </cell>
        </row>
        <row r="16419">
          <cell r="D16419" t="str">
            <v>201601185</v>
          </cell>
        </row>
        <row r="16420">
          <cell r="D16420" t="str">
            <v>201601201</v>
          </cell>
        </row>
        <row r="16421">
          <cell r="D16421" t="str">
            <v>201601202</v>
          </cell>
        </row>
        <row r="16422">
          <cell r="D16422" t="str">
            <v>201601203</v>
          </cell>
        </row>
        <row r="16423">
          <cell r="D16423" t="str">
            <v>201601211</v>
          </cell>
        </row>
        <row r="16424">
          <cell r="D16424" t="str">
            <v>201601212</v>
          </cell>
        </row>
        <row r="16425">
          <cell r="D16425" t="str">
            <v>201601216</v>
          </cell>
        </row>
        <row r="16426">
          <cell r="D16426" t="str">
            <v>201601220</v>
          </cell>
        </row>
        <row r="16427">
          <cell r="D16427" t="str">
            <v>201601221</v>
          </cell>
        </row>
        <row r="16428">
          <cell r="D16428" t="str">
            <v>201601228</v>
          </cell>
        </row>
        <row r="16429">
          <cell r="D16429" t="str">
            <v>201601229</v>
          </cell>
        </row>
        <row r="16430">
          <cell r="D16430" t="str">
            <v>201601253</v>
          </cell>
        </row>
        <row r="16431">
          <cell r="D16431" t="str">
            <v>201601263</v>
          </cell>
        </row>
        <row r="16432">
          <cell r="D16432" t="str">
            <v>201601272</v>
          </cell>
        </row>
        <row r="16433">
          <cell r="D16433" t="str">
            <v>201601281</v>
          </cell>
        </row>
        <row r="16434">
          <cell r="D16434" t="str">
            <v>201601282</v>
          </cell>
        </row>
        <row r="16435">
          <cell r="D16435" t="str">
            <v>201601283</v>
          </cell>
        </row>
        <row r="16436">
          <cell r="D16436" t="str">
            <v>201601293</v>
          </cell>
        </row>
        <row r="16437">
          <cell r="D16437" t="str">
            <v>201601300</v>
          </cell>
        </row>
        <row r="16438">
          <cell r="D16438" t="str">
            <v>201601301</v>
          </cell>
        </row>
        <row r="16439">
          <cell r="D16439" t="str">
            <v>201601302</v>
          </cell>
        </row>
        <row r="16440">
          <cell r="D16440" t="str">
            <v>201601310</v>
          </cell>
        </row>
        <row r="16441">
          <cell r="D16441" t="str">
            <v>201601312</v>
          </cell>
        </row>
        <row r="16442">
          <cell r="D16442" t="str">
            <v>201601318</v>
          </cell>
        </row>
        <row r="16443">
          <cell r="D16443" t="str">
            <v>201601319</v>
          </cell>
        </row>
        <row r="16444">
          <cell r="D16444" t="str">
            <v>201601320</v>
          </cell>
        </row>
        <row r="16445">
          <cell r="D16445" t="str">
            <v>201601332</v>
          </cell>
        </row>
        <row r="16446">
          <cell r="D16446" t="str">
            <v>201601372</v>
          </cell>
        </row>
        <row r="16447">
          <cell r="D16447" t="str">
            <v>201601381</v>
          </cell>
        </row>
        <row r="16448">
          <cell r="D16448" t="str">
            <v>201601382</v>
          </cell>
        </row>
        <row r="16449">
          <cell r="D16449" t="str">
            <v>201601392</v>
          </cell>
        </row>
        <row r="16450">
          <cell r="D16450" t="str">
            <v>201601402</v>
          </cell>
        </row>
        <row r="16451">
          <cell r="D16451" t="str">
            <v>201601409</v>
          </cell>
        </row>
        <row r="16452">
          <cell r="D16452" t="str">
            <v>201601412</v>
          </cell>
        </row>
        <row r="16453">
          <cell r="D16453" t="str">
            <v>201601416</v>
          </cell>
        </row>
        <row r="16454">
          <cell r="D16454" t="str">
            <v>201601472</v>
          </cell>
        </row>
        <row r="16455">
          <cell r="D16455" t="str">
            <v>201601482</v>
          </cell>
        </row>
        <row r="16456">
          <cell r="D16456" t="str">
            <v>201601501</v>
          </cell>
        </row>
        <row r="16457">
          <cell r="D16457" t="str">
            <v>201601503</v>
          </cell>
        </row>
        <row r="16458">
          <cell r="D16458" t="str">
            <v>201601512</v>
          </cell>
        </row>
        <row r="16459">
          <cell r="D16459" t="str">
            <v>201601516</v>
          </cell>
        </row>
        <row r="16460">
          <cell r="D16460" t="str">
            <v>201601523</v>
          </cell>
        </row>
        <row r="16461">
          <cell r="D16461" t="str">
            <v>201601553</v>
          </cell>
        </row>
        <row r="16462">
          <cell r="D16462" t="str">
            <v>201601572</v>
          </cell>
        </row>
        <row r="16463">
          <cell r="D16463" t="str">
            <v>201601573</v>
          </cell>
        </row>
        <row r="16464">
          <cell r="D16464" t="str">
            <v>201601581</v>
          </cell>
        </row>
        <row r="16465">
          <cell r="D16465" t="str">
            <v>201601583</v>
          </cell>
        </row>
        <row r="16466">
          <cell r="D16466" t="str">
            <v>201601593</v>
          </cell>
        </row>
        <row r="16467">
          <cell r="D16467" t="str">
            <v>201601601</v>
          </cell>
        </row>
        <row r="16468">
          <cell r="D16468" t="str">
            <v>201601602</v>
          </cell>
        </row>
        <row r="16469">
          <cell r="D16469" t="str">
            <v>201601632</v>
          </cell>
        </row>
        <row r="16470">
          <cell r="D16470" t="str">
            <v>201601681</v>
          </cell>
        </row>
        <row r="16471">
          <cell r="D16471" t="str">
            <v>201601682</v>
          </cell>
        </row>
        <row r="16472">
          <cell r="D16472" t="str">
            <v>201601701</v>
          </cell>
        </row>
        <row r="16473">
          <cell r="D16473" t="str">
            <v>201601703</v>
          </cell>
        </row>
        <row r="16474">
          <cell r="D16474" t="str">
            <v>201601712</v>
          </cell>
        </row>
        <row r="16475">
          <cell r="D16475" t="str">
            <v>201601713</v>
          </cell>
        </row>
        <row r="16476">
          <cell r="D16476" t="str">
            <v>201601753</v>
          </cell>
        </row>
        <row r="16477">
          <cell r="D16477" t="str">
            <v>201601762</v>
          </cell>
        </row>
        <row r="16478">
          <cell r="D16478" t="str">
            <v>201601773</v>
          </cell>
        </row>
        <row r="16479">
          <cell r="D16479" t="str">
            <v>201601781</v>
          </cell>
        </row>
        <row r="16480">
          <cell r="D16480" t="str">
            <v>201601782</v>
          </cell>
        </row>
        <row r="16481">
          <cell r="D16481" t="str">
            <v>201601783</v>
          </cell>
        </row>
        <row r="16482">
          <cell r="D16482" t="str">
            <v>201601793</v>
          </cell>
        </row>
        <row r="16483">
          <cell r="D16483" t="str">
            <v>201601801</v>
          </cell>
        </row>
        <row r="16484">
          <cell r="D16484" t="str">
            <v>201601802</v>
          </cell>
        </row>
        <row r="16485">
          <cell r="D16485" t="str">
            <v>201601858</v>
          </cell>
        </row>
        <row r="16486">
          <cell r="D16486" t="str">
            <v>201601872</v>
          </cell>
        </row>
        <row r="16487">
          <cell r="D16487" t="str">
            <v>201601878</v>
          </cell>
        </row>
        <row r="16488">
          <cell r="D16488" t="str">
            <v>201601881</v>
          </cell>
        </row>
        <row r="16489">
          <cell r="D16489" t="str">
            <v>201601882</v>
          </cell>
        </row>
        <row r="16490">
          <cell r="D16490" t="str">
            <v>201601902</v>
          </cell>
        </row>
        <row r="16491">
          <cell r="D16491" t="str">
            <v>201601917</v>
          </cell>
        </row>
        <row r="16492">
          <cell r="D16492" t="str">
            <v>201601918</v>
          </cell>
        </row>
        <row r="16493">
          <cell r="D16493" t="str">
            <v>201601919</v>
          </cell>
        </row>
        <row r="16494">
          <cell r="D16494" t="str">
            <v>201601926</v>
          </cell>
        </row>
        <row r="16495">
          <cell r="D16495" t="str">
            <v>201601927</v>
          </cell>
        </row>
        <row r="16496">
          <cell r="D16496" t="str">
            <v>201601929</v>
          </cell>
        </row>
        <row r="16497">
          <cell r="D16497" t="str">
            <v>201601930</v>
          </cell>
        </row>
        <row r="16498">
          <cell r="D16498" t="str">
            <v>201601937</v>
          </cell>
        </row>
        <row r="16499">
          <cell r="D16499" t="str">
            <v>201601938</v>
          </cell>
        </row>
        <row r="16500">
          <cell r="D16500" t="str">
            <v>201601941</v>
          </cell>
        </row>
        <row r="16501">
          <cell r="D16501" t="str">
            <v>201601946</v>
          </cell>
        </row>
        <row r="16502">
          <cell r="D16502" t="str">
            <v>201601949</v>
          </cell>
        </row>
        <row r="16503">
          <cell r="D16503" t="str">
            <v>201601950</v>
          </cell>
        </row>
        <row r="16504">
          <cell r="D16504" t="str">
            <v>201601957</v>
          </cell>
        </row>
        <row r="16505">
          <cell r="D16505" t="str">
            <v>201601958</v>
          </cell>
        </row>
        <row r="16506">
          <cell r="D16506" t="str">
            <v>201601961</v>
          </cell>
        </row>
        <row r="16507">
          <cell r="D16507" t="str">
            <v>201601966</v>
          </cell>
        </row>
        <row r="16508">
          <cell r="D16508" t="str">
            <v>201601972</v>
          </cell>
        </row>
        <row r="16509">
          <cell r="D16509" t="str">
            <v>201601982</v>
          </cell>
        </row>
        <row r="16510">
          <cell r="D16510" t="str">
            <v>201602102</v>
          </cell>
        </row>
        <row r="16511">
          <cell r="D16511" t="str">
            <v>201602104</v>
          </cell>
        </row>
        <row r="16512">
          <cell r="D16512" t="str">
            <v>201602105</v>
          </cell>
        </row>
        <row r="16513">
          <cell r="D16513" t="str">
            <v>201602107</v>
          </cell>
        </row>
        <row r="16514">
          <cell r="D16514" t="str">
            <v>201602109</v>
          </cell>
        </row>
        <row r="16515">
          <cell r="D16515" t="str">
            <v>201602110</v>
          </cell>
        </row>
        <row r="16516">
          <cell r="D16516" t="str">
            <v>201602111</v>
          </cell>
        </row>
        <row r="16517">
          <cell r="D16517" t="str">
            <v>201602116</v>
          </cell>
        </row>
        <row r="16518">
          <cell r="D16518" t="str">
            <v>201602120</v>
          </cell>
        </row>
        <row r="16519">
          <cell r="D16519" t="str">
            <v>201602121</v>
          </cell>
        </row>
        <row r="16520">
          <cell r="D16520" t="str">
            <v>201602128</v>
          </cell>
        </row>
        <row r="16521">
          <cell r="D16521" t="str">
            <v>201602129</v>
          </cell>
        </row>
        <row r="16522">
          <cell r="D16522" t="str">
            <v>201602131</v>
          </cell>
        </row>
        <row r="16523">
          <cell r="D16523" t="str">
            <v>201602138</v>
          </cell>
        </row>
        <row r="16524">
          <cell r="D16524" t="str">
            <v>201602139</v>
          </cell>
        </row>
        <row r="16525">
          <cell r="D16525" t="str">
            <v>201602140</v>
          </cell>
        </row>
        <row r="16526">
          <cell r="D16526" t="str">
            <v>201602141</v>
          </cell>
        </row>
        <row r="16527">
          <cell r="D16527" t="str">
            <v>201602148</v>
          </cell>
        </row>
        <row r="16528">
          <cell r="D16528" t="str">
            <v>201602149</v>
          </cell>
        </row>
        <row r="16529">
          <cell r="D16529" t="str">
            <v>201602182</v>
          </cell>
        </row>
        <row r="16530">
          <cell r="D16530" t="str">
            <v>201602184</v>
          </cell>
        </row>
        <row r="16531">
          <cell r="D16531" t="str">
            <v>201602185</v>
          </cell>
        </row>
        <row r="16532">
          <cell r="D16532" t="str">
            <v>201602201</v>
          </cell>
        </row>
        <row r="16533">
          <cell r="D16533" t="str">
            <v>201602202</v>
          </cell>
        </row>
        <row r="16534">
          <cell r="D16534" t="str">
            <v>201602203</v>
          </cell>
        </row>
        <row r="16535">
          <cell r="D16535" t="str">
            <v>201602211</v>
          </cell>
        </row>
        <row r="16536">
          <cell r="D16536" t="str">
            <v>201602212</v>
          </cell>
        </row>
        <row r="16537">
          <cell r="D16537" t="str">
            <v>201602216</v>
          </cell>
        </row>
        <row r="16538">
          <cell r="D16538" t="str">
            <v>201602220</v>
          </cell>
        </row>
        <row r="16539">
          <cell r="D16539" t="str">
            <v>201602221</v>
          </cell>
        </row>
        <row r="16540">
          <cell r="D16540" t="str">
            <v>201602228</v>
          </cell>
        </row>
        <row r="16541">
          <cell r="D16541" t="str">
            <v>201602229</v>
          </cell>
        </row>
        <row r="16542">
          <cell r="D16542" t="str">
            <v>201602253</v>
          </cell>
        </row>
        <row r="16543">
          <cell r="D16543" t="str">
            <v>201602263</v>
          </cell>
        </row>
        <row r="16544">
          <cell r="D16544" t="str">
            <v>201602272</v>
          </cell>
        </row>
        <row r="16545">
          <cell r="D16545" t="str">
            <v>201602281</v>
          </cell>
        </row>
        <row r="16546">
          <cell r="D16546" t="str">
            <v>201602282</v>
          </cell>
        </row>
        <row r="16547">
          <cell r="D16547" t="str">
            <v>201602283</v>
          </cell>
        </row>
        <row r="16548">
          <cell r="D16548" t="str">
            <v>201602293</v>
          </cell>
        </row>
        <row r="16549">
          <cell r="D16549" t="str">
            <v>201602300</v>
          </cell>
        </row>
        <row r="16550">
          <cell r="D16550" t="str">
            <v>201602301</v>
          </cell>
        </row>
        <row r="16551">
          <cell r="D16551" t="str">
            <v>201602302</v>
          </cell>
        </row>
        <row r="16552">
          <cell r="D16552" t="str">
            <v>201602310</v>
          </cell>
        </row>
        <row r="16553">
          <cell r="D16553" t="str">
            <v>201602312</v>
          </cell>
        </row>
        <row r="16554">
          <cell r="D16554" t="str">
            <v>201602318</v>
          </cell>
        </row>
        <row r="16555">
          <cell r="D16555" t="str">
            <v>201602319</v>
          </cell>
        </row>
        <row r="16556">
          <cell r="D16556" t="str">
            <v>201602320</v>
          </cell>
        </row>
        <row r="16557">
          <cell r="D16557" t="str">
            <v>201602332</v>
          </cell>
        </row>
        <row r="16558">
          <cell r="D16558" t="str">
            <v>201602372</v>
          </cell>
        </row>
        <row r="16559">
          <cell r="D16559" t="str">
            <v>201602381</v>
          </cell>
        </row>
        <row r="16560">
          <cell r="D16560" t="str">
            <v>201602382</v>
          </cell>
        </row>
        <row r="16561">
          <cell r="D16561" t="str">
            <v>201602392</v>
          </cell>
        </row>
        <row r="16562">
          <cell r="D16562" t="str">
            <v>201602402</v>
          </cell>
        </row>
        <row r="16563">
          <cell r="D16563" t="str">
            <v>201602409</v>
          </cell>
        </row>
        <row r="16564">
          <cell r="D16564" t="str">
            <v>201602412</v>
          </cell>
        </row>
        <row r="16565">
          <cell r="D16565" t="str">
            <v>201602416</v>
          </cell>
        </row>
        <row r="16566">
          <cell r="D16566" t="str">
            <v>201602472</v>
          </cell>
        </row>
        <row r="16567">
          <cell r="D16567" t="str">
            <v>201602482</v>
          </cell>
        </row>
        <row r="16568">
          <cell r="D16568" t="str">
            <v>201602501</v>
          </cell>
        </row>
        <row r="16569">
          <cell r="D16569" t="str">
            <v>201602503</v>
          </cell>
        </row>
        <row r="16570">
          <cell r="D16570" t="str">
            <v>201602512</v>
          </cell>
        </row>
        <row r="16571">
          <cell r="D16571" t="str">
            <v>201602516</v>
          </cell>
        </row>
        <row r="16572">
          <cell r="D16572" t="str">
            <v>201602523</v>
          </cell>
        </row>
        <row r="16573">
          <cell r="D16573" t="str">
            <v>201602553</v>
          </cell>
        </row>
        <row r="16574">
          <cell r="D16574" t="str">
            <v>201602572</v>
          </cell>
        </row>
        <row r="16575">
          <cell r="D16575" t="str">
            <v>201602573</v>
          </cell>
        </row>
        <row r="16576">
          <cell r="D16576" t="str">
            <v>201602581</v>
          </cell>
        </row>
        <row r="16577">
          <cell r="D16577" t="str">
            <v>201602583</v>
          </cell>
        </row>
        <row r="16578">
          <cell r="D16578" t="str">
            <v>201602593</v>
          </cell>
        </row>
        <row r="16579">
          <cell r="D16579" t="str">
            <v>201602601</v>
          </cell>
        </row>
        <row r="16580">
          <cell r="D16580" t="str">
            <v>201602602</v>
          </cell>
        </row>
        <row r="16581">
          <cell r="D16581" t="str">
            <v>201602632</v>
          </cell>
        </row>
        <row r="16582">
          <cell r="D16582" t="str">
            <v>201602681</v>
          </cell>
        </row>
        <row r="16583">
          <cell r="D16583" t="str">
            <v>201602682</v>
          </cell>
        </row>
        <row r="16584">
          <cell r="D16584" t="str">
            <v>201602701</v>
          </cell>
        </row>
        <row r="16585">
          <cell r="D16585" t="str">
            <v>201602703</v>
          </cell>
        </row>
        <row r="16586">
          <cell r="D16586" t="str">
            <v>201602712</v>
          </cell>
        </row>
        <row r="16587">
          <cell r="D16587" t="str">
            <v>201602713</v>
          </cell>
        </row>
        <row r="16588">
          <cell r="D16588" t="str">
            <v>201602753</v>
          </cell>
        </row>
        <row r="16589">
          <cell r="D16589" t="str">
            <v>201602762</v>
          </cell>
        </row>
        <row r="16590">
          <cell r="D16590" t="str">
            <v>201602773</v>
          </cell>
        </row>
        <row r="16591">
          <cell r="D16591" t="str">
            <v>201602781</v>
          </cell>
        </row>
        <row r="16592">
          <cell r="D16592" t="str">
            <v>201602782</v>
          </cell>
        </row>
        <row r="16593">
          <cell r="D16593" t="str">
            <v>201602783</v>
          </cell>
        </row>
        <row r="16594">
          <cell r="D16594" t="str">
            <v>201602793</v>
          </cell>
        </row>
        <row r="16595">
          <cell r="D16595" t="str">
            <v>201602801</v>
          </cell>
        </row>
        <row r="16596">
          <cell r="D16596" t="str">
            <v>201602802</v>
          </cell>
        </row>
        <row r="16597">
          <cell r="D16597" t="str">
            <v>201602858</v>
          </cell>
        </row>
        <row r="16598">
          <cell r="D16598" t="str">
            <v>201602872</v>
          </cell>
        </row>
        <row r="16599">
          <cell r="D16599" t="str">
            <v>201602878</v>
          </cell>
        </row>
        <row r="16600">
          <cell r="D16600" t="str">
            <v>201602881</v>
          </cell>
        </row>
        <row r="16601">
          <cell r="D16601" t="str">
            <v>201602882</v>
          </cell>
        </row>
        <row r="16602">
          <cell r="D16602" t="str">
            <v>201602902</v>
          </cell>
        </row>
        <row r="16603">
          <cell r="D16603" t="str">
            <v>201602917</v>
          </cell>
        </row>
        <row r="16604">
          <cell r="D16604" t="str">
            <v>201602918</v>
          </cell>
        </row>
        <row r="16605">
          <cell r="D16605" t="str">
            <v>201602919</v>
          </cell>
        </row>
        <row r="16606">
          <cell r="D16606" t="str">
            <v>201602926</v>
          </cell>
        </row>
        <row r="16607">
          <cell r="D16607" t="str">
            <v>201602927</v>
          </cell>
        </row>
        <row r="16608">
          <cell r="D16608" t="str">
            <v>201602929</v>
          </cell>
        </row>
        <row r="16609">
          <cell r="D16609" t="str">
            <v>201602930</v>
          </cell>
        </row>
        <row r="16610">
          <cell r="D16610" t="str">
            <v>201602937</v>
          </cell>
        </row>
        <row r="16611">
          <cell r="D16611" t="str">
            <v>201602938</v>
          </cell>
        </row>
        <row r="16612">
          <cell r="D16612" t="str">
            <v>201602941</v>
          </cell>
        </row>
        <row r="16613">
          <cell r="D16613" t="str">
            <v>201602946</v>
          </cell>
        </row>
        <row r="16614">
          <cell r="D16614" t="str">
            <v>201602949</v>
          </cell>
        </row>
        <row r="16615">
          <cell r="D16615" t="str">
            <v>201602950</v>
          </cell>
        </row>
        <row r="16616">
          <cell r="D16616" t="str">
            <v>201602957</v>
          </cell>
        </row>
        <row r="16617">
          <cell r="D16617" t="str">
            <v>201602958</v>
          </cell>
        </row>
        <row r="16618">
          <cell r="D16618" t="str">
            <v>201602961</v>
          </cell>
        </row>
        <row r="16619">
          <cell r="D16619" t="str">
            <v>201602966</v>
          </cell>
        </row>
        <row r="16620">
          <cell r="D16620" t="str">
            <v>201602972</v>
          </cell>
        </row>
        <row r="16621">
          <cell r="D16621" t="str">
            <v>201602982</v>
          </cell>
        </row>
        <row r="16622">
          <cell r="D16622" t="str">
            <v>201603102</v>
          </cell>
        </row>
        <row r="16623">
          <cell r="D16623" t="str">
            <v>201603104</v>
          </cell>
        </row>
        <row r="16624">
          <cell r="D16624" t="str">
            <v>201603105</v>
          </cell>
        </row>
        <row r="16625">
          <cell r="D16625" t="str">
            <v>201603107</v>
          </cell>
        </row>
        <row r="16626">
          <cell r="D16626" t="str">
            <v>201603109</v>
          </cell>
        </row>
        <row r="16627">
          <cell r="D16627" t="str">
            <v>201603110</v>
          </cell>
        </row>
        <row r="16628">
          <cell r="D16628" t="str">
            <v>201603111</v>
          </cell>
        </row>
        <row r="16629">
          <cell r="D16629" t="str">
            <v>201603116</v>
          </cell>
        </row>
        <row r="16630">
          <cell r="D16630" t="str">
            <v>201603120</v>
          </cell>
        </row>
        <row r="16631">
          <cell r="D16631" t="str">
            <v>201603121</v>
          </cell>
        </row>
        <row r="16632">
          <cell r="D16632" t="str">
            <v>201603128</v>
          </cell>
        </row>
        <row r="16633">
          <cell r="D16633" t="str">
            <v>201603129</v>
          </cell>
        </row>
        <row r="16634">
          <cell r="D16634" t="str">
            <v>201603131</v>
          </cell>
        </row>
        <row r="16635">
          <cell r="D16635" t="str">
            <v>201603138</v>
          </cell>
        </row>
        <row r="16636">
          <cell r="D16636" t="str">
            <v>201603139</v>
          </cell>
        </row>
        <row r="16637">
          <cell r="D16637" t="str">
            <v>201603140</v>
          </cell>
        </row>
        <row r="16638">
          <cell r="D16638" t="str">
            <v>201603141</v>
          </cell>
        </row>
        <row r="16639">
          <cell r="D16639" t="str">
            <v>201603148</v>
          </cell>
        </row>
        <row r="16640">
          <cell r="D16640" t="str">
            <v>201603149</v>
          </cell>
        </row>
        <row r="16641">
          <cell r="D16641" t="str">
            <v>201603182</v>
          </cell>
        </row>
        <row r="16642">
          <cell r="D16642" t="str">
            <v>201603184</v>
          </cell>
        </row>
        <row r="16643">
          <cell r="D16643" t="str">
            <v>201603185</v>
          </cell>
        </row>
        <row r="16644">
          <cell r="D16644" t="str">
            <v>201603201</v>
          </cell>
        </row>
        <row r="16645">
          <cell r="D16645" t="str">
            <v>201603202</v>
          </cell>
        </row>
        <row r="16646">
          <cell r="D16646" t="str">
            <v>201603203</v>
          </cell>
        </row>
        <row r="16647">
          <cell r="D16647" t="str">
            <v>201603211</v>
          </cell>
        </row>
        <row r="16648">
          <cell r="D16648" t="str">
            <v>201603212</v>
          </cell>
        </row>
        <row r="16649">
          <cell r="D16649" t="str">
            <v>201603216</v>
          </cell>
        </row>
        <row r="16650">
          <cell r="D16650" t="str">
            <v>201603220</v>
          </cell>
        </row>
        <row r="16651">
          <cell r="D16651" t="str">
            <v>201603221</v>
          </cell>
        </row>
        <row r="16652">
          <cell r="D16652" t="str">
            <v>201603228</v>
          </cell>
        </row>
        <row r="16653">
          <cell r="D16653" t="str">
            <v>201603229</v>
          </cell>
        </row>
        <row r="16654">
          <cell r="D16654" t="str">
            <v>201603253</v>
          </cell>
        </row>
        <row r="16655">
          <cell r="D16655" t="str">
            <v>201603263</v>
          </cell>
        </row>
        <row r="16656">
          <cell r="D16656" t="str">
            <v>201603272</v>
          </cell>
        </row>
        <row r="16657">
          <cell r="D16657" t="str">
            <v>201603281</v>
          </cell>
        </row>
        <row r="16658">
          <cell r="D16658" t="str">
            <v>201603282</v>
          </cell>
        </row>
        <row r="16659">
          <cell r="D16659" t="str">
            <v>201603283</v>
          </cell>
        </row>
        <row r="16660">
          <cell r="D16660" t="str">
            <v>201603293</v>
          </cell>
        </row>
        <row r="16661">
          <cell r="D16661" t="str">
            <v>201603300</v>
          </cell>
        </row>
        <row r="16662">
          <cell r="D16662" t="str">
            <v>201603301</v>
          </cell>
        </row>
        <row r="16663">
          <cell r="D16663" t="str">
            <v>201603302</v>
          </cell>
        </row>
        <row r="16664">
          <cell r="D16664" t="str">
            <v>201603310</v>
          </cell>
        </row>
        <row r="16665">
          <cell r="D16665" t="str">
            <v>201603312</v>
          </cell>
        </row>
        <row r="16666">
          <cell r="D16666" t="str">
            <v>201603318</v>
          </cell>
        </row>
        <row r="16667">
          <cell r="D16667" t="str">
            <v>201603319</v>
          </cell>
        </row>
        <row r="16668">
          <cell r="D16668" t="str">
            <v>201603320</v>
          </cell>
        </row>
        <row r="16669">
          <cell r="D16669" t="str">
            <v>201603332</v>
          </cell>
        </row>
        <row r="16670">
          <cell r="D16670" t="str">
            <v>201603372</v>
          </cell>
        </row>
        <row r="16671">
          <cell r="D16671" t="str">
            <v>201603381</v>
          </cell>
        </row>
        <row r="16672">
          <cell r="D16672" t="str">
            <v>201603382</v>
          </cell>
        </row>
        <row r="16673">
          <cell r="D16673" t="str">
            <v>201603392</v>
          </cell>
        </row>
        <row r="16674">
          <cell r="D16674" t="str">
            <v>201603402</v>
          </cell>
        </row>
        <row r="16675">
          <cell r="D16675" t="str">
            <v>201603409</v>
          </cell>
        </row>
        <row r="16676">
          <cell r="D16676" t="str">
            <v>201603412</v>
          </cell>
        </row>
        <row r="16677">
          <cell r="D16677" t="str">
            <v>201603416</v>
          </cell>
        </row>
        <row r="16678">
          <cell r="D16678" t="str">
            <v>201603472</v>
          </cell>
        </row>
        <row r="16679">
          <cell r="D16679" t="str">
            <v>201603482</v>
          </cell>
        </row>
        <row r="16680">
          <cell r="D16680" t="str">
            <v>201603501</v>
          </cell>
        </row>
        <row r="16681">
          <cell r="D16681" t="str">
            <v>201603503</v>
          </cell>
        </row>
        <row r="16682">
          <cell r="D16682" t="str">
            <v>201603512</v>
          </cell>
        </row>
        <row r="16683">
          <cell r="D16683" t="str">
            <v>201603516</v>
          </cell>
        </row>
        <row r="16684">
          <cell r="D16684" t="str">
            <v>201603523</v>
          </cell>
        </row>
        <row r="16685">
          <cell r="D16685" t="str">
            <v>201603553</v>
          </cell>
        </row>
        <row r="16686">
          <cell r="D16686" t="str">
            <v>201603572</v>
          </cell>
        </row>
        <row r="16687">
          <cell r="D16687" t="str">
            <v>201603573</v>
          </cell>
        </row>
        <row r="16688">
          <cell r="D16688" t="str">
            <v>201603581</v>
          </cell>
        </row>
        <row r="16689">
          <cell r="D16689" t="str">
            <v>201603583</v>
          </cell>
        </row>
        <row r="16690">
          <cell r="D16690" t="str">
            <v>201603593</v>
          </cell>
        </row>
        <row r="16691">
          <cell r="D16691" t="str">
            <v>201603601</v>
          </cell>
        </row>
        <row r="16692">
          <cell r="D16692" t="str">
            <v>201603602</v>
          </cell>
        </row>
        <row r="16693">
          <cell r="D16693" t="str">
            <v>201603632</v>
          </cell>
        </row>
        <row r="16694">
          <cell r="D16694" t="str">
            <v>201603681</v>
          </cell>
        </row>
        <row r="16695">
          <cell r="D16695" t="str">
            <v>201603682</v>
          </cell>
        </row>
        <row r="16696">
          <cell r="D16696" t="str">
            <v>201603701</v>
          </cell>
        </row>
        <row r="16697">
          <cell r="D16697" t="str">
            <v>201603703</v>
          </cell>
        </row>
        <row r="16698">
          <cell r="D16698" t="str">
            <v>201603712</v>
          </cell>
        </row>
        <row r="16699">
          <cell r="D16699" t="str">
            <v>201603713</v>
          </cell>
        </row>
        <row r="16700">
          <cell r="D16700" t="str">
            <v>201603753</v>
          </cell>
        </row>
        <row r="16701">
          <cell r="D16701" t="str">
            <v>201603762</v>
          </cell>
        </row>
        <row r="16702">
          <cell r="D16702" t="str">
            <v>201603773</v>
          </cell>
        </row>
        <row r="16703">
          <cell r="D16703" t="str">
            <v>201603781</v>
          </cell>
        </row>
        <row r="16704">
          <cell r="D16704" t="str">
            <v>201603782</v>
          </cell>
        </row>
        <row r="16705">
          <cell r="D16705" t="str">
            <v>201603783</v>
          </cell>
        </row>
        <row r="16706">
          <cell r="D16706" t="str">
            <v>201603793</v>
          </cell>
        </row>
        <row r="16707">
          <cell r="D16707" t="str">
            <v>201603801</v>
          </cell>
        </row>
        <row r="16708">
          <cell r="D16708" t="str">
            <v>201603802</v>
          </cell>
        </row>
        <row r="16709">
          <cell r="D16709" t="str">
            <v>201603858</v>
          </cell>
        </row>
        <row r="16710">
          <cell r="D16710" t="str">
            <v>201603872</v>
          </cell>
        </row>
        <row r="16711">
          <cell r="D16711" t="str">
            <v>201603878</v>
          </cell>
        </row>
        <row r="16712">
          <cell r="D16712" t="str">
            <v>201603881</v>
          </cell>
        </row>
        <row r="16713">
          <cell r="D16713" t="str">
            <v>201603882</v>
          </cell>
        </row>
        <row r="16714">
          <cell r="D16714" t="str">
            <v>201603902</v>
          </cell>
        </row>
        <row r="16715">
          <cell r="D16715" t="str">
            <v>201603917</v>
          </cell>
        </row>
        <row r="16716">
          <cell r="D16716" t="str">
            <v>201603918</v>
          </cell>
        </row>
        <row r="16717">
          <cell r="D16717" t="str">
            <v>201603919</v>
          </cell>
        </row>
        <row r="16718">
          <cell r="D16718" t="str">
            <v>201603926</v>
          </cell>
        </row>
        <row r="16719">
          <cell r="D16719" t="str">
            <v>201603927</v>
          </cell>
        </row>
        <row r="16720">
          <cell r="D16720" t="str">
            <v>201603929</v>
          </cell>
        </row>
        <row r="16721">
          <cell r="D16721" t="str">
            <v>201603930</v>
          </cell>
        </row>
        <row r="16722">
          <cell r="D16722" t="str">
            <v>201603937</v>
          </cell>
        </row>
        <row r="16723">
          <cell r="D16723" t="str">
            <v>201603938</v>
          </cell>
        </row>
        <row r="16724">
          <cell r="D16724" t="str">
            <v>201603941</v>
          </cell>
        </row>
        <row r="16725">
          <cell r="D16725" t="str">
            <v>201603946</v>
          </cell>
        </row>
        <row r="16726">
          <cell r="D16726" t="str">
            <v>201603949</v>
          </cell>
        </row>
        <row r="16727">
          <cell r="D16727" t="str">
            <v>201603950</v>
          </cell>
        </row>
        <row r="16728">
          <cell r="D16728" t="str">
            <v>201603957</v>
          </cell>
        </row>
        <row r="16729">
          <cell r="D16729" t="str">
            <v>201603958</v>
          </cell>
        </row>
        <row r="16730">
          <cell r="D16730" t="str">
            <v>201603961</v>
          </cell>
        </row>
        <row r="16731">
          <cell r="D16731" t="str">
            <v>201603966</v>
          </cell>
        </row>
        <row r="16732">
          <cell r="D16732" t="str">
            <v>201603972</v>
          </cell>
        </row>
        <row r="16733">
          <cell r="D16733" t="str">
            <v>201603982</v>
          </cell>
        </row>
        <row r="16734">
          <cell r="D16734" t="str">
            <v>201604102</v>
          </cell>
        </row>
        <row r="16735">
          <cell r="D16735" t="str">
            <v>201604104</v>
          </cell>
        </row>
        <row r="16736">
          <cell r="D16736" t="str">
            <v>201604105</v>
          </cell>
        </row>
        <row r="16737">
          <cell r="D16737" t="str">
            <v>201604107</v>
          </cell>
        </row>
        <row r="16738">
          <cell r="D16738" t="str">
            <v>201604109</v>
          </cell>
        </row>
        <row r="16739">
          <cell r="D16739" t="str">
            <v>201604110</v>
          </cell>
        </row>
        <row r="16740">
          <cell r="D16740" t="str">
            <v>201604111</v>
          </cell>
        </row>
        <row r="16741">
          <cell r="D16741" t="str">
            <v>201604116</v>
          </cell>
        </row>
        <row r="16742">
          <cell r="D16742" t="str">
            <v>201604120</v>
          </cell>
        </row>
        <row r="16743">
          <cell r="D16743" t="str">
            <v>201604121</v>
          </cell>
        </row>
        <row r="16744">
          <cell r="D16744" t="str">
            <v>201604128</v>
          </cell>
        </row>
        <row r="16745">
          <cell r="D16745" t="str">
            <v>201604129</v>
          </cell>
        </row>
        <row r="16746">
          <cell r="D16746" t="str">
            <v>201604131</v>
          </cell>
        </row>
        <row r="16747">
          <cell r="D16747" t="str">
            <v>201604138</v>
          </cell>
        </row>
        <row r="16748">
          <cell r="D16748" t="str">
            <v>201604139</v>
          </cell>
        </row>
        <row r="16749">
          <cell r="D16749" t="str">
            <v>201604140</v>
          </cell>
        </row>
        <row r="16750">
          <cell r="D16750" t="str">
            <v>201604141</v>
          </cell>
        </row>
        <row r="16751">
          <cell r="D16751" t="str">
            <v>201604148</v>
          </cell>
        </row>
        <row r="16752">
          <cell r="D16752" t="str">
            <v>201604149</v>
          </cell>
        </row>
        <row r="16753">
          <cell r="D16753" t="str">
            <v>201604182</v>
          </cell>
        </row>
        <row r="16754">
          <cell r="D16754" t="str">
            <v>201604184</v>
          </cell>
        </row>
        <row r="16755">
          <cell r="D16755" t="str">
            <v>201604185</v>
          </cell>
        </row>
        <row r="16756">
          <cell r="D16756" t="str">
            <v>201604201</v>
          </cell>
        </row>
        <row r="16757">
          <cell r="D16757" t="str">
            <v>201604202</v>
          </cell>
        </row>
        <row r="16758">
          <cell r="D16758" t="str">
            <v>201604203</v>
          </cell>
        </row>
        <row r="16759">
          <cell r="D16759" t="str">
            <v>201604211</v>
          </cell>
        </row>
        <row r="16760">
          <cell r="D16760" t="str">
            <v>201604212</v>
          </cell>
        </row>
        <row r="16761">
          <cell r="D16761" t="str">
            <v>201604216</v>
          </cell>
        </row>
        <row r="16762">
          <cell r="D16762" t="str">
            <v>201604220</v>
          </cell>
        </row>
        <row r="16763">
          <cell r="D16763" t="str">
            <v>201604221</v>
          </cell>
        </row>
        <row r="16764">
          <cell r="D16764" t="str">
            <v>201604228</v>
          </cell>
        </row>
        <row r="16765">
          <cell r="D16765" t="str">
            <v>201604229</v>
          </cell>
        </row>
        <row r="16766">
          <cell r="D16766" t="str">
            <v>201604253</v>
          </cell>
        </row>
        <row r="16767">
          <cell r="D16767" t="str">
            <v>201604263</v>
          </cell>
        </row>
        <row r="16768">
          <cell r="D16768" t="str">
            <v>201604272</v>
          </cell>
        </row>
        <row r="16769">
          <cell r="D16769" t="str">
            <v>201604281</v>
          </cell>
        </row>
        <row r="16770">
          <cell r="D16770" t="str">
            <v>201604282</v>
          </cell>
        </row>
        <row r="16771">
          <cell r="D16771" t="str">
            <v>201604283</v>
          </cell>
        </row>
        <row r="16772">
          <cell r="D16772" t="str">
            <v>201604293</v>
          </cell>
        </row>
        <row r="16773">
          <cell r="D16773" t="str">
            <v>201604300</v>
          </cell>
        </row>
        <row r="16774">
          <cell r="D16774" t="str">
            <v>201604301</v>
          </cell>
        </row>
        <row r="16775">
          <cell r="D16775" t="str">
            <v>201604302</v>
          </cell>
        </row>
        <row r="16776">
          <cell r="D16776" t="str">
            <v>201604310</v>
          </cell>
        </row>
        <row r="16777">
          <cell r="D16777" t="str">
            <v>201604312</v>
          </cell>
        </row>
        <row r="16778">
          <cell r="D16778" t="str">
            <v>201604318</v>
          </cell>
        </row>
        <row r="16779">
          <cell r="D16779" t="str">
            <v>201604319</v>
          </cell>
        </row>
        <row r="16780">
          <cell r="D16780" t="str">
            <v>201604320</v>
          </cell>
        </row>
        <row r="16781">
          <cell r="D16781" t="str">
            <v>201604332</v>
          </cell>
        </row>
        <row r="16782">
          <cell r="D16782" t="str">
            <v>201604372</v>
          </cell>
        </row>
        <row r="16783">
          <cell r="D16783" t="str">
            <v>201604381</v>
          </cell>
        </row>
        <row r="16784">
          <cell r="D16784" t="str">
            <v>201604382</v>
          </cell>
        </row>
        <row r="16785">
          <cell r="D16785" t="str">
            <v>201604392</v>
          </cell>
        </row>
        <row r="16786">
          <cell r="D16786" t="str">
            <v>201604402</v>
          </cell>
        </row>
        <row r="16787">
          <cell r="D16787" t="str">
            <v>201604409</v>
          </cell>
        </row>
        <row r="16788">
          <cell r="D16788" t="str">
            <v>201604412</v>
          </cell>
        </row>
        <row r="16789">
          <cell r="D16789" t="str">
            <v>201604416</v>
          </cell>
        </row>
        <row r="16790">
          <cell r="D16790" t="str">
            <v>201604472</v>
          </cell>
        </row>
        <row r="16791">
          <cell r="D16791" t="str">
            <v>201604482</v>
          </cell>
        </row>
        <row r="16792">
          <cell r="D16792" t="str">
            <v>201604501</v>
          </cell>
        </row>
        <row r="16793">
          <cell r="D16793" t="str">
            <v>201604503</v>
          </cell>
        </row>
        <row r="16794">
          <cell r="D16794" t="str">
            <v>201604512</v>
          </cell>
        </row>
        <row r="16795">
          <cell r="D16795" t="str">
            <v>201604516</v>
          </cell>
        </row>
        <row r="16796">
          <cell r="D16796" t="str">
            <v>201604523</v>
          </cell>
        </row>
        <row r="16797">
          <cell r="D16797" t="str">
            <v>201604553</v>
          </cell>
        </row>
        <row r="16798">
          <cell r="D16798" t="str">
            <v>201604572</v>
          </cell>
        </row>
        <row r="16799">
          <cell r="D16799" t="str">
            <v>201604573</v>
          </cell>
        </row>
        <row r="16800">
          <cell r="D16800" t="str">
            <v>201604581</v>
          </cell>
        </row>
        <row r="16801">
          <cell r="D16801" t="str">
            <v>201604583</v>
          </cell>
        </row>
        <row r="16802">
          <cell r="D16802" t="str">
            <v>201604593</v>
          </cell>
        </row>
        <row r="16803">
          <cell r="D16803" t="str">
            <v>201604601</v>
          </cell>
        </row>
        <row r="16804">
          <cell r="D16804" t="str">
            <v>201604602</v>
          </cell>
        </row>
        <row r="16805">
          <cell r="D16805" t="str">
            <v>201604632</v>
          </cell>
        </row>
        <row r="16806">
          <cell r="D16806" t="str">
            <v>201604681</v>
          </cell>
        </row>
        <row r="16807">
          <cell r="D16807" t="str">
            <v>201604682</v>
          </cell>
        </row>
        <row r="16808">
          <cell r="D16808" t="str">
            <v>201604701</v>
          </cell>
        </row>
        <row r="16809">
          <cell r="D16809" t="str">
            <v>201604703</v>
          </cell>
        </row>
        <row r="16810">
          <cell r="D16810" t="str">
            <v>201604712</v>
          </cell>
        </row>
        <row r="16811">
          <cell r="D16811" t="str">
            <v>201604713</v>
          </cell>
        </row>
        <row r="16812">
          <cell r="D16812" t="str">
            <v>201604753</v>
          </cell>
        </row>
        <row r="16813">
          <cell r="D16813" t="str">
            <v>201604762</v>
          </cell>
        </row>
        <row r="16814">
          <cell r="D16814" t="str">
            <v>201604773</v>
          </cell>
        </row>
        <row r="16815">
          <cell r="D16815" t="str">
            <v>201604781</v>
          </cell>
        </row>
        <row r="16816">
          <cell r="D16816" t="str">
            <v>201604782</v>
          </cell>
        </row>
        <row r="16817">
          <cell r="D16817" t="str">
            <v>201604783</v>
          </cell>
        </row>
        <row r="16818">
          <cell r="D16818" t="str">
            <v>201604793</v>
          </cell>
        </row>
        <row r="16819">
          <cell r="D16819" t="str">
            <v>201604801</v>
          </cell>
        </row>
        <row r="16820">
          <cell r="D16820" t="str">
            <v>201604802</v>
          </cell>
        </row>
        <row r="16821">
          <cell r="D16821" t="str">
            <v>201604858</v>
          </cell>
        </row>
        <row r="16822">
          <cell r="D16822" t="str">
            <v>201604872</v>
          </cell>
        </row>
        <row r="16823">
          <cell r="D16823" t="str">
            <v>201604878</v>
          </cell>
        </row>
        <row r="16824">
          <cell r="D16824" t="str">
            <v>201604881</v>
          </cell>
        </row>
        <row r="16825">
          <cell r="D16825" t="str">
            <v>201604882</v>
          </cell>
        </row>
        <row r="16826">
          <cell r="D16826" t="str">
            <v>201604902</v>
          </cell>
        </row>
        <row r="16827">
          <cell r="D16827" t="str">
            <v>201604917</v>
          </cell>
        </row>
        <row r="16828">
          <cell r="D16828" t="str">
            <v>201604918</v>
          </cell>
        </row>
        <row r="16829">
          <cell r="D16829" t="str">
            <v>201604919</v>
          </cell>
        </row>
        <row r="16830">
          <cell r="D16830" t="str">
            <v>201604926</v>
          </cell>
        </row>
        <row r="16831">
          <cell r="D16831" t="str">
            <v>201604927</v>
          </cell>
        </row>
        <row r="16832">
          <cell r="D16832" t="str">
            <v>201604929</v>
          </cell>
        </row>
        <row r="16833">
          <cell r="D16833" t="str">
            <v>201604930</v>
          </cell>
        </row>
        <row r="16834">
          <cell r="D16834" t="str">
            <v>201604937</v>
          </cell>
        </row>
        <row r="16835">
          <cell r="D16835" t="str">
            <v>201604938</v>
          </cell>
        </row>
        <row r="16836">
          <cell r="D16836" t="str">
            <v>201604941</v>
          </cell>
        </row>
        <row r="16837">
          <cell r="D16837" t="str">
            <v>201604946</v>
          </cell>
        </row>
        <row r="16838">
          <cell r="D16838" t="str">
            <v>201604949</v>
          </cell>
        </row>
        <row r="16839">
          <cell r="D16839" t="str">
            <v>201604950</v>
          </cell>
        </row>
        <row r="16840">
          <cell r="D16840" t="str">
            <v>201604957</v>
          </cell>
        </row>
        <row r="16841">
          <cell r="D16841" t="str">
            <v>201604958</v>
          </cell>
        </row>
        <row r="16842">
          <cell r="D16842" t="str">
            <v>201604961</v>
          </cell>
        </row>
        <row r="16843">
          <cell r="D16843" t="str">
            <v>201604966</v>
          </cell>
        </row>
        <row r="16844">
          <cell r="D16844" t="str">
            <v>201604972</v>
          </cell>
        </row>
        <row r="16845">
          <cell r="D16845" t="str">
            <v>201604982</v>
          </cell>
        </row>
        <row r="16846">
          <cell r="D16846" t="str">
            <v>201605102</v>
          </cell>
        </row>
        <row r="16847">
          <cell r="D16847" t="str">
            <v>201605104</v>
          </cell>
        </row>
        <row r="16848">
          <cell r="D16848" t="str">
            <v>201605105</v>
          </cell>
        </row>
        <row r="16849">
          <cell r="D16849" t="str">
            <v>201605107</v>
          </cell>
        </row>
        <row r="16850">
          <cell r="D16850" t="str">
            <v>201605109</v>
          </cell>
        </row>
        <row r="16851">
          <cell r="D16851" t="str">
            <v>201605110</v>
          </cell>
        </row>
        <row r="16852">
          <cell r="D16852" t="str">
            <v>201605111</v>
          </cell>
        </row>
        <row r="16853">
          <cell r="D16853" t="str">
            <v>201605116</v>
          </cell>
        </row>
        <row r="16854">
          <cell r="D16854" t="str">
            <v>201605120</v>
          </cell>
        </row>
        <row r="16855">
          <cell r="D16855" t="str">
            <v>201605121</v>
          </cell>
        </row>
        <row r="16856">
          <cell r="D16856" t="str">
            <v>201605128</v>
          </cell>
        </row>
        <row r="16857">
          <cell r="D16857" t="str">
            <v>201605129</v>
          </cell>
        </row>
        <row r="16858">
          <cell r="D16858" t="str">
            <v>201605131</v>
          </cell>
        </row>
        <row r="16859">
          <cell r="D16859" t="str">
            <v>201605138</v>
          </cell>
        </row>
        <row r="16860">
          <cell r="D16860" t="str">
            <v>201605139</v>
          </cell>
        </row>
        <row r="16861">
          <cell r="D16861" t="str">
            <v>201605140</v>
          </cell>
        </row>
        <row r="16862">
          <cell r="D16862" t="str">
            <v>201605141</v>
          </cell>
        </row>
        <row r="16863">
          <cell r="D16863" t="str">
            <v>201605148</v>
          </cell>
        </row>
        <row r="16864">
          <cell r="D16864" t="str">
            <v>201605149</v>
          </cell>
        </row>
        <row r="16865">
          <cell r="D16865" t="str">
            <v>201605182</v>
          </cell>
        </row>
        <row r="16866">
          <cell r="D16866" t="str">
            <v>201605184</v>
          </cell>
        </row>
        <row r="16867">
          <cell r="D16867" t="str">
            <v>201605185</v>
          </cell>
        </row>
        <row r="16868">
          <cell r="D16868" t="str">
            <v>201605201</v>
          </cell>
        </row>
        <row r="16869">
          <cell r="D16869" t="str">
            <v>201605202</v>
          </cell>
        </row>
        <row r="16870">
          <cell r="D16870" t="str">
            <v>201605203</v>
          </cell>
        </row>
        <row r="16871">
          <cell r="D16871" t="str">
            <v>201605211</v>
          </cell>
        </row>
        <row r="16872">
          <cell r="D16872" t="str">
            <v>201605212</v>
          </cell>
        </row>
        <row r="16873">
          <cell r="D16873" t="str">
            <v>201605216</v>
          </cell>
        </row>
        <row r="16874">
          <cell r="D16874" t="str">
            <v>201605220</v>
          </cell>
        </row>
        <row r="16875">
          <cell r="D16875" t="str">
            <v>201605221</v>
          </cell>
        </row>
        <row r="16876">
          <cell r="D16876" t="str">
            <v>201605228</v>
          </cell>
        </row>
        <row r="16877">
          <cell r="D16877" t="str">
            <v>201605229</v>
          </cell>
        </row>
        <row r="16878">
          <cell r="D16878" t="str">
            <v>201605253</v>
          </cell>
        </row>
        <row r="16879">
          <cell r="D16879" t="str">
            <v>201605263</v>
          </cell>
        </row>
        <row r="16880">
          <cell r="D16880" t="str">
            <v>201605272</v>
          </cell>
        </row>
        <row r="16881">
          <cell r="D16881" t="str">
            <v>201605281</v>
          </cell>
        </row>
        <row r="16882">
          <cell r="D16882" t="str">
            <v>201605282</v>
          </cell>
        </row>
        <row r="16883">
          <cell r="D16883" t="str">
            <v>201605283</v>
          </cell>
        </row>
        <row r="16884">
          <cell r="D16884" t="str">
            <v>201605293</v>
          </cell>
        </row>
        <row r="16885">
          <cell r="D16885" t="str">
            <v>201605300</v>
          </cell>
        </row>
        <row r="16886">
          <cell r="D16886" t="str">
            <v>201605301</v>
          </cell>
        </row>
        <row r="16887">
          <cell r="D16887" t="str">
            <v>201605302</v>
          </cell>
        </row>
        <row r="16888">
          <cell r="D16888" t="str">
            <v>201605310</v>
          </cell>
        </row>
        <row r="16889">
          <cell r="D16889" t="str">
            <v>201605312</v>
          </cell>
        </row>
        <row r="16890">
          <cell r="D16890" t="str">
            <v>201605318</v>
          </cell>
        </row>
        <row r="16891">
          <cell r="D16891" t="str">
            <v>201605319</v>
          </cell>
        </row>
        <row r="16892">
          <cell r="D16892" t="str">
            <v>201605320</v>
          </cell>
        </row>
        <row r="16893">
          <cell r="D16893" t="str">
            <v>201605332</v>
          </cell>
        </row>
        <row r="16894">
          <cell r="D16894" t="str">
            <v>201605372</v>
          </cell>
        </row>
        <row r="16895">
          <cell r="D16895" t="str">
            <v>201605381</v>
          </cell>
        </row>
        <row r="16896">
          <cell r="D16896" t="str">
            <v>201605382</v>
          </cell>
        </row>
        <row r="16897">
          <cell r="D16897" t="str">
            <v>201605392</v>
          </cell>
        </row>
        <row r="16898">
          <cell r="D16898" t="str">
            <v>201605402</v>
          </cell>
        </row>
        <row r="16899">
          <cell r="D16899" t="str">
            <v>201605409</v>
          </cell>
        </row>
        <row r="16900">
          <cell r="D16900" t="str">
            <v>201605412</v>
          </cell>
        </row>
        <row r="16901">
          <cell r="D16901" t="str">
            <v>201605416</v>
          </cell>
        </row>
        <row r="16902">
          <cell r="D16902" t="str">
            <v>201605472</v>
          </cell>
        </row>
        <row r="16903">
          <cell r="D16903" t="str">
            <v>201605482</v>
          </cell>
        </row>
        <row r="16904">
          <cell r="D16904" t="str">
            <v>201605501</v>
          </cell>
        </row>
        <row r="16905">
          <cell r="D16905" t="str">
            <v>201605503</v>
          </cell>
        </row>
        <row r="16906">
          <cell r="D16906" t="str">
            <v>201605512</v>
          </cell>
        </row>
        <row r="16907">
          <cell r="D16907" t="str">
            <v>201605516</v>
          </cell>
        </row>
        <row r="16908">
          <cell r="D16908" t="str">
            <v>201605523</v>
          </cell>
        </row>
        <row r="16909">
          <cell r="D16909" t="str">
            <v>201605553</v>
          </cell>
        </row>
        <row r="16910">
          <cell r="D16910" t="str">
            <v>201605572</v>
          </cell>
        </row>
        <row r="16911">
          <cell r="D16911" t="str">
            <v>201605573</v>
          </cell>
        </row>
        <row r="16912">
          <cell r="D16912" t="str">
            <v>201605581</v>
          </cell>
        </row>
        <row r="16913">
          <cell r="D16913" t="str">
            <v>201605583</v>
          </cell>
        </row>
        <row r="16914">
          <cell r="D16914" t="str">
            <v>201605593</v>
          </cell>
        </row>
        <row r="16915">
          <cell r="D16915" t="str">
            <v>201605601</v>
          </cell>
        </row>
        <row r="16916">
          <cell r="D16916" t="str">
            <v>201605602</v>
          </cell>
        </row>
        <row r="16917">
          <cell r="D16917" t="str">
            <v>201605632</v>
          </cell>
        </row>
        <row r="16918">
          <cell r="D16918" t="str">
            <v>201605681</v>
          </cell>
        </row>
        <row r="16919">
          <cell r="D16919" t="str">
            <v>201605682</v>
          </cell>
        </row>
        <row r="16920">
          <cell r="D16920" t="str">
            <v>201605701</v>
          </cell>
        </row>
        <row r="16921">
          <cell r="D16921" t="str">
            <v>201605703</v>
          </cell>
        </row>
        <row r="16922">
          <cell r="D16922" t="str">
            <v>201605712</v>
          </cell>
        </row>
        <row r="16923">
          <cell r="D16923" t="str">
            <v>201605713</v>
          </cell>
        </row>
        <row r="16924">
          <cell r="D16924" t="str">
            <v>201605753</v>
          </cell>
        </row>
        <row r="16925">
          <cell r="D16925" t="str">
            <v>201605762</v>
          </cell>
        </row>
        <row r="16926">
          <cell r="D16926" t="str">
            <v>201605773</v>
          </cell>
        </row>
        <row r="16927">
          <cell r="D16927" t="str">
            <v>201605781</v>
          </cell>
        </row>
        <row r="16928">
          <cell r="D16928" t="str">
            <v>201605782</v>
          </cell>
        </row>
        <row r="16929">
          <cell r="D16929" t="str">
            <v>201605783</v>
          </cell>
        </row>
        <row r="16930">
          <cell r="D16930" t="str">
            <v>201605793</v>
          </cell>
        </row>
        <row r="16931">
          <cell r="D16931" t="str">
            <v>201605801</v>
          </cell>
        </row>
        <row r="16932">
          <cell r="D16932" t="str">
            <v>201605802</v>
          </cell>
        </row>
        <row r="16933">
          <cell r="D16933" t="str">
            <v>201605858</v>
          </cell>
        </row>
        <row r="16934">
          <cell r="D16934" t="str">
            <v>201605872</v>
          </cell>
        </row>
        <row r="16935">
          <cell r="D16935" t="str">
            <v>201605878</v>
          </cell>
        </row>
        <row r="16936">
          <cell r="D16936" t="str">
            <v>201605881</v>
          </cell>
        </row>
        <row r="16937">
          <cell r="D16937" t="str">
            <v>201605882</v>
          </cell>
        </row>
        <row r="16938">
          <cell r="D16938" t="str">
            <v>201605902</v>
          </cell>
        </row>
        <row r="16939">
          <cell r="D16939" t="str">
            <v>201605917</v>
          </cell>
        </row>
        <row r="16940">
          <cell r="D16940" t="str">
            <v>201605918</v>
          </cell>
        </row>
        <row r="16941">
          <cell r="D16941" t="str">
            <v>201605919</v>
          </cell>
        </row>
        <row r="16942">
          <cell r="D16942" t="str">
            <v>201605926</v>
          </cell>
        </row>
        <row r="16943">
          <cell r="D16943" t="str">
            <v>201605927</v>
          </cell>
        </row>
        <row r="16944">
          <cell r="D16944" t="str">
            <v>201605929</v>
          </cell>
        </row>
        <row r="16945">
          <cell r="D16945" t="str">
            <v>201605930</v>
          </cell>
        </row>
        <row r="16946">
          <cell r="D16946" t="str">
            <v>201605937</v>
          </cell>
        </row>
        <row r="16947">
          <cell r="D16947" t="str">
            <v>201605938</v>
          </cell>
        </row>
        <row r="16948">
          <cell r="D16948" t="str">
            <v>201605941</v>
          </cell>
        </row>
        <row r="16949">
          <cell r="D16949" t="str">
            <v>201605946</v>
          </cell>
        </row>
        <row r="16950">
          <cell r="D16950" t="str">
            <v>201605949</v>
          </cell>
        </row>
        <row r="16951">
          <cell r="D16951" t="str">
            <v>201605950</v>
          </cell>
        </row>
        <row r="16952">
          <cell r="D16952" t="str">
            <v>201605957</v>
          </cell>
        </row>
        <row r="16953">
          <cell r="D16953" t="str">
            <v>201605958</v>
          </cell>
        </row>
        <row r="16954">
          <cell r="D16954" t="str">
            <v>201605961</v>
          </cell>
        </row>
        <row r="16955">
          <cell r="D16955" t="str">
            <v>201605966</v>
          </cell>
        </row>
        <row r="16956">
          <cell r="D16956" t="str">
            <v>201605972</v>
          </cell>
        </row>
        <row r="16957">
          <cell r="D16957" t="str">
            <v>201605982</v>
          </cell>
        </row>
        <row r="16958">
          <cell r="D16958" t="str">
            <v>201606102</v>
          </cell>
        </row>
        <row r="16959">
          <cell r="D16959" t="str">
            <v>201606104</v>
          </cell>
        </row>
        <row r="16960">
          <cell r="D16960" t="str">
            <v>201606105</v>
          </cell>
        </row>
        <row r="16961">
          <cell r="D16961" t="str">
            <v>201606107</v>
          </cell>
        </row>
        <row r="16962">
          <cell r="D16962" t="str">
            <v>201606109</v>
          </cell>
        </row>
        <row r="16963">
          <cell r="D16963" t="str">
            <v>201606110</v>
          </cell>
        </row>
        <row r="16964">
          <cell r="D16964" t="str">
            <v>201606111</v>
          </cell>
        </row>
        <row r="16965">
          <cell r="D16965" t="str">
            <v>201606116</v>
          </cell>
        </row>
        <row r="16966">
          <cell r="D16966" t="str">
            <v>201606120</v>
          </cell>
        </row>
        <row r="16967">
          <cell r="D16967" t="str">
            <v>201606121</v>
          </cell>
        </row>
        <row r="16968">
          <cell r="D16968" t="str">
            <v>201606128</v>
          </cell>
        </row>
        <row r="16969">
          <cell r="D16969" t="str">
            <v>201606129</v>
          </cell>
        </row>
        <row r="16970">
          <cell r="D16970" t="str">
            <v>201606131</v>
          </cell>
        </row>
        <row r="16971">
          <cell r="D16971" t="str">
            <v>201606138</v>
          </cell>
        </row>
        <row r="16972">
          <cell r="D16972" t="str">
            <v>201606139</v>
          </cell>
        </row>
        <row r="16973">
          <cell r="D16973" t="str">
            <v>201606140</v>
          </cell>
        </row>
        <row r="16974">
          <cell r="D16974" t="str">
            <v>201606141</v>
          </cell>
        </row>
        <row r="16975">
          <cell r="D16975" t="str">
            <v>201606148</v>
          </cell>
        </row>
        <row r="16976">
          <cell r="D16976" t="str">
            <v>201606149</v>
          </cell>
        </row>
        <row r="16977">
          <cell r="D16977" t="str">
            <v>201606182</v>
          </cell>
        </row>
        <row r="16978">
          <cell r="D16978" t="str">
            <v>201606184</v>
          </cell>
        </row>
        <row r="16979">
          <cell r="D16979" t="str">
            <v>201606185</v>
          </cell>
        </row>
        <row r="16980">
          <cell r="D16980" t="str">
            <v>201606201</v>
          </cell>
        </row>
        <row r="16981">
          <cell r="D16981" t="str">
            <v>201606202</v>
          </cell>
        </row>
        <row r="16982">
          <cell r="D16982" t="str">
            <v>201606203</v>
          </cell>
        </row>
        <row r="16983">
          <cell r="D16983" t="str">
            <v>201606211</v>
          </cell>
        </row>
        <row r="16984">
          <cell r="D16984" t="str">
            <v>201606212</v>
          </cell>
        </row>
        <row r="16985">
          <cell r="D16985" t="str">
            <v>201606216</v>
          </cell>
        </row>
        <row r="16986">
          <cell r="D16986" t="str">
            <v>201606220</v>
          </cell>
        </row>
        <row r="16987">
          <cell r="D16987" t="str">
            <v>201606221</v>
          </cell>
        </row>
        <row r="16988">
          <cell r="D16988" t="str">
            <v>201606228</v>
          </cell>
        </row>
        <row r="16989">
          <cell r="D16989" t="str">
            <v>201606229</v>
          </cell>
        </row>
        <row r="16990">
          <cell r="D16990" t="str">
            <v>201606253</v>
          </cell>
        </row>
        <row r="16991">
          <cell r="D16991" t="str">
            <v>201606263</v>
          </cell>
        </row>
        <row r="16992">
          <cell r="D16992" t="str">
            <v>201606272</v>
          </cell>
        </row>
        <row r="16993">
          <cell r="D16993" t="str">
            <v>201606281</v>
          </cell>
        </row>
        <row r="16994">
          <cell r="D16994" t="str">
            <v>201606282</v>
          </cell>
        </row>
        <row r="16995">
          <cell r="D16995" t="str">
            <v>201606283</v>
          </cell>
        </row>
        <row r="16996">
          <cell r="D16996" t="str">
            <v>201606293</v>
          </cell>
        </row>
        <row r="16997">
          <cell r="D16997" t="str">
            <v>201606300</v>
          </cell>
        </row>
        <row r="16998">
          <cell r="D16998" t="str">
            <v>201606301</v>
          </cell>
        </row>
        <row r="16999">
          <cell r="D16999" t="str">
            <v>201606302</v>
          </cell>
        </row>
        <row r="17000">
          <cell r="D17000" t="str">
            <v>201606310</v>
          </cell>
        </row>
        <row r="17001">
          <cell r="D17001" t="str">
            <v>201606312</v>
          </cell>
        </row>
        <row r="17002">
          <cell r="D17002" t="str">
            <v>201606318</v>
          </cell>
        </row>
        <row r="17003">
          <cell r="D17003" t="str">
            <v>201606319</v>
          </cell>
        </row>
        <row r="17004">
          <cell r="D17004" t="str">
            <v>201606320</v>
          </cell>
        </row>
        <row r="17005">
          <cell r="D17005" t="str">
            <v>201606322</v>
          </cell>
        </row>
        <row r="17006">
          <cell r="D17006" t="str">
            <v>201606332</v>
          </cell>
        </row>
        <row r="17007">
          <cell r="D17007" t="str">
            <v>201606372</v>
          </cell>
        </row>
        <row r="17008">
          <cell r="D17008" t="str">
            <v>201606381</v>
          </cell>
        </row>
        <row r="17009">
          <cell r="D17009" t="str">
            <v>201606382</v>
          </cell>
        </row>
        <row r="17010">
          <cell r="D17010" t="str">
            <v>201606392</v>
          </cell>
        </row>
        <row r="17011">
          <cell r="D17011" t="str">
            <v>201606402</v>
          </cell>
        </row>
        <row r="17012">
          <cell r="D17012" t="str">
            <v>201606409</v>
          </cell>
        </row>
        <row r="17013">
          <cell r="D17013" t="str">
            <v>201606412</v>
          </cell>
        </row>
        <row r="17014">
          <cell r="D17014" t="str">
            <v>201606416</v>
          </cell>
        </row>
        <row r="17015">
          <cell r="D17015" t="str">
            <v>201606472</v>
          </cell>
        </row>
        <row r="17016">
          <cell r="D17016" t="str">
            <v>201606482</v>
          </cell>
        </row>
        <row r="17017">
          <cell r="D17017" t="str">
            <v>201606501</v>
          </cell>
        </row>
        <row r="17018">
          <cell r="D17018" t="str">
            <v>201606503</v>
          </cell>
        </row>
        <row r="17019">
          <cell r="D17019" t="str">
            <v>201606512</v>
          </cell>
        </row>
        <row r="17020">
          <cell r="D17020" t="str">
            <v>201606516</v>
          </cell>
        </row>
        <row r="17021">
          <cell r="D17021" t="str">
            <v>201606523</v>
          </cell>
        </row>
        <row r="17022">
          <cell r="D17022" t="str">
            <v>201606553</v>
          </cell>
        </row>
        <row r="17023">
          <cell r="D17023" t="str">
            <v>201606572</v>
          </cell>
        </row>
        <row r="17024">
          <cell r="D17024" t="str">
            <v>201606573</v>
          </cell>
        </row>
        <row r="17025">
          <cell r="D17025" t="str">
            <v>201606581</v>
          </cell>
        </row>
        <row r="17026">
          <cell r="D17026" t="str">
            <v>201606583</v>
          </cell>
        </row>
        <row r="17027">
          <cell r="D17027" t="str">
            <v>201606593</v>
          </cell>
        </row>
        <row r="17028">
          <cell r="D17028" t="str">
            <v>201606601</v>
          </cell>
        </row>
        <row r="17029">
          <cell r="D17029" t="str">
            <v>201606602</v>
          </cell>
        </row>
        <row r="17030">
          <cell r="D17030" t="str">
            <v>201606632</v>
          </cell>
        </row>
        <row r="17031">
          <cell r="D17031" t="str">
            <v>201606681</v>
          </cell>
        </row>
        <row r="17032">
          <cell r="D17032" t="str">
            <v>201606682</v>
          </cell>
        </row>
        <row r="17033">
          <cell r="D17033" t="str">
            <v>201606701</v>
          </cell>
        </row>
        <row r="17034">
          <cell r="D17034" t="str">
            <v>201606703</v>
          </cell>
        </row>
        <row r="17035">
          <cell r="D17035" t="str">
            <v>201606712</v>
          </cell>
        </row>
        <row r="17036">
          <cell r="D17036" t="str">
            <v>201606713</v>
          </cell>
        </row>
        <row r="17037">
          <cell r="D17037" t="str">
            <v>201606753</v>
          </cell>
        </row>
        <row r="17038">
          <cell r="D17038" t="str">
            <v>201606762</v>
          </cell>
        </row>
        <row r="17039">
          <cell r="D17039" t="str">
            <v>201606773</v>
          </cell>
        </row>
        <row r="17040">
          <cell r="D17040" t="str">
            <v>201606781</v>
          </cell>
        </row>
        <row r="17041">
          <cell r="D17041" t="str">
            <v>201606782</v>
          </cell>
        </row>
        <row r="17042">
          <cell r="D17042" t="str">
            <v>201606783</v>
          </cell>
        </row>
        <row r="17043">
          <cell r="D17043" t="str">
            <v>201606793</v>
          </cell>
        </row>
        <row r="17044">
          <cell r="D17044" t="str">
            <v>201606801</v>
          </cell>
        </row>
        <row r="17045">
          <cell r="D17045" t="str">
            <v>201606802</v>
          </cell>
        </row>
        <row r="17046">
          <cell r="D17046" t="str">
            <v>201606858</v>
          </cell>
        </row>
        <row r="17047">
          <cell r="D17047" t="str">
            <v>201606872</v>
          </cell>
        </row>
        <row r="17048">
          <cell r="D17048" t="str">
            <v>201606878</v>
          </cell>
        </row>
        <row r="17049">
          <cell r="D17049" t="str">
            <v>201606881</v>
          </cell>
        </row>
        <row r="17050">
          <cell r="D17050" t="str">
            <v>201606882</v>
          </cell>
        </row>
        <row r="17051">
          <cell r="D17051" t="str">
            <v>201606902</v>
          </cell>
        </row>
        <row r="17052">
          <cell r="D17052" t="str">
            <v>201606917</v>
          </cell>
        </row>
        <row r="17053">
          <cell r="D17053" t="str">
            <v>201606918</v>
          </cell>
        </row>
        <row r="17054">
          <cell r="D17054" t="str">
            <v>201606919</v>
          </cell>
        </row>
        <row r="17055">
          <cell r="D17055" t="str">
            <v>201606926</v>
          </cell>
        </row>
        <row r="17056">
          <cell r="D17056" t="str">
            <v>201606927</v>
          </cell>
        </row>
        <row r="17057">
          <cell r="D17057" t="str">
            <v>201606929</v>
          </cell>
        </row>
        <row r="17058">
          <cell r="D17058" t="str">
            <v>201606930</v>
          </cell>
        </row>
        <row r="17059">
          <cell r="D17059" t="str">
            <v>201606937</v>
          </cell>
        </row>
        <row r="17060">
          <cell r="D17060" t="str">
            <v>201606938</v>
          </cell>
        </row>
        <row r="17061">
          <cell r="D17061" t="str">
            <v>201606941</v>
          </cell>
        </row>
        <row r="17062">
          <cell r="D17062" t="str">
            <v>201606946</v>
          </cell>
        </row>
        <row r="17063">
          <cell r="D17063" t="str">
            <v>201606949</v>
          </cell>
        </row>
        <row r="17064">
          <cell r="D17064" t="str">
            <v>201606950</v>
          </cell>
        </row>
        <row r="17065">
          <cell r="D17065" t="str">
            <v>201606957</v>
          </cell>
        </row>
        <row r="17066">
          <cell r="D17066" t="str">
            <v>201606958</v>
          </cell>
        </row>
        <row r="17067">
          <cell r="D17067" t="str">
            <v>201606961</v>
          </cell>
        </row>
        <row r="17068">
          <cell r="D17068" t="str">
            <v>201606966</v>
          </cell>
        </row>
        <row r="17069">
          <cell r="D17069" t="str">
            <v>201606972</v>
          </cell>
        </row>
        <row r="17070">
          <cell r="D17070" t="str">
            <v>201606982</v>
          </cell>
        </row>
        <row r="17071">
          <cell r="D17071" t="str">
            <v>201607102</v>
          </cell>
        </row>
        <row r="17072">
          <cell r="D17072" t="str">
            <v>201607104</v>
          </cell>
        </row>
        <row r="17073">
          <cell r="D17073" t="str">
            <v>201607105</v>
          </cell>
        </row>
        <row r="17074">
          <cell r="D17074" t="str">
            <v>201607107</v>
          </cell>
        </row>
        <row r="17075">
          <cell r="D17075" t="str">
            <v>201607109</v>
          </cell>
        </row>
        <row r="17076">
          <cell r="D17076" t="str">
            <v>201607110</v>
          </cell>
        </row>
        <row r="17077">
          <cell r="D17077" t="str">
            <v>201607111</v>
          </cell>
        </row>
        <row r="17078">
          <cell r="D17078" t="str">
            <v>201607116</v>
          </cell>
        </row>
        <row r="17079">
          <cell r="D17079" t="str">
            <v>201607120</v>
          </cell>
        </row>
        <row r="17080">
          <cell r="D17080" t="str">
            <v>201607121</v>
          </cell>
        </row>
        <row r="17081">
          <cell r="D17081" t="str">
            <v>201607128</v>
          </cell>
        </row>
        <row r="17082">
          <cell r="D17082" t="str">
            <v>201607129</v>
          </cell>
        </row>
        <row r="17083">
          <cell r="D17083" t="str">
            <v>201607131</v>
          </cell>
        </row>
        <row r="17084">
          <cell r="D17084" t="str">
            <v>201607138</v>
          </cell>
        </row>
        <row r="17085">
          <cell r="D17085" t="str">
            <v>201607139</v>
          </cell>
        </row>
        <row r="17086">
          <cell r="D17086" t="str">
            <v>201607140</v>
          </cell>
        </row>
        <row r="17087">
          <cell r="D17087" t="str">
            <v>201607141</v>
          </cell>
        </row>
        <row r="17088">
          <cell r="D17088" t="str">
            <v>201607148</v>
          </cell>
        </row>
        <row r="17089">
          <cell r="D17089" t="str">
            <v>201607149</v>
          </cell>
        </row>
        <row r="17090">
          <cell r="D17090" t="str">
            <v>201607182</v>
          </cell>
        </row>
        <row r="17091">
          <cell r="D17091" t="str">
            <v>201607184</v>
          </cell>
        </row>
        <row r="17092">
          <cell r="D17092" t="str">
            <v>201607185</v>
          </cell>
        </row>
        <row r="17093">
          <cell r="D17093" t="str">
            <v>201607201</v>
          </cell>
        </row>
        <row r="17094">
          <cell r="D17094" t="str">
            <v>201607202</v>
          </cell>
        </row>
        <row r="17095">
          <cell r="D17095" t="str">
            <v>201607203</v>
          </cell>
        </row>
        <row r="17096">
          <cell r="D17096" t="str">
            <v>201607211</v>
          </cell>
        </row>
        <row r="17097">
          <cell r="D17097" t="str">
            <v>201607212</v>
          </cell>
        </row>
        <row r="17098">
          <cell r="D17098" t="str">
            <v>201607216</v>
          </cell>
        </row>
        <row r="17099">
          <cell r="D17099" t="str">
            <v>201607220</v>
          </cell>
        </row>
        <row r="17100">
          <cell r="D17100" t="str">
            <v>201607221</v>
          </cell>
        </row>
        <row r="17101">
          <cell r="D17101" t="str">
            <v>201607228</v>
          </cell>
        </row>
        <row r="17102">
          <cell r="D17102" t="str">
            <v>201607229</v>
          </cell>
        </row>
        <row r="17103">
          <cell r="D17103" t="str">
            <v>201607253</v>
          </cell>
        </row>
        <row r="17104">
          <cell r="D17104" t="str">
            <v>201607263</v>
          </cell>
        </row>
        <row r="17105">
          <cell r="D17105" t="str">
            <v>201607272</v>
          </cell>
        </row>
        <row r="17106">
          <cell r="D17106" t="str">
            <v>201607281</v>
          </cell>
        </row>
        <row r="17107">
          <cell r="D17107" t="str">
            <v>201607282</v>
          </cell>
        </row>
        <row r="17108">
          <cell r="D17108" t="str">
            <v>201607283</v>
          </cell>
        </row>
        <row r="17109">
          <cell r="D17109" t="str">
            <v>201607293</v>
          </cell>
        </row>
        <row r="17110">
          <cell r="D17110" t="str">
            <v>201607300</v>
          </cell>
        </row>
        <row r="17111">
          <cell r="D17111" t="str">
            <v>201607301</v>
          </cell>
        </row>
        <row r="17112">
          <cell r="D17112" t="str">
            <v>201607302</v>
          </cell>
        </row>
        <row r="17113">
          <cell r="D17113" t="str">
            <v>201607310</v>
          </cell>
        </row>
        <row r="17114">
          <cell r="D17114" t="str">
            <v>201607312</v>
          </cell>
        </row>
        <row r="17115">
          <cell r="D17115" t="str">
            <v>201607318</v>
          </cell>
        </row>
        <row r="17116">
          <cell r="D17116" t="str">
            <v>201607319</v>
          </cell>
        </row>
        <row r="17117">
          <cell r="D17117" t="str">
            <v>201607320</v>
          </cell>
        </row>
        <row r="17118">
          <cell r="D17118" t="str">
            <v>201607322</v>
          </cell>
        </row>
        <row r="17119">
          <cell r="D17119" t="str">
            <v>201607332</v>
          </cell>
        </row>
        <row r="17120">
          <cell r="D17120" t="str">
            <v>201607372</v>
          </cell>
        </row>
        <row r="17121">
          <cell r="D17121" t="str">
            <v>201607381</v>
          </cell>
        </row>
        <row r="17122">
          <cell r="D17122" t="str">
            <v>201607382</v>
          </cell>
        </row>
        <row r="17123">
          <cell r="D17123" t="str">
            <v>201607392</v>
          </cell>
        </row>
        <row r="17124">
          <cell r="D17124" t="str">
            <v>201607402</v>
          </cell>
        </row>
        <row r="17125">
          <cell r="D17125" t="str">
            <v>201607409</v>
          </cell>
        </row>
        <row r="17126">
          <cell r="D17126" t="str">
            <v>201607412</v>
          </cell>
        </row>
        <row r="17127">
          <cell r="D17127" t="str">
            <v>201607416</v>
          </cell>
        </row>
        <row r="17128">
          <cell r="D17128" t="str">
            <v>201607472</v>
          </cell>
        </row>
        <row r="17129">
          <cell r="D17129" t="str">
            <v>201607482</v>
          </cell>
        </row>
        <row r="17130">
          <cell r="D17130" t="str">
            <v>201607501</v>
          </cell>
        </row>
        <row r="17131">
          <cell r="D17131" t="str">
            <v>201607503</v>
          </cell>
        </row>
        <row r="17132">
          <cell r="D17132" t="str">
            <v>201607512</v>
          </cell>
        </row>
        <row r="17133">
          <cell r="D17133" t="str">
            <v>201607516</v>
          </cell>
        </row>
        <row r="17134">
          <cell r="D17134" t="str">
            <v>201607523</v>
          </cell>
        </row>
        <row r="17135">
          <cell r="D17135" t="str">
            <v>201607553</v>
          </cell>
        </row>
        <row r="17136">
          <cell r="D17136" t="str">
            <v>201607572</v>
          </cell>
        </row>
        <row r="17137">
          <cell r="D17137" t="str">
            <v>201607573</v>
          </cell>
        </row>
        <row r="17138">
          <cell r="D17138" t="str">
            <v>201607581</v>
          </cell>
        </row>
        <row r="17139">
          <cell r="D17139" t="str">
            <v>201607583</v>
          </cell>
        </row>
        <row r="17140">
          <cell r="D17140" t="str">
            <v>201607593</v>
          </cell>
        </row>
        <row r="17141">
          <cell r="D17141" t="str">
            <v>201607601</v>
          </cell>
        </row>
        <row r="17142">
          <cell r="D17142" t="str">
            <v>201607602</v>
          </cell>
        </row>
        <row r="17143">
          <cell r="D17143" t="str">
            <v>201607632</v>
          </cell>
        </row>
        <row r="17144">
          <cell r="D17144" t="str">
            <v>201607681</v>
          </cell>
        </row>
        <row r="17145">
          <cell r="D17145" t="str">
            <v>201607682</v>
          </cell>
        </row>
        <row r="17146">
          <cell r="D17146" t="str">
            <v>201607701</v>
          </cell>
        </row>
        <row r="17147">
          <cell r="D17147" t="str">
            <v>201607703</v>
          </cell>
        </row>
        <row r="17148">
          <cell r="D17148" t="str">
            <v>201607712</v>
          </cell>
        </row>
        <row r="17149">
          <cell r="D17149" t="str">
            <v>201607713</v>
          </cell>
        </row>
        <row r="17150">
          <cell r="D17150" t="str">
            <v>201607753</v>
          </cell>
        </row>
        <row r="17151">
          <cell r="D17151" t="str">
            <v>201607762</v>
          </cell>
        </row>
        <row r="17152">
          <cell r="D17152" t="str">
            <v>201607773</v>
          </cell>
        </row>
        <row r="17153">
          <cell r="D17153" t="str">
            <v>201607781</v>
          </cell>
        </row>
        <row r="17154">
          <cell r="D17154" t="str">
            <v>201607782</v>
          </cell>
        </row>
        <row r="17155">
          <cell r="D17155" t="str">
            <v>201607783</v>
          </cell>
        </row>
        <row r="17156">
          <cell r="D17156" t="str">
            <v>201607793</v>
          </cell>
        </row>
        <row r="17157">
          <cell r="D17157" t="str">
            <v>201607801</v>
          </cell>
        </row>
        <row r="17158">
          <cell r="D17158" t="str">
            <v>201607802</v>
          </cell>
        </row>
        <row r="17159">
          <cell r="D17159" t="str">
            <v>201607858</v>
          </cell>
        </row>
        <row r="17160">
          <cell r="D17160" t="str">
            <v>201607872</v>
          </cell>
        </row>
        <row r="17161">
          <cell r="D17161" t="str">
            <v>201607878</v>
          </cell>
        </row>
        <row r="17162">
          <cell r="D17162" t="str">
            <v>201607881</v>
          </cell>
        </row>
        <row r="17163">
          <cell r="D17163" t="str">
            <v>201607882</v>
          </cell>
        </row>
        <row r="17164">
          <cell r="D17164" t="str">
            <v>201607902</v>
          </cell>
        </row>
        <row r="17165">
          <cell r="D17165" t="str">
            <v>201607917</v>
          </cell>
        </row>
        <row r="17166">
          <cell r="D17166" t="str">
            <v>201607918</v>
          </cell>
        </row>
        <row r="17167">
          <cell r="D17167" t="str">
            <v>201607919</v>
          </cell>
        </row>
        <row r="17168">
          <cell r="D17168" t="str">
            <v>201607926</v>
          </cell>
        </row>
        <row r="17169">
          <cell r="D17169" t="str">
            <v>201607927</v>
          </cell>
        </row>
        <row r="17170">
          <cell r="D17170" t="str">
            <v>201607929</v>
          </cell>
        </row>
        <row r="17171">
          <cell r="D17171" t="str">
            <v>201607930</v>
          </cell>
        </row>
        <row r="17172">
          <cell r="D17172" t="str">
            <v>201607937</v>
          </cell>
        </row>
        <row r="17173">
          <cell r="D17173" t="str">
            <v>201607938</v>
          </cell>
        </row>
        <row r="17174">
          <cell r="D17174" t="str">
            <v>201607941</v>
          </cell>
        </row>
        <row r="17175">
          <cell r="D17175" t="str">
            <v>201607946</v>
          </cell>
        </row>
        <row r="17176">
          <cell r="D17176" t="str">
            <v>201607949</v>
          </cell>
        </row>
        <row r="17177">
          <cell r="D17177" t="str">
            <v>201607950</v>
          </cell>
        </row>
        <row r="17178">
          <cell r="D17178" t="str">
            <v>201607957</v>
          </cell>
        </row>
        <row r="17179">
          <cell r="D17179" t="str">
            <v>201607958</v>
          </cell>
        </row>
        <row r="17180">
          <cell r="D17180" t="str">
            <v>201607961</v>
          </cell>
        </row>
        <row r="17181">
          <cell r="D17181" t="str">
            <v>201607966</v>
          </cell>
        </row>
        <row r="17182">
          <cell r="D17182" t="str">
            <v>201607972</v>
          </cell>
        </row>
        <row r="17183">
          <cell r="D17183" t="str">
            <v>201607982</v>
          </cell>
        </row>
        <row r="17184">
          <cell r="D17184" t="str">
            <v>201608102</v>
          </cell>
        </row>
        <row r="17185">
          <cell r="D17185" t="str">
            <v>201608104</v>
          </cell>
        </row>
        <row r="17186">
          <cell r="D17186" t="str">
            <v>201608105</v>
          </cell>
        </row>
        <row r="17187">
          <cell r="D17187" t="str">
            <v>201608107</v>
          </cell>
        </row>
        <row r="17188">
          <cell r="D17188" t="str">
            <v>201608109</v>
          </cell>
        </row>
        <row r="17189">
          <cell r="D17189" t="str">
            <v>201608110</v>
          </cell>
        </row>
        <row r="17190">
          <cell r="D17190" t="str">
            <v>201608111</v>
          </cell>
        </row>
        <row r="17191">
          <cell r="D17191" t="str">
            <v>201608116</v>
          </cell>
        </row>
        <row r="17192">
          <cell r="D17192" t="str">
            <v>201608120</v>
          </cell>
        </row>
        <row r="17193">
          <cell r="D17193" t="str">
            <v>201608121</v>
          </cell>
        </row>
        <row r="17194">
          <cell r="D17194" t="str">
            <v>201608128</v>
          </cell>
        </row>
        <row r="17195">
          <cell r="D17195" t="str">
            <v>201608129</v>
          </cell>
        </row>
        <row r="17196">
          <cell r="D17196" t="str">
            <v>201608131</v>
          </cell>
        </row>
        <row r="17197">
          <cell r="D17197" t="str">
            <v>201608138</v>
          </cell>
        </row>
        <row r="17198">
          <cell r="D17198" t="str">
            <v>201608139</v>
          </cell>
        </row>
        <row r="17199">
          <cell r="D17199" t="str">
            <v>201608140</v>
          </cell>
        </row>
        <row r="17200">
          <cell r="D17200" t="str">
            <v>201608141</v>
          </cell>
        </row>
        <row r="17201">
          <cell r="D17201" t="str">
            <v>201608148</v>
          </cell>
        </row>
        <row r="17202">
          <cell r="D17202" t="str">
            <v>201608149</v>
          </cell>
        </row>
        <row r="17203">
          <cell r="D17203" t="str">
            <v>201608182</v>
          </cell>
        </row>
        <row r="17204">
          <cell r="D17204" t="str">
            <v>201608184</v>
          </cell>
        </row>
        <row r="17205">
          <cell r="D17205" t="str">
            <v>201608185</v>
          </cell>
        </row>
        <row r="17206">
          <cell r="D17206" t="str">
            <v>201608201</v>
          </cell>
        </row>
        <row r="17207">
          <cell r="D17207" t="str">
            <v>201608202</v>
          </cell>
        </row>
        <row r="17208">
          <cell r="D17208" t="str">
            <v>201608203</v>
          </cell>
        </row>
        <row r="17209">
          <cell r="D17209" t="str">
            <v>201608211</v>
          </cell>
        </row>
        <row r="17210">
          <cell r="D17210" t="str">
            <v>201608212</v>
          </cell>
        </row>
        <row r="17211">
          <cell r="D17211" t="str">
            <v>201608216</v>
          </cell>
        </row>
        <row r="17212">
          <cell r="D17212" t="str">
            <v>201608220</v>
          </cell>
        </row>
        <row r="17213">
          <cell r="D17213" t="str">
            <v>201608221</v>
          </cell>
        </row>
        <row r="17214">
          <cell r="D17214" t="str">
            <v>201608228</v>
          </cell>
        </row>
        <row r="17215">
          <cell r="D17215" t="str">
            <v>201608229</v>
          </cell>
        </row>
        <row r="17216">
          <cell r="D17216" t="str">
            <v>201608253</v>
          </cell>
        </row>
        <row r="17217">
          <cell r="D17217" t="str">
            <v>201608263</v>
          </cell>
        </row>
        <row r="17218">
          <cell r="D17218" t="str">
            <v>201608272</v>
          </cell>
        </row>
        <row r="17219">
          <cell r="D17219" t="str">
            <v>201608281</v>
          </cell>
        </row>
        <row r="17220">
          <cell r="D17220" t="str">
            <v>201608282</v>
          </cell>
        </row>
        <row r="17221">
          <cell r="D17221" t="str">
            <v>201608283</v>
          </cell>
        </row>
        <row r="17222">
          <cell r="D17222" t="str">
            <v>201608293</v>
          </cell>
        </row>
        <row r="17223">
          <cell r="D17223" t="str">
            <v>201608300</v>
          </cell>
        </row>
        <row r="17224">
          <cell r="D17224" t="str">
            <v>201608301</v>
          </cell>
        </row>
        <row r="17225">
          <cell r="D17225" t="str">
            <v>201608302</v>
          </cell>
        </row>
        <row r="17226">
          <cell r="D17226" t="str">
            <v>201608310</v>
          </cell>
        </row>
        <row r="17227">
          <cell r="D17227" t="str">
            <v>201608312</v>
          </cell>
        </row>
        <row r="17228">
          <cell r="D17228" t="str">
            <v>201608318</v>
          </cell>
        </row>
        <row r="17229">
          <cell r="D17229" t="str">
            <v>201608319</v>
          </cell>
        </row>
        <row r="17230">
          <cell r="D17230" t="str">
            <v>201608320</v>
          </cell>
        </row>
        <row r="17231">
          <cell r="D17231" t="str">
            <v>201608322</v>
          </cell>
        </row>
        <row r="17232">
          <cell r="D17232" t="str">
            <v>201608332</v>
          </cell>
        </row>
        <row r="17233">
          <cell r="D17233" t="str">
            <v>201608372</v>
          </cell>
        </row>
        <row r="17234">
          <cell r="D17234" t="str">
            <v>201608381</v>
          </cell>
        </row>
        <row r="17235">
          <cell r="D17235" t="str">
            <v>201608382</v>
          </cell>
        </row>
        <row r="17236">
          <cell r="D17236" t="str">
            <v>201608392</v>
          </cell>
        </row>
        <row r="17237">
          <cell r="D17237" t="str">
            <v>201608402</v>
          </cell>
        </row>
        <row r="17238">
          <cell r="D17238" t="str">
            <v>201608409</v>
          </cell>
        </row>
        <row r="17239">
          <cell r="D17239" t="str">
            <v>201608412</v>
          </cell>
        </row>
        <row r="17240">
          <cell r="D17240" t="str">
            <v>201608416</v>
          </cell>
        </row>
        <row r="17241">
          <cell r="D17241" t="str">
            <v>201608472</v>
          </cell>
        </row>
        <row r="17242">
          <cell r="D17242" t="str">
            <v>201608482</v>
          </cell>
        </row>
        <row r="17243">
          <cell r="D17243" t="str">
            <v>201608501</v>
          </cell>
        </row>
        <row r="17244">
          <cell r="D17244" t="str">
            <v>201608503</v>
          </cell>
        </row>
        <row r="17245">
          <cell r="D17245" t="str">
            <v>201608512</v>
          </cell>
        </row>
        <row r="17246">
          <cell r="D17246" t="str">
            <v>201608516</v>
          </cell>
        </row>
        <row r="17247">
          <cell r="D17247" t="str">
            <v>201608523</v>
          </cell>
        </row>
        <row r="17248">
          <cell r="D17248" t="str">
            <v>201608553</v>
          </cell>
        </row>
        <row r="17249">
          <cell r="D17249" t="str">
            <v>201608572</v>
          </cell>
        </row>
        <row r="17250">
          <cell r="D17250" t="str">
            <v>201608573</v>
          </cell>
        </row>
        <row r="17251">
          <cell r="D17251" t="str">
            <v>201608581</v>
          </cell>
        </row>
        <row r="17252">
          <cell r="D17252" t="str">
            <v>201608583</v>
          </cell>
        </row>
        <row r="17253">
          <cell r="D17253" t="str">
            <v>201608593</v>
          </cell>
        </row>
        <row r="17254">
          <cell r="D17254" t="str">
            <v>201608601</v>
          </cell>
        </row>
        <row r="17255">
          <cell r="D17255" t="str">
            <v>201608602</v>
          </cell>
        </row>
        <row r="17256">
          <cell r="D17256" t="str">
            <v>201608632</v>
          </cell>
        </row>
        <row r="17257">
          <cell r="D17257" t="str">
            <v>201608681</v>
          </cell>
        </row>
        <row r="17258">
          <cell r="D17258" t="str">
            <v>201608682</v>
          </cell>
        </row>
        <row r="17259">
          <cell r="D17259" t="str">
            <v>201608701</v>
          </cell>
        </row>
        <row r="17260">
          <cell r="D17260" t="str">
            <v>201608703</v>
          </cell>
        </row>
        <row r="17261">
          <cell r="D17261" t="str">
            <v>201608712</v>
          </cell>
        </row>
        <row r="17262">
          <cell r="D17262" t="str">
            <v>201608713</v>
          </cell>
        </row>
        <row r="17263">
          <cell r="D17263" t="str">
            <v>201608753</v>
          </cell>
        </row>
        <row r="17264">
          <cell r="D17264" t="str">
            <v>201608762</v>
          </cell>
        </row>
        <row r="17265">
          <cell r="D17265" t="str">
            <v>201608773</v>
          </cell>
        </row>
        <row r="17266">
          <cell r="D17266" t="str">
            <v>201608781</v>
          </cell>
        </row>
        <row r="17267">
          <cell r="D17267" t="str">
            <v>201608782</v>
          </cell>
        </row>
        <row r="17268">
          <cell r="D17268" t="str">
            <v>201608783</v>
          </cell>
        </row>
        <row r="17269">
          <cell r="D17269" t="str">
            <v>201608793</v>
          </cell>
        </row>
        <row r="17270">
          <cell r="D17270" t="str">
            <v>201608801</v>
          </cell>
        </row>
        <row r="17271">
          <cell r="D17271" t="str">
            <v>201608802</v>
          </cell>
        </row>
        <row r="17272">
          <cell r="D17272" t="str">
            <v>201608858</v>
          </cell>
        </row>
        <row r="17273">
          <cell r="D17273" t="str">
            <v>201608872</v>
          </cell>
        </row>
        <row r="17274">
          <cell r="D17274" t="str">
            <v>201608878</v>
          </cell>
        </row>
        <row r="17275">
          <cell r="D17275" t="str">
            <v>201608881</v>
          </cell>
        </row>
        <row r="17276">
          <cell r="D17276" t="str">
            <v>201608882</v>
          </cell>
        </row>
        <row r="17277">
          <cell r="D17277" t="str">
            <v>201608902</v>
          </cell>
        </row>
        <row r="17278">
          <cell r="D17278" t="str">
            <v>201608917</v>
          </cell>
        </row>
        <row r="17279">
          <cell r="D17279" t="str">
            <v>201608918</v>
          </cell>
        </row>
        <row r="17280">
          <cell r="D17280" t="str">
            <v>201608919</v>
          </cell>
        </row>
        <row r="17281">
          <cell r="D17281" t="str">
            <v>201608926</v>
          </cell>
        </row>
        <row r="17282">
          <cell r="D17282" t="str">
            <v>201608927</v>
          </cell>
        </row>
        <row r="17283">
          <cell r="D17283" t="str">
            <v>201608929</v>
          </cell>
        </row>
        <row r="17284">
          <cell r="D17284" t="str">
            <v>201608930</v>
          </cell>
        </row>
        <row r="17285">
          <cell r="D17285" t="str">
            <v>201608937</v>
          </cell>
        </row>
        <row r="17286">
          <cell r="D17286" t="str">
            <v>201608938</v>
          </cell>
        </row>
        <row r="17287">
          <cell r="D17287" t="str">
            <v>201608941</v>
          </cell>
        </row>
        <row r="17288">
          <cell r="D17288" t="str">
            <v>201608946</v>
          </cell>
        </row>
        <row r="17289">
          <cell r="D17289" t="str">
            <v>201608949</v>
          </cell>
        </row>
        <row r="17290">
          <cell r="D17290" t="str">
            <v>201608950</v>
          </cell>
        </row>
        <row r="17291">
          <cell r="D17291" t="str">
            <v>201608957</v>
          </cell>
        </row>
        <row r="17292">
          <cell r="D17292" t="str">
            <v>201608958</v>
          </cell>
        </row>
        <row r="17293">
          <cell r="D17293" t="str">
            <v>201608961</v>
          </cell>
        </row>
        <row r="17294">
          <cell r="D17294" t="str">
            <v>201608966</v>
          </cell>
        </row>
        <row r="17295">
          <cell r="D17295" t="str">
            <v>201608972</v>
          </cell>
        </row>
        <row r="17296">
          <cell r="D17296" t="str">
            <v>201608982</v>
          </cell>
        </row>
        <row r="17297">
          <cell r="D17297" t="str">
            <v>201609102</v>
          </cell>
        </row>
        <row r="17298">
          <cell r="D17298" t="str">
            <v>201609104</v>
          </cell>
        </row>
        <row r="17299">
          <cell r="D17299" t="str">
            <v>201609105</v>
          </cell>
        </row>
        <row r="17300">
          <cell r="D17300" t="str">
            <v>201609107</v>
          </cell>
        </row>
        <row r="17301">
          <cell r="D17301" t="str">
            <v>201609109</v>
          </cell>
        </row>
        <row r="17302">
          <cell r="D17302" t="str">
            <v>201609110</v>
          </cell>
        </row>
        <row r="17303">
          <cell r="D17303" t="str">
            <v>201609111</v>
          </cell>
        </row>
        <row r="17304">
          <cell r="D17304" t="str">
            <v>201609116</v>
          </cell>
        </row>
        <row r="17305">
          <cell r="D17305" t="str">
            <v>201609120</v>
          </cell>
        </row>
        <row r="17306">
          <cell r="D17306" t="str">
            <v>201609121</v>
          </cell>
        </row>
        <row r="17307">
          <cell r="D17307" t="str">
            <v>201609128</v>
          </cell>
        </row>
        <row r="17308">
          <cell r="D17308" t="str">
            <v>201609129</v>
          </cell>
        </row>
        <row r="17309">
          <cell r="D17309" t="str">
            <v>201609131</v>
          </cell>
        </row>
        <row r="17310">
          <cell r="D17310" t="str">
            <v>201609138</v>
          </cell>
        </row>
        <row r="17311">
          <cell r="D17311" t="str">
            <v>201609139</v>
          </cell>
        </row>
        <row r="17312">
          <cell r="D17312" t="str">
            <v>201609140</v>
          </cell>
        </row>
        <row r="17313">
          <cell r="D17313" t="str">
            <v>201609141</v>
          </cell>
        </row>
        <row r="17314">
          <cell r="D17314" t="str">
            <v>201609148</v>
          </cell>
        </row>
        <row r="17315">
          <cell r="D17315" t="str">
            <v>201609149</v>
          </cell>
        </row>
        <row r="17316">
          <cell r="D17316" t="str">
            <v>201609182</v>
          </cell>
        </row>
        <row r="17317">
          <cell r="D17317" t="str">
            <v>201609184</v>
          </cell>
        </row>
        <row r="17318">
          <cell r="D17318" t="str">
            <v>201609185</v>
          </cell>
        </row>
        <row r="17319">
          <cell r="D17319" t="str">
            <v>201609201</v>
          </cell>
        </row>
        <row r="17320">
          <cell r="D17320" t="str">
            <v>201609202</v>
          </cell>
        </row>
        <row r="17321">
          <cell r="D17321" t="str">
            <v>201609203</v>
          </cell>
        </row>
        <row r="17322">
          <cell r="D17322" t="str">
            <v>201609211</v>
          </cell>
        </row>
        <row r="17323">
          <cell r="D17323" t="str">
            <v>201609212</v>
          </cell>
        </row>
        <row r="17324">
          <cell r="D17324" t="str">
            <v>201609216</v>
          </cell>
        </row>
        <row r="17325">
          <cell r="D17325" t="str">
            <v>201609220</v>
          </cell>
        </row>
        <row r="17326">
          <cell r="D17326" t="str">
            <v>201609221</v>
          </cell>
        </row>
        <row r="17327">
          <cell r="D17327" t="str">
            <v>201609228</v>
          </cell>
        </row>
        <row r="17328">
          <cell r="D17328" t="str">
            <v>201609229</v>
          </cell>
        </row>
        <row r="17329">
          <cell r="D17329" t="str">
            <v>201609253</v>
          </cell>
        </row>
        <row r="17330">
          <cell r="D17330" t="str">
            <v>201609263</v>
          </cell>
        </row>
        <row r="17331">
          <cell r="D17331" t="str">
            <v>201609272</v>
          </cell>
        </row>
        <row r="17332">
          <cell r="D17332" t="str">
            <v>201609281</v>
          </cell>
        </row>
        <row r="17333">
          <cell r="D17333" t="str">
            <v>201609282</v>
          </cell>
        </row>
        <row r="17334">
          <cell r="D17334" t="str">
            <v>201609283</v>
          </cell>
        </row>
        <row r="17335">
          <cell r="D17335" t="str">
            <v>201609293</v>
          </cell>
        </row>
        <row r="17336">
          <cell r="D17336" t="str">
            <v>201609300</v>
          </cell>
        </row>
        <row r="17337">
          <cell r="D17337" t="str">
            <v>201609301</v>
          </cell>
        </row>
        <row r="17338">
          <cell r="D17338" t="str">
            <v>201609302</v>
          </cell>
        </row>
        <row r="17339">
          <cell r="D17339" t="str">
            <v>201609310</v>
          </cell>
        </row>
        <row r="17340">
          <cell r="D17340" t="str">
            <v>201609312</v>
          </cell>
        </row>
        <row r="17341">
          <cell r="D17341" t="str">
            <v>201609318</v>
          </cell>
        </row>
        <row r="17342">
          <cell r="D17342" t="str">
            <v>201609319</v>
          </cell>
        </row>
        <row r="17343">
          <cell r="D17343" t="str">
            <v>201609320</v>
          </cell>
        </row>
        <row r="17344">
          <cell r="D17344" t="str">
            <v>201609322</v>
          </cell>
        </row>
        <row r="17345">
          <cell r="D17345" t="str">
            <v>201609332</v>
          </cell>
        </row>
        <row r="17346">
          <cell r="D17346" t="str">
            <v>201609372</v>
          </cell>
        </row>
        <row r="17347">
          <cell r="D17347" t="str">
            <v>201609381</v>
          </cell>
        </row>
        <row r="17348">
          <cell r="D17348" t="str">
            <v>201609382</v>
          </cell>
        </row>
        <row r="17349">
          <cell r="D17349" t="str">
            <v>201609392</v>
          </cell>
        </row>
        <row r="17350">
          <cell r="D17350" t="str">
            <v>201609402</v>
          </cell>
        </row>
        <row r="17351">
          <cell r="D17351" t="str">
            <v>201609409</v>
          </cell>
        </row>
        <row r="17352">
          <cell r="D17352" t="str">
            <v>201609412</v>
          </cell>
        </row>
        <row r="17353">
          <cell r="D17353" t="str">
            <v>201609416</v>
          </cell>
        </row>
        <row r="17354">
          <cell r="D17354" t="str">
            <v>201609472</v>
          </cell>
        </row>
        <row r="17355">
          <cell r="D17355" t="str">
            <v>201609482</v>
          </cell>
        </row>
        <row r="17356">
          <cell r="D17356" t="str">
            <v>201609501</v>
          </cell>
        </row>
        <row r="17357">
          <cell r="D17357" t="str">
            <v>201609503</v>
          </cell>
        </row>
        <row r="17358">
          <cell r="D17358" t="str">
            <v>201609512</v>
          </cell>
        </row>
        <row r="17359">
          <cell r="D17359" t="str">
            <v>201609516</v>
          </cell>
        </row>
        <row r="17360">
          <cell r="D17360" t="str">
            <v>201609523</v>
          </cell>
        </row>
        <row r="17361">
          <cell r="D17361" t="str">
            <v>201609553</v>
          </cell>
        </row>
        <row r="17362">
          <cell r="D17362" t="str">
            <v>201609572</v>
          </cell>
        </row>
        <row r="17363">
          <cell r="D17363" t="str">
            <v>201609573</v>
          </cell>
        </row>
        <row r="17364">
          <cell r="D17364" t="str">
            <v>201609581</v>
          </cell>
        </row>
        <row r="17365">
          <cell r="D17365" t="str">
            <v>201609583</v>
          </cell>
        </row>
        <row r="17366">
          <cell r="D17366" t="str">
            <v>201609593</v>
          </cell>
        </row>
        <row r="17367">
          <cell r="D17367" t="str">
            <v>201609601</v>
          </cell>
        </row>
        <row r="17368">
          <cell r="D17368" t="str">
            <v>201609602</v>
          </cell>
        </row>
        <row r="17369">
          <cell r="D17369" t="str">
            <v>201609632</v>
          </cell>
        </row>
        <row r="17370">
          <cell r="D17370" t="str">
            <v>201609681</v>
          </cell>
        </row>
        <row r="17371">
          <cell r="D17371" t="str">
            <v>201609682</v>
          </cell>
        </row>
        <row r="17372">
          <cell r="D17372" t="str">
            <v>201609701</v>
          </cell>
        </row>
        <row r="17373">
          <cell r="D17373" t="str">
            <v>201609703</v>
          </cell>
        </row>
        <row r="17374">
          <cell r="D17374" t="str">
            <v>201609712</v>
          </cell>
        </row>
        <row r="17375">
          <cell r="D17375" t="str">
            <v>201609713</v>
          </cell>
        </row>
        <row r="17376">
          <cell r="D17376" t="str">
            <v>201609753</v>
          </cell>
        </row>
        <row r="17377">
          <cell r="D17377" t="str">
            <v>201609762</v>
          </cell>
        </row>
        <row r="17378">
          <cell r="D17378" t="str">
            <v>201609773</v>
          </cell>
        </row>
        <row r="17379">
          <cell r="D17379" t="str">
            <v>201609781</v>
          </cell>
        </row>
        <row r="17380">
          <cell r="D17380" t="str">
            <v>201609782</v>
          </cell>
        </row>
        <row r="17381">
          <cell r="D17381" t="str">
            <v>201609783</v>
          </cell>
        </row>
        <row r="17382">
          <cell r="D17382" t="str">
            <v>201609793</v>
          </cell>
        </row>
        <row r="17383">
          <cell r="D17383" t="str">
            <v>201609801</v>
          </cell>
        </row>
        <row r="17384">
          <cell r="D17384" t="str">
            <v>201609802</v>
          </cell>
        </row>
        <row r="17385">
          <cell r="D17385" t="str">
            <v>201609858</v>
          </cell>
        </row>
        <row r="17386">
          <cell r="D17386" t="str">
            <v>201609872</v>
          </cell>
        </row>
        <row r="17387">
          <cell r="D17387" t="str">
            <v>201609878</v>
          </cell>
        </row>
        <row r="17388">
          <cell r="D17388" t="str">
            <v>201609881</v>
          </cell>
        </row>
        <row r="17389">
          <cell r="D17389" t="str">
            <v>201609882</v>
          </cell>
        </row>
        <row r="17390">
          <cell r="D17390" t="str">
            <v>201609902</v>
          </cell>
        </row>
        <row r="17391">
          <cell r="D17391" t="str">
            <v>201609917</v>
          </cell>
        </row>
        <row r="17392">
          <cell r="D17392" t="str">
            <v>201609918</v>
          </cell>
        </row>
        <row r="17393">
          <cell r="D17393" t="str">
            <v>201609919</v>
          </cell>
        </row>
        <row r="17394">
          <cell r="D17394" t="str">
            <v>201609926</v>
          </cell>
        </row>
        <row r="17395">
          <cell r="D17395" t="str">
            <v>201609927</v>
          </cell>
        </row>
        <row r="17396">
          <cell r="D17396" t="str">
            <v>201609929</v>
          </cell>
        </row>
        <row r="17397">
          <cell r="D17397" t="str">
            <v>201609930</v>
          </cell>
        </row>
        <row r="17398">
          <cell r="D17398" t="str">
            <v>201609937</v>
          </cell>
        </row>
        <row r="17399">
          <cell r="D17399" t="str">
            <v>201609938</v>
          </cell>
        </row>
        <row r="17400">
          <cell r="D17400" t="str">
            <v>201609941</v>
          </cell>
        </row>
        <row r="17401">
          <cell r="D17401" t="str">
            <v>201609946</v>
          </cell>
        </row>
        <row r="17402">
          <cell r="D17402" t="str">
            <v>201609949</v>
          </cell>
        </row>
        <row r="17403">
          <cell r="D17403" t="str">
            <v>201609950</v>
          </cell>
        </row>
        <row r="17404">
          <cell r="D17404" t="str">
            <v>201609957</v>
          </cell>
        </row>
        <row r="17405">
          <cell r="D17405" t="str">
            <v>201609958</v>
          </cell>
        </row>
        <row r="17406">
          <cell r="D17406" t="str">
            <v>201609961</v>
          </cell>
        </row>
        <row r="17407">
          <cell r="D17407" t="str">
            <v>201609966</v>
          </cell>
        </row>
        <row r="17408">
          <cell r="D17408" t="str">
            <v>201609972</v>
          </cell>
        </row>
        <row r="17409">
          <cell r="D17409" t="str">
            <v>201609982</v>
          </cell>
        </row>
        <row r="17410">
          <cell r="D17410" t="str">
            <v>201610102</v>
          </cell>
        </row>
        <row r="17411">
          <cell r="D17411" t="str">
            <v>201610104</v>
          </cell>
        </row>
        <row r="17412">
          <cell r="D17412" t="str">
            <v>201610105</v>
          </cell>
        </row>
        <row r="17413">
          <cell r="D17413" t="str">
            <v>201610107</v>
          </cell>
        </row>
        <row r="17414">
          <cell r="D17414" t="str">
            <v>201610109</v>
          </cell>
        </row>
        <row r="17415">
          <cell r="D17415" t="str">
            <v>201610110</v>
          </cell>
        </row>
        <row r="17416">
          <cell r="D17416" t="str">
            <v>201610111</v>
          </cell>
        </row>
        <row r="17417">
          <cell r="D17417" t="str">
            <v>201610116</v>
          </cell>
        </row>
        <row r="17418">
          <cell r="D17418" t="str">
            <v>201610120</v>
          </cell>
        </row>
        <row r="17419">
          <cell r="D17419" t="str">
            <v>201610121</v>
          </cell>
        </row>
        <row r="17420">
          <cell r="D17420" t="str">
            <v>201610128</v>
          </cell>
        </row>
        <row r="17421">
          <cell r="D17421" t="str">
            <v>201610129</v>
          </cell>
        </row>
        <row r="17422">
          <cell r="D17422" t="str">
            <v>201610131</v>
          </cell>
        </row>
        <row r="17423">
          <cell r="D17423" t="str">
            <v>201610138</v>
          </cell>
        </row>
        <row r="17424">
          <cell r="D17424" t="str">
            <v>201610139</v>
          </cell>
        </row>
        <row r="17425">
          <cell r="D17425" t="str">
            <v>201610140</v>
          </cell>
        </row>
        <row r="17426">
          <cell r="D17426" t="str">
            <v>201610141</v>
          </cell>
        </row>
        <row r="17427">
          <cell r="D17427" t="str">
            <v>201610148</v>
          </cell>
        </row>
        <row r="17428">
          <cell r="D17428" t="str">
            <v>201610149</v>
          </cell>
        </row>
        <row r="17429">
          <cell r="D17429" t="str">
            <v>201610182</v>
          </cell>
        </row>
        <row r="17430">
          <cell r="D17430" t="str">
            <v>201610184</v>
          </cell>
        </row>
        <row r="17431">
          <cell r="D17431" t="str">
            <v>201610185</v>
          </cell>
        </row>
        <row r="17432">
          <cell r="D17432" t="str">
            <v>201610201</v>
          </cell>
        </row>
        <row r="17433">
          <cell r="D17433" t="str">
            <v>201610202</v>
          </cell>
        </row>
        <row r="17434">
          <cell r="D17434" t="str">
            <v>201610203</v>
          </cell>
        </row>
        <row r="17435">
          <cell r="D17435" t="str">
            <v>201610211</v>
          </cell>
        </row>
        <row r="17436">
          <cell r="D17436" t="str">
            <v>201610212</v>
          </cell>
        </row>
        <row r="17437">
          <cell r="D17437" t="str">
            <v>201610216</v>
          </cell>
        </row>
        <row r="17438">
          <cell r="D17438" t="str">
            <v>201610220</v>
          </cell>
        </row>
        <row r="17439">
          <cell r="D17439" t="str">
            <v>201610221</v>
          </cell>
        </row>
        <row r="17440">
          <cell r="D17440" t="str">
            <v>201610228</v>
          </cell>
        </row>
        <row r="17441">
          <cell r="D17441" t="str">
            <v>201610229</v>
          </cell>
        </row>
        <row r="17442">
          <cell r="D17442" t="str">
            <v>201610253</v>
          </cell>
        </row>
        <row r="17443">
          <cell r="D17443" t="str">
            <v>201610263</v>
          </cell>
        </row>
        <row r="17444">
          <cell r="D17444" t="str">
            <v>201610272</v>
          </cell>
        </row>
        <row r="17445">
          <cell r="D17445" t="str">
            <v>201610281</v>
          </cell>
        </row>
        <row r="17446">
          <cell r="D17446" t="str">
            <v>201610282</v>
          </cell>
        </row>
        <row r="17447">
          <cell r="D17447" t="str">
            <v>201610283</v>
          </cell>
        </row>
        <row r="17448">
          <cell r="D17448" t="str">
            <v>201610293</v>
          </cell>
        </row>
        <row r="17449">
          <cell r="D17449" t="str">
            <v>201610300</v>
          </cell>
        </row>
        <row r="17450">
          <cell r="D17450" t="str">
            <v>201610301</v>
          </cell>
        </row>
        <row r="17451">
          <cell r="D17451" t="str">
            <v>201610302</v>
          </cell>
        </row>
        <row r="17452">
          <cell r="D17452" t="str">
            <v>201610310</v>
          </cell>
        </row>
        <row r="17453">
          <cell r="D17453" t="str">
            <v>201610312</v>
          </cell>
        </row>
        <row r="17454">
          <cell r="D17454" t="str">
            <v>201610318</v>
          </cell>
        </row>
        <row r="17455">
          <cell r="D17455" t="str">
            <v>201610319</v>
          </cell>
        </row>
        <row r="17456">
          <cell r="D17456" t="str">
            <v>201610320</v>
          </cell>
        </row>
        <row r="17457">
          <cell r="D17457" t="str">
            <v>201610322</v>
          </cell>
        </row>
        <row r="17458">
          <cell r="D17458" t="str">
            <v>201610332</v>
          </cell>
        </row>
        <row r="17459">
          <cell r="D17459" t="str">
            <v>201610372</v>
          </cell>
        </row>
        <row r="17460">
          <cell r="D17460" t="str">
            <v>201610381</v>
          </cell>
        </row>
        <row r="17461">
          <cell r="D17461" t="str">
            <v>201610382</v>
          </cell>
        </row>
        <row r="17462">
          <cell r="D17462" t="str">
            <v>201610392</v>
          </cell>
        </row>
        <row r="17463">
          <cell r="D17463" t="str">
            <v>201610402</v>
          </cell>
        </row>
        <row r="17464">
          <cell r="D17464" t="str">
            <v>201610409</v>
          </cell>
        </row>
        <row r="17465">
          <cell r="D17465" t="str">
            <v>201610412</v>
          </cell>
        </row>
        <row r="17466">
          <cell r="D17466" t="str">
            <v>201610416</v>
          </cell>
        </row>
        <row r="17467">
          <cell r="D17467" t="str">
            <v>201610472</v>
          </cell>
        </row>
        <row r="17468">
          <cell r="D17468" t="str">
            <v>201610482</v>
          </cell>
        </row>
        <row r="17469">
          <cell r="D17469" t="str">
            <v>201610501</v>
          </cell>
        </row>
        <row r="17470">
          <cell r="D17470" t="str">
            <v>201610503</v>
          </cell>
        </row>
        <row r="17471">
          <cell r="D17471" t="str">
            <v>201610512</v>
          </cell>
        </row>
        <row r="17472">
          <cell r="D17472" t="str">
            <v>201610516</v>
          </cell>
        </row>
        <row r="17473">
          <cell r="D17473" t="str">
            <v>201610523</v>
          </cell>
        </row>
        <row r="17474">
          <cell r="D17474" t="str">
            <v>201610553</v>
          </cell>
        </row>
        <row r="17475">
          <cell r="D17475" t="str">
            <v>201610572</v>
          </cell>
        </row>
        <row r="17476">
          <cell r="D17476" t="str">
            <v>201610573</v>
          </cell>
        </row>
        <row r="17477">
          <cell r="D17477" t="str">
            <v>201610581</v>
          </cell>
        </row>
        <row r="17478">
          <cell r="D17478" t="str">
            <v>201610583</v>
          </cell>
        </row>
        <row r="17479">
          <cell r="D17479" t="str">
            <v>201610593</v>
          </cell>
        </row>
        <row r="17480">
          <cell r="D17480" t="str">
            <v>201610601</v>
          </cell>
        </row>
        <row r="17481">
          <cell r="D17481" t="str">
            <v>201610602</v>
          </cell>
        </row>
        <row r="17482">
          <cell r="D17482" t="str">
            <v>201610632</v>
          </cell>
        </row>
        <row r="17483">
          <cell r="D17483" t="str">
            <v>201610681</v>
          </cell>
        </row>
        <row r="17484">
          <cell r="D17484" t="str">
            <v>201610682</v>
          </cell>
        </row>
        <row r="17485">
          <cell r="D17485" t="str">
            <v>201610701</v>
          </cell>
        </row>
        <row r="17486">
          <cell r="D17486" t="str">
            <v>201610703</v>
          </cell>
        </row>
        <row r="17487">
          <cell r="D17487" t="str">
            <v>201610712</v>
          </cell>
        </row>
        <row r="17488">
          <cell r="D17488" t="str">
            <v>201610713</v>
          </cell>
        </row>
        <row r="17489">
          <cell r="D17489" t="str">
            <v>201610753</v>
          </cell>
        </row>
        <row r="17490">
          <cell r="D17490" t="str">
            <v>201610762</v>
          </cell>
        </row>
        <row r="17491">
          <cell r="D17491" t="str">
            <v>201610773</v>
          </cell>
        </row>
        <row r="17492">
          <cell r="D17492" t="str">
            <v>201610781</v>
          </cell>
        </row>
        <row r="17493">
          <cell r="D17493" t="str">
            <v>201610782</v>
          </cell>
        </row>
        <row r="17494">
          <cell r="D17494" t="str">
            <v>201610783</v>
          </cell>
        </row>
        <row r="17495">
          <cell r="D17495" t="str">
            <v>201610793</v>
          </cell>
        </row>
        <row r="17496">
          <cell r="D17496" t="str">
            <v>201610801</v>
          </cell>
        </row>
        <row r="17497">
          <cell r="D17497" t="str">
            <v>201610802</v>
          </cell>
        </row>
        <row r="17498">
          <cell r="D17498" t="str">
            <v>201610858</v>
          </cell>
        </row>
        <row r="17499">
          <cell r="D17499" t="str">
            <v>201610872</v>
          </cell>
        </row>
        <row r="17500">
          <cell r="D17500" t="str">
            <v>201610878</v>
          </cell>
        </row>
        <row r="17501">
          <cell r="D17501" t="str">
            <v>201610881</v>
          </cell>
        </row>
        <row r="17502">
          <cell r="D17502" t="str">
            <v>201610882</v>
          </cell>
        </row>
        <row r="17503">
          <cell r="D17503" t="str">
            <v>201610902</v>
          </cell>
        </row>
        <row r="17504">
          <cell r="D17504" t="str">
            <v>201610917</v>
          </cell>
        </row>
        <row r="17505">
          <cell r="D17505" t="str">
            <v>201610918</v>
          </cell>
        </row>
        <row r="17506">
          <cell r="D17506" t="str">
            <v>201610919</v>
          </cell>
        </row>
        <row r="17507">
          <cell r="D17507" t="str">
            <v>201610926</v>
          </cell>
        </row>
        <row r="17508">
          <cell r="D17508" t="str">
            <v>201610927</v>
          </cell>
        </row>
        <row r="17509">
          <cell r="D17509" t="str">
            <v>201610929</v>
          </cell>
        </row>
        <row r="17510">
          <cell r="D17510" t="str">
            <v>201610930</v>
          </cell>
        </row>
        <row r="17511">
          <cell r="D17511" t="str">
            <v>201610937</v>
          </cell>
        </row>
        <row r="17512">
          <cell r="D17512" t="str">
            <v>201610938</v>
          </cell>
        </row>
        <row r="17513">
          <cell r="D17513" t="str">
            <v>201610941</v>
          </cell>
        </row>
        <row r="17514">
          <cell r="D17514" t="str">
            <v>201610946</v>
          </cell>
        </row>
        <row r="17515">
          <cell r="D17515" t="str">
            <v>201610949</v>
          </cell>
        </row>
        <row r="17516">
          <cell r="D17516" t="str">
            <v>201610950</v>
          </cell>
        </row>
        <row r="17517">
          <cell r="D17517" t="str">
            <v>201610957</v>
          </cell>
        </row>
        <row r="17518">
          <cell r="D17518" t="str">
            <v>201610958</v>
          </cell>
        </row>
        <row r="17519">
          <cell r="D17519" t="str">
            <v>201610961</v>
          </cell>
        </row>
        <row r="17520">
          <cell r="D17520" t="str">
            <v>201610966</v>
          </cell>
        </row>
        <row r="17521">
          <cell r="D17521" t="str">
            <v>201610972</v>
          </cell>
        </row>
        <row r="17522">
          <cell r="D17522" t="str">
            <v>201610982</v>
          </cell>
        </row>
        <row r="17523">
          <cell r="D17523" t="str">
            <v>201611102</v>
          </cell>
        </row>
        <row r="17524">
          <cell r="D17524" t="str">
            <v>201611104</v>
          </cell>
        </row>
        <row r="17525">
          <cell r="D17525" t="str">
            <v>201611105</v>
          </cell>
        </row>
        <row r="17526">
          <cell r="D17526" t="str">
            <v>201611107</v>
          </cell>
        </row>
        <row r="17527">
          <cell r="D17527" t="str">
            <v>201611109</v>
          </cell>
        </row>
        <row r="17528">
          <cell r="D17528" t="str">
            <v>201611110</v>
          </cell>
        </row>
        <row r="17529">
          <cell r="D17529" t="str">
            <v>201611111</v>
          </cell>
        </row>
        <row r="17530">
          <cell r="D17530" t="str">
            <v>201611116</v>
          </cell>
        </row>
        <row r="17531">
          <cell r="D17531" t="str">
            <v>201611120</v>
          </cell>
        </row>
        <row r="17532">
          <cell r="D17532" t="str">
            <v>201611121</v>
          </cell>
        </row>
        <row r="17533">
          <cell r="D17533" t="str">
            <v>201611128</v>
          </cell>
        </row>
        <row r="17534">
          <cell r="D17534" t="str">
            <v>201611129</v>
          </cell>
        </row>
        <row r="17535">
          <cell r="D17535" t="str">
            <v>201611131</v>
          </cell>
        </row>
        <row r="17536">
          <cell r="D17536" t="str">
            <v>201611136</v>
          </cell>
        </row>
        <row r="17537">
          <cell r="D17537" t="str">
            <v>201611138</v>
          </cell>
        </row>
        <row r="17538">
          <cell r="D17538" t="str">
            <v>201611139</v>
          </cell>
        </row>
        <row r="17539">
          <cell r="D17539" t="str">
            <v>201611140</v>
          </cell>
        </row>
        <row r="17540">
          <cell r="D17540" t="str">
            <v>201611141</v>
          </cell>
        </row>
        <row r="17541">
          <cell r="D17541" t="str">
            <v>201611148</v>
          </cell>
        </row>
        <row r="17542">
          <cell r="D17542" t="str">
            <v>201611149</v>
          </cell>
        </row>
        <row r="17543">
          <cell r="D17543" t="str">
            <v>201611182</v>
          </cell>
        </row>
        <row r="17544">
          <cell r="D17544" t="str">
            <v>201611184</v>
          </cell>
        </row>
        <row r="17545">
          <cell r="D17545" t="str">
            <v>201611185</v>
          </cell>
        </row>
        <row r="17546">
          <cell r="D17546" t="str">
            <v>201611201</v>
          </cell>
        </row>
        <row r="17547">
          <cell r="D17547" t="str">
            <v>201611202</v>
          </cell>
        </row>
        <row r="17548">
          <cell r="D17548" t="str">
            <v>201611203</v>
          </cell>
        </row>
        <row r="17549">
          <cell r="D17549" t="str">
            <v>201611211</v>
          </cell>
        </row>
        <row r="17550">
          <cell r="D17550" t="str">
            <v>201611212</v>
          </cell>
        </row>
        <row r="17551">
          <cell r="D17551" t="str">
            <v>201611216</v>
          </cell>
        </row>
        <row r="17552">
          <cell r="D17552" t="str">
            <v>201611220</v>
          </cell>
        </row>
        <row r="17553">
          <cell r="D17553" t="str">
            <v>201611221</v>
          </cell>
        </row>
        <row r="17554">
          <cell r="D17554" t="str">
            <v>201611228</v>
          </cell>
        </row>
        <row r="17555">
          <cell r="D17555" t="str">
            <v>201611229</v>
          </cell>
        </row>
        <row r="17556">
          <cell r="D17556" t="str">
            <v>201611253</v>
          </cell>
        </row>
        <row r="17557">
          <cell r="D17557" t="str">
            <v>201611263</v>
          </cell>
        </row>
        <row r="17558">
          <cell r="D17558" t="str">
            <v>201611272</v>
          </cell>
        </row>
        <row r="17559">
          <cell r="D17559" t="str">
            <v>201611281</v>
          </cell>
        </row>
        <row r="17560">
          <cell r="D17560" t="str">
            <v>201611282</v>
          </cell>
        </row>
        <row r="17561">
          <cell r="D17561" t="str">
            <v>201611283</v>
          </cell>
        </row>
        <row r="17562">
          <cell r="D17562" t="str">
            <v>201611293</v>
          </cell>
        </row>
        <row r="17563">
          <cell r="D17563" t="str">
            <v>201611300</v>
          </cell>
        </row>
        <row r="17564">
          <cell r="D17564" t="str">
            <v>201611301</v>
          </cell>
        </row>
        <row r="17565">
          <cell r="D17565" t="str">
            <v>201611302</v>
          </cell>
        </row>
        <row r="17566">
          <cell r="D17566" t="str">
            <v>201611310</v>
          </cell>
        </row>
        <row r="17567">
          <cell r="D17567" t="str">
            <v>201611312</v>
          </cell>
        </row>
        <row r="17568">
          <cell r="D17568" t="str">
            <v>201611318</v>
          </cell>
        </row>
        <row r="17569">
          <cell r="D17569" t="str">
            <v>201611319</v>
          </cell>
        </row>
        <row r="17570">
          <cell r="D17570" t="str">
            <v>201611320</v>
          </cell>
        </row>
        <row r="17571">
          <cell r="D17571" t="str">
            <v>201611322</v>
          </cell>
        </row>
        <row r="17572">
          <cell r="D17572" t="str">
            <v>201611332</v>
          </cell>
        </row>
        <row r="17573">
          <cell r="D17573" t="str">
            <v>201611372</v>
          </cell>
        </row>
        <row r="17574">
          <cell r="D17574" t="str">
            <v>201611381</v>
          </cell>
        </row>
        <row r="17575">
          <cell r="D17575" t="str">
            <v>201611382</v>
          </cell>
        </row>
        <row r="17576">
          <cell r="D17576" t="str">
            <v>201611392</v>
          </cell>
        </row>
        <row r="17577">
          <cell r="D17577" t="str">
            <v>201611402</v>
          </cell>
        </row>
        <row r="17578">
          <cell r="D17578" t="str">
            <v>201611409</v>
          </cell>
        </row>
        <row r="17579">
          <cell r="D17579" t="str">
            <v>201611412</v>
          </cell>
        </row>
        <row r="17580">
          <cell r="D17580" t="str">
            <v>201611416</v>
          </cell>
        </row>
        <row r="17581">
          <cell r="D17581" t="str">
            <v>201611472</v>
          </cell>
        </row>
        <row r="17582">
          <cell r="D17582" t="str">
            <v>201611482</v>
          </cell>
        </row>
        <row r="17583">
          <cell r="D17583" t="str">
            <v>201611501</v>
          </cell>
        </row>
        <row r="17584">
          <cell r="D17584" t="str">
            <v>201611503</v>
          </cell>
        </row>
        <row r="17585">
          <cell r="D17585" t="str">
            <v>201611512</v>
          </cell>
        </row>
        <row r="17586">
          <cell r="D17586" t="str">
            <v>201611516</v>
          </cell>
        </row>
        <row r="17587">
          <cell r="D17587" t="str">
            <v>201611523</v>
          </cell>
        </row>
        <row r="17588">
          <cell r="D17588" t="str">
            <v>201611553</v>
          </cell>
        </row>
        <row r="17589">
          <cell r="D17589" t="str">
            <v>201611572</v>
          </cell>
        </row>
        <row r="17590">
          <cell r="D17590" t="str">
            <v>201611573</v>
          </cell>
        </row>
        <row r="17591">
          <cell r="D17591" t="str">
            <v>201611581</v>
          </cell>
        </row>
        <row r="17592">
          <cell r="D17592" t="str">
            <v>201611583</v>
          </cell>
        </row>
        <row r="17593">
          <cell r="D17593" t="str">
            <v>201611593</v>
          </cell>
        </row>
        <row r="17594">
          <cell r="D17594" t="str">
            <v>201611601</v>
          </cell>
        </row>
        <row r="17595">
          <cell r="D17595" t="str">
            <v>201611602</v>
          </cell>
        </row>
        <row r="17596">
          <cell r="D17596" t="str">
            <v>201611632</v>
          </cell>
        </row>
        <row r="17597">
          <cell r="D17597" t="str">
            <v>201611681</v>
          </cell>
        </row>
        <row r="17598">
          <cell r="D17598" t="str">
            <v>201611682</v>
          </cell>
        </row>
        <row r="17599">
          <cell r="D17599" t="str">
            <v>201611701</v>
          </cell>
        </row>
        <row r="17600">
          <cell r="D17600" t="str">
            <v>201611703</v>
          </cell>
        </row>
        <row r="17601">
          <cell r="D17601" t="str">
            <v>201611712</v>
          </cell>
        </row>
        <row r="17602">
          <cell r="D17602" t="str">
            <v>201611713</v>
          </cell>
        </row>
        <row r="17603">
          <cell r="D17603" t="str">
            <v>201611753</v>
          </cell>
        </row>
        <row r="17604">
          <cell r="D17604" t="str">
            <v>201611762</v>
          </cell>
        </row>
        <row r="17605">
          <cell r="D17605" t="str">
            <v>201611773</v>
          </cell>
        </row>
        <row r="17606">
          <cell r="D17606" t="str">
            <v>201611781</v>
          </cell>
        </row>
        <row r="17607">
          <cell r="D17607" t="str">
            <v>201611782</v>
          </cell>
        </row>
        <row r="17608">
          <cell r="D17608" t="str">
            <v>201611783</v>
          </cell>
        </row>
        <row r="17609">
          <cell r="D17609" t="str">
            <v>201611793</v>
          </cell>
        </row>
        <row r="17610">
          <cell r="D17610" t="str">
            <v>201611801</v>
          </cell>
        </row>
        <row r="17611">
          <cell r="D17611" t="str">
            <v>201611802</v>
          </cell>
        </row>
        <row r="17612">
          <cell r="D17612" t="str">
            <v>201611858</v>
          </cell>
        </row>
        <row r="17613">
          <cell r="D17613" t="str">
            <v>201611872</v>
          </cell>
        </row>
        <row r="17614">
          <cell r="D17614" t="str">
            <v>201611878</v>
          </cell>
        </row>
        <row r="17615">
          <cell r="D17615" t="str">
            <v>201611881</v>
          </cell>
        </row>
        <row r="17616">
          <cell r="D17616" t="str">
            <v>201611882</v>
          </cell>
        </row>
        <row r="17617">
          <cell r="D17617" t="str">
            <v>201611902</v>
          </cell>
        </row>
        <row r="17618">
          <cell r="D17618" t="str">
            <v>201611917</v>
          </cell>
        </row>
        <row r="17619">
          <cell r="D17619" t="str">
            <v>201611918</v>
          </cell>
        </row>
        <row r="17620">
          <cell r="D17620" t="str">
            <v>201611919</v>
          </cell>
        </row>
        <row r="17621">
          <cell r="D17621" t="str">
            <v>201611926</v>
          </cell>
        </row>
        <row r="17622">
          <cell r="D17622" t="str">
            <v>201611927</v>
          </cell>
        </row>
        <row r="17623">
          <cell r="D17623" t="str">
            <v>201611929</v>
          </cell>
        </row>
        <row r="17624">
          <cell r="D17624" t="str">
            <v>201611930</v>
          </cell>
        </row>
        <row r="17625">
          <cell r="D17625" t="str">
            <v>201611937</v>
          </cell>
        </row>
        <row r="17626">
          <cell r="D17626" t="str">
            <v>201611938</v>
          </cell>
        </row>
        <row r="17627">
          <cell r="D17627" t="str">
            <v>201611941</v>
          </cell>
        </row>
        <row r="17628">
          <cell r="D17628" t="str">
            <v>201611946</v>
          </cell>
        </row>
        <row r="17629">
          <cell r="D17629" t="str">
            <v>201611949</v>
          </cell>
        </row>
        <row r="17630">
          <cell r="D17630" t="str">
            <v>201611950</v>
          </cell>
        </row>
        <row r="17631">
          <cell r="D17631" t="str">
            <v>201611957</v>
          </cell>
        </row>
        <row r="17632">
          <cell r="D17632" t="str">
            <v>201611958</v>
          </cell>
        </row>
        <row r="17633">
          <cell r="D17633" t="str">
            <v>201611961</v>
          </cell>
        </row>
        <row r="17634">
          <cell r="D17634" t="str">
            <v>201611966</v>
          </cell>
        </row>
        <row r="17635">
          <cell r="D17635" t="str">
            <v>201611972</v>
          </cell>
        </row>
        <row r="17636">
          <cell r="D17636" t="str">
            <v>201611982</v>
          </cell>
        </row>
        <row r="17637">
          <cell r="D17637" t="str">
            <v>201612102</v>
          </cell>
        </row>
        <row r="17638">
          <cell r="D17638" t="str">
            <v>201612104</v>
          </cell>
        </row>
        <row r="17639">
          <cell r="D17639" t="str">
            <v>201612105</v>
          </cell>
        </row>
        <row r="17640">
          <cell r="D17640" t="str">
            <v>201612107</v>
          </cell>
        </row>
        <row r="17641">
          <cell r="D17641" t="str">
            <v>201612109</v>
          </cell>
        </row>
        <row r="17642">
          <cell r="D17642" t="str">
            <v>201612110</v>
          </cell>
        </row>
        <row r="17643">
          <cell r="D17643" t="str">
            <v>201612111</v>
          </cell>
        </row>
        <row r="17644">
          <cell r="D17644" t="str">
            <v>201612116</v>
          </cell>
        </row>
        <row r="17645">
          <cell r="D17645" t="str">
            <v>201612120</v>
          </cell>
        </row>
        <row r="17646">
          <cell r="D17646" t="str">
            <v>201612121</v>
          </cell>
        </row>
        <row r="17647">
          <cell r="D17647" t="str">
            <v>201612128</v>
          </cell>
        </row>
        <row r="17648">
          <cell r="D17648" t="str">
            <v>201612129</v>
          </cell>
        </row>
        <row r="17649">
          <cell r="D17649" t="str">
            <v>201612131</v>
          </cell>
        </row>
        <row r="17650">
          <cell r="D17650" t="str">
            <v>201612136</v>
          </cell>
        </row>
        <row r="17651">
          <cell r="D17651" t="str">
            <v>201612138</v>
          </cell>
        </row>
        <row r="17652">
          <cell r="D17652" t="str">
            <v>201612139</v>
          </cell>
        </row>
        <row r="17653">
          <cell r="D17653" t="str">
            <v>201612140</v>
          </cell>
        </row>
        <row r="17654">
          <cell r="D17654" t="str">
            <v>201612141</v>
          </cell>
        </row>
        <row r="17655">
          <cell r="D17655" t="str">
            <v>201612148</v>
          </cell>
        </row>
        <row r="17656">
          <cell r="D17656" t="str">
            <v>201612149</v>
          </cell>
        </row>
        <row r="17657">
          <cell r="D17657" t="str">
            <v>201612182</v>
          </cell>
        </row>
        <row r="17658">
          <cell r="D17658" t="str">
            <v>201612184</v>
          </cell>
        </row>
        <row r="17659">
          <cell r="D17659" t="str">
            <v>201612185</v>
          </cell>
        </row>
        <row r="17660">
          <cell r="D17660" t="str">
            <v>201612201</v>
          </cell>
        </row>
        <row r="17661">
          <cell r="D17661" t="str">
            <v>201612202</v>
          </cell>
        </row>
        <row r="17662">
          <cell r="D17662" t="str">
            <v>201612203</v>
          </cell>
        </row>
        <row r="17663">
          <cell r="D17663" t="str">
            <v>201612211</v>
          </cell>
        </row>
        <row r="17664">
          <cell r="D17664" t="str">
            <v>201612212</v>
          </cell>
        </row>
        <row r="17665">
          <cell r="D17665" t="str">
            <v>201612216</v>
          </cell>
        </row>
        <row r="17666">
          <cell r="D17666" t="str">
            <v>201612220</v>
          </cell>
        </row>
        <row r="17667">
          <cell r="D17667" t="str">
            <v>201612221</v>
          </cell>
        </row>
        <row r="17668">
          <cell r="D17668" t="str">
            <v>201612228</v>
          </cell>
        </row>
        <row r="17669">
          <cell r="D17669" t="str">
            <v>201612229</v>
          </cell>
        </row>
        <row r="17670">
          <cell r="D17670" t="str">
            <v>201612253</v>
          </cell>
        </row>
        <row r="17671">
          <cell r="D17671" t="str">
            <v>201612263</v>
          </cell>
        </row>
        <row r="17672">
          <cell r="D17672" t="str">
            <v>201612272</v>
          </cell>
        </row>
        <row r="17673">
          <cell r="D17673" t="str">
            <v>201612281</v>
          </cell>
        </row>
        <row r="17674">
          <cell r="D17674" t="str">
            <v>201612282</v>
          </cell>
        </row>
        <row r="17675">
          <cell r="D17675" t="str">
            <v>201612283</v>
          </cell>
        </row>
        <row r="17676">
          <cell r="D17676" t="str">
            <v>201612293</v>
          </cell>
        </row>
        <row r="17677">
          <cell r="D17677" t="str">
            <v>201612300</v>
          </cell>
        </row>
        <row r="17678">
          <cell r="D17678" t="str">
            <v>201612301</v>
          </cell>
        </row>
        <row r="17679">
          <cell r="D17679" t="str">
            <v>201612302</v>
          </cell>
        </row>
        <row r="17680">
          <cell r="D17680" t="str">
            <v>201612310</v>
          </cell>
        </row>
        <row r="17681">
          <cell r="D17681" t="str">
            <v>201612312</v>
          </cell>
        </row>
        <row r="17682">
          <cell r="D17682" t="str">
            <v>201612318</v>
          </cell>
        </row>
        <row r="17683">
          <cell r="D17683" t="str">
            <v>201612319</v>
          </cell>
        </row>
        <row r="17684">
          <cell r="D17684" t="str">
            <v>201612320</v>
          </cell>
        </row>
        <row r="17685">
          <cell r="D17685" t="str">
            <v>201612322</v>
          </cell>
        </row>
        <row r="17686">
          <cell r="D17686" t="str">
            <v>201612332</v>
          </cell>
        </row>
        <row r="17687">
          <cell r="D17687" t="str">
            <v>201612372</v>
          </cell>
        </row>
        <row r="17688">
          <cell r="D17688" t="str">
            <v>201612381</v>
          </cell>
        </row>
        <row r="17689">
          <cell r="D17689" t="str">
            <v>201612382</v>
          </cell>
        </row>
        <row r="17690">
          <cell r="D17690" t="str">
            <v>201612392</v>
          </cell>
        </row>
        <row r="17691">
          <cell r="D17691" t="str">
            <v>201612402</v>
          </cell>
        </row>
        <row r="17692">
          <cell r="D17692" t="str">
            <v>201612409</v>
          </cell>
        </row>
        <row r="17693">
          <cell r="D17693" t="str">
            <v>201612412</v>
          </cell>
        </row>
        <row r="17694">
          <cell r="D17694" t="str">
            <v>201612416</v>
          </cell>
        </row>
        <row r="17695">
          <cell r="D17695" t="str">
            <v>201612472</v>
          </cell>
        </row>
        <row r="17696">
          <cell r="D17696" t="str">
            <v>201612482</v>
          </cell>
        </row>
        <row r="17697">
          <cell r="D17697" t="str">
            <v>201612501</v>
          </cell>
        </row>
        <row r="17698">
          <cell r="D17698" t="str">
            <v>201612503</v>
          </cell>
        </row>
        <row r="17699">
          <cell r="D17699" t="str">
            <v>201612512</v>
          </cell>
        </row>
        <row r="17700">
          <cell r="D17700" t="str">
            <v>201612516</v>
          </cell>
        </row>
        <row r="17701">
          <cell r="D17701" t="str">
            <v>201612523</v>
          </cell>
        </row>
        <row r="17702">
          <cell r="D17702" t="str">
            <v>201612553</v>
          </cell>
        </row>
        <row r="17703">
          <cell r="D17703" t="str">
            <v>201612572</v>
          </cell>
        </row>
        <row r="17704">
          <cell r="D17704" t="str">
            <v>201612573</v>
          </cell>
        </row>
        <row r="17705">
          <cell r="D17705" t="str">
            <v>201612581</v>
          </cell>
        </row>
        <row r="17706">
          <cell r="D17706" t="str">
            <v>201612583</v>
          </cell>
        </row>
        <row r="17707">
          <cell r="D17707" t="str">
            <v>201612593</v>
          </cell>
        </row>
        <row r="17708">
          <cell r="D17708" t="str">
            <v>201612601</v>
          </cell>
        </row>
        <row r="17709">
          <cell r="D17709" t="str">
            <v>201612602</v>
          </cell>
        </row>
        <row r="17710">
          <cell r="D17710" t="str">
            <v>201612632</v>
          </cell>
        </row>
        <row r="17711">
          <cell r="D17711" t="str">
            <v>201612681</v>
          </cell>
        </row>
        <row r="17712">
          <cell r="D17712" t="str">
            <v>201612682</v>
          </cell>
        </row>
        <row r="17713">
          <cell r="D17713" t="str">
            <v>201612701</v>
          </cell>
        </row>
        <row r="17714">
          <cell r="D17714" t="str">
            <v>201612703</v>
          </cell>
        </row>
        <row r="17715">
          <cell r="D17715" t="str">
            <v>201612712</v>
          </cell>
        </row>
        <row r="17716">
          <cell r="D17716" t="str">
            <v>201612713</v>
          </cell>
        </row>
        <row r="17717">
          <cell r="D17717" t="str">
            <v>201612753</v>
          </cell>
        </row>
        <row r="17718">
          <cell r="D17718" t="str">
            <v>201612762</v>
          </cell>
        </row>
        <row r="17719">
          <cell r="D17719" t="str">
            <v>201612773</v>
          </cell>
        </row>
        <row r="17720">
          <cell r="D17720" t="str">
            <v>201612781</v>
          </cell>
        </row>
        <row r="17721">
          <cell r="D17721" t="str">
            <v>201612782</v>
          </cell>
        </row>
        <row r="17722">
          <cell r="D17722" t="str">
            <v>201612783</v>
          </cell>
        </row>
        <row r="17723">
          <cell r="D17723" t="str">
            <v>201612793</v>
          </cell>
        </row>
        <row r="17724">
          <cell r="D17724" t="str">
            <v>201612801</v>
          </cell>
        </row>
        <row r="17725">
          <cell r="D17725" t="str">
            <v>201612802</v>
          </cell>
        </row>
        <row r="17726">
          <cell r="D17726" t="str">
            <v>201612858</v>
          </cell>
        </row>
        <row r="17727">
          <cell r="D17727" t="str">
            <v>201612872</v>
          </cell>
        </row>
        <row r="17728">
          <cell r="D17728" t="str">
            <v>201612878</v>
          </cell>
        </row>
        <row r="17729">
          <cell r="D17729" t="str">
            <v>201612881</v>
          </cell>
        </row>
        <row r="17730">
          <cell r="D17730" t="str">
            <v>201612882</v>
          </cell>
        </row>
        <row r="17731">
          <cell r="D17731" t="str">
            <v>201612902</v>
          </cell>
        </row>
        <row r="17732">
          <cell r="D17732" t="str">
            <v>201612917</v>
          </cell>
        </row>
        <row r="17733">
          <cell r="D17733" t="str">
            <v>201612918</v>
          </cell>
        </row>
        <row r="17734">
          <cell r="D17734" t="str">
            <v>201612919</v>
          </cell>
        </row>
        <row r="17735">
          <cell r="D17735" t="str">
            <v>201612926</v>
          </cell>
        </row>
        <row r="17736">
          <cell r="D17736" t="str">
            <v>201612927</v>
          </cell>
        </row>
        <row r="17737">
          <cell r="D17737" t="str">
            <v>201612929</v>
          </cell>
        </row>
        <row r="17738">
          <cell r="D17738" t="str">
            <v>201612930</v>
          </cell>
        </row>
        <row r="17739">
          <cell r="D17739" t="str">
            <v>201612937</v>
          </cell>
        </row>
        <row r="17740">
          <cell r="D17740" t="str">
            <v>201612938</v>
          </cell>
        </row>
        <row r="17741">
          <cell r="D17741" t="str">
            <v>201612941</v>
          </cell>
        </row>
        <row r="17742">
          <cell r="D17742" t="str">
            <v>201612946</v>
          </cell>
        </row>
        <row r="17743">
          <cell r="D17743" t="str">
            <v>201612949</v>
          </cell>
        </row>
        <row r="17744">
          <cell r="D17744" t="str">
            <v>201612950</v>
          </cell>
        </row>
        <row r="17745">
          <cell r="D17745" t="str">
            <v>201612957</v>
          </cell>
        </row>
        <row r="17746">
          <cell r="D17746" t="str">
            <v>201612958</v>
          </cell>
        </row>
        <row r="17747">
          <cell r="D17747" t="str">
            <v>201612961</v>
          </cell>
        </row>
        <row r="17748">
          <cell r="D17748" t="str">
            <v>201612966</v>
          </cell>
        </row>
        <row r="17749">
          <cell r="D17749" t="str">
            <v>201612972</v>
          </cell>
        </row>
        <row r="17750">
          <cell r="D17750" t="str">
            <v>201612982</v>
          </cell>
        </row>
        <row r="17751">
          <cell r="D17751" t="str">
            <v>201701102</v>
          </cell>
        </row>
        <row r="17752">
          <cell r="D17752" t="str">
            <v>201701104</v>
          </cell>
        </row>
        <row r="17753">
          <cell r="D17753" t="str">
            <v>201701105</v>
          </cell>
        </row>
        <row r="17754">
          <cell r="D17754" t="str">
            <v>201701107</v>
          </cell>
        </row>
        <row r="17755">
          <cell r="D17755" t="str">
            <v>201701109</v>
          </cell>
        </row>
        <row r="17756">
          <cell r="D17756" t="str">
            <v>201701110</v>
          </cell>
        </row>
        <row r="17757">
          <cell r="D17757" t="str">
            <v>201701111</v>
          </cell>
        </row>
        <row r="17758">
          <cell r="D17758" t="str">
            <v>201701116</v>
          </cell>
        </row>
        <row r="17759">
          <cell r="D17759" t="str">
            <v>201701120</v>
          </cell>
        </row>
        <row r="17760">
          <cell r="D17760" t="str">
            <v>201701121</v>
          </cell>
        </row>
        <row r="17761">
          <cell r="D17761" t="str">
            <v>201701128</v>
          </cell>
        </row>
        <row r="17762">
          <cell r="D17762" t="str">
            <v>201701129</v>
          </cell>
        </row>
        <row r="17763">
          <cell r="D17763" t="str">
            <v>201701131</v>
          </cell>
        </row>
        <row r="17764">
          <cell r="D17764" t="str">
            <v>201701136</v>
          </cell>
        </row>
        <row r="17765">
          <cell r="D17765" t="str">
            <v>201701138</v>
          </cell>
        </row>
        <row r="17766">
          <cell r="D17766" t="str">
            <v>201701139</v>
          </cell>
        </row>
        <row r="17767">
          <cell r="D17767" t="str">
            <v>201701140</v>
          </cell>
        </row>
        <row r="17768">
          <cell r="D17768" t="str">
            <v>201701141</v>
          </cell>
        </row>
        <row r="17769">
          <cell r="D17769" t="str">
            <v>201701148</v>
          </cell>
        </row>
        <row r="17770">
          <cell r="D17770" t="str">
            <v>201701149</v>
          </cell>
        </row>
        <row r="17771">
          <cell r="D17771" t="str">
            <v>201701182</v>
          </cell>
        </row>
        <row r="17772">
          <cell r="D17772" t="str">
            <v>201701184</v>
          </cell>
        </row>
        <row r="17773">
          <cell r="D17773" t="str">
            <v>201701185</v>
          </cell>
        </row>
        <row r="17774">
          <cell r="D17774" t="str">
            <v>201701201</v>
          </cell>
        </row>
        <row r="17775">
          <cell r="D17775" t="str">
            <v>201701202</v>
          </cell>
        </row>
        <row r="17776">
          <cell r="D17776" t="str">
            <v>201701203</v>
          </cell>
        </row>
        <row r="17777">
          <cell r="D17777" t="str">
            <v>201701211</v>
          </cell>
        </row>
        <row r="17778">
          <cell r="D17778" t="str">
            <v>201701212</v>
          </cell>
        </row>
        <row r="17779">
          <cell r="D17779" t="str">
            <v>201701216</v>
          </cell>
        </row>
        <row r="17780">
          <cell r="D17780" t="str">
            <v>201701220</v>
          </cell>
        </row>
        <row r="17781">
          <cell r="D17781" t="str">
            <v>201701221</v>
          </cell>
        </row>
        <row r="17782">
          <cell r="D17782" t="str">
            <v>201701228</v>
          </cell>
        </row>
        <row r="17783">
          <cell r="D17783" t="str">
            <v>201701229</v>
          </cell>
        </row>
        <row r="17784">
          <cell r="D17784" t="str">
            <v>201701253</v>
          </cell>
        </row>
        <row r="17785">
          <cell r="D17785" t="str">
            <v>201701263</v>
          </cell>
        </row>
        <row r="17786">
          <cell r="D17786" t="str">
            <v>201701272</v>
          </cell>
        </row>
        <row r="17787">
          <cell r="D17787" t="str">
            <v>201701281</v>
          </cell>
        </row>
        <row r="17788">
          <cell r="D17788" t="str">
            <v>201701282</v>
          </cell>
        </row>
        <row r="17789">
          <cell r="D17789" t="str">
            <v>201701283</v>
          </cell>
        </row>
        <row r="17790">
          <cell r="D17790" t="str">
            <v>201701293</v>
          </cell>
        </row>
        <row r="17791">
          <cell r="D17791" t="str">
            <v>201701300</v>
          </cell>
        </row>
        <row r="17792">
          <cell r="D17792" t="str">
            <v>201701301</v>
          </cell>
        </row>
        <row r="17793">
          <cell r="D17793" t="str">
            <v>201701302</v>
          </cell>
        </row>
        <row r="17794">
          <cell r="D17794" t="str">
            <v>201701310</v>
          </cell>
        </row>
        <row r="17795">
          <cell r="D17795" t="str">
            <v>201701312</v>
          </cell>
        </row>
        <row r="17796">
          <cell r="D17796" t="str">
            <v>201701318</v>
          </cell>
        </row>
        <row r="17797">
          <cell r="D17797" t="str">
            <v>201701319</v>
          </cell>
        </row>
        <row r="17798">
          <cell r="D17798" t="str">
            <v>201701320</v>
          </cell>
        </row>
        <row r="17799">
          <cell r="D17799" t="str">
            <v>201701322</v>
          </cell>
        </row>
        <row r="17800">
          <cell r="D17800" t="str">
            <v>201701332</v>
          </cell>
        </row>
        <row r="17801">
          <cell r="D17801" t="str">
            <v>201701372</v>
          </cell>
        </row>
        <row r="17802">
          <cell r="D17802" t="str">
            <v>201701381</v>
          </cell>
        </row>
        <row r="17803">
          <cell r="D17803" t="str">
            <v>201701382</v>
          </cell>
        </row>
        <row r="17804">
          <cell r="D17804" t="str">
            <v>201701392</v>
          </cell>
        </row>
        <row r="17805">
          <cell r="D17805" t="str">
            <v>201701402</v>
          </cell>
        </row>
        <row r="17806">
          <cell r="D17806" t="str">
            <v>201701409</v>
          </cell>
        </row>
        <row r="17807">
          <cell r="D17807" t="str">
            <v>201701412</v>
          </cell>
        </row>
        <row r="17808">
          <cell r="D17808" t="str">
            <v>201701416</v>
          </cell>
        </row>
        <row r="17809">
          <cell r="D17809" t="str">
            <v>201701472</v>
          </cell>
        </row>
        <row r="17810">
          <cell r="D17810" t="str">
            <v>201701482</v>
          </cell>
        </row>
        <row r="17811">
          <cell r="D17811" t="str">
            <v>201701501</v>
          </cell>
        </row>
        <row r="17812">
          <cell r="D17812" t="str">
            <v>201701503</v>
          </cell>
        </row>
        <row r="17813">
          <cell r="D17813" t="str">
            <v>201701512</v>
          </cell>
        </row>
        <row r="17814">
          <cell r="D17814" t="str">
            <v>201701516</v>
          </cell>
        </row>
        <row r="17815">
          <cell r="D17815" t="str">
            <v>201701523</v>
          </cell>
        </row>
        <row r="17816">
          <cell r="D17816" t="str">
            <v>201701553</v>
          </cell>
        </row>
        <row r="17817">
          <cell r="D17817" t="str">
            <v>201701572</v>
          </cell>
        </row>
        <row r="17818">
          <cell r="D17818" t="str">
            <v>201701573</v>
          </cell>
        </row>
        <row r="17819">
          <cell r="D17819" t="str">
            <v>201701581</v>
          </cell>
        </row>
        <row r="17820">
          <cell r="D17820" t="str">
            <v>201701583</v>
          </cell>
        </row>
        <row r="17821">
          <cell r="D17821" t="str">
            <v>201701593</v>
          </cell>
        </row>
        <row r="17822">
          <cell r="D17822" t="str">
            <v>201701601</v>
          </cell>
        </row>
        <row r="17823">
          <cell r="D17823" t="str">
            <v>201701602</v>
          </cell>
        </row>
        <row r="17824">
          <cell r="D17824" t="str">
            <v>201701632</v>
          </cell>
        </row>
        <row r="17825">
          <cell r="D17825" t="str">
            <v>201701681</v>
          </cell>
        </row>
        <row r="17826">
          <cell r="D17826" t="str">
            <v>201701682</v>
          </cell>
        </row>
        <row r="17827">
          <cell r="D17827" t="str">
            <v>201701701</v>
          </cell>
        </row>
        <row r="17828">
          <cell r="D17828" t="str">
            <v>201701703</v>
          </cell>
        </row>
        <row r="17829">
          <cell r="D17829" t="str">
            <v>201701712</v>
          </cell>
        </row>
        <row r="17830">
          <cell r="D17830" t="str">
            <v>201701713</v>
          </cell>
        </row>
        <row r="17831">
          <cell r="D17831" t="str">
            <v>201701753</v>
          </cell>
        </row>
        <row r="17832">
          <cell r="D17832" t="str">
            <v>201701762</v>
          </cell>
        </row>
        <row r="17833">
          <cell r="D17833" t="str">
            <v>201701773</v>
          </cell>
        </row>
        <row r="17834">
          <cell r="D17834" t="str">
            <v>201701781</v>
          </cell>
        </row>
        <row r="17835">
          <cell r="D17835" t="str">
            <v>201701782</v>
          </cell>
        </row>
        <row r="17836">
          <cell r="D17836" t="str">
            <v>201701783</v>
          </cell>
        </row>
        <row r="17837">
          <cell r="D17837" t="str">
            <v>201701793</v>
          </cell>
        </row>
        <row r="17838">
          <cell r="D17838" t="str">
            <v>201701801</v>
          </cell>
        </row>
        <row r="17839">
          <cell r="D17839" t="str">
            <v>201701802</v>
          </cell>
        </row>
        <row r="17840">
          <cell r="D17840" t="str">
            <v>201701858</v>
          </cell>
        </row>
        <row r="17841">
          <cell r="D17841" t="str">
            <v>201701872</v>
          </cell>
        </row>
        <row r="17842">
          <cell r="D17842" t="str">
            <v>201701878</v>
          </cell>
        </row>
        <row r="17843">
          <cell r="D17843" t="str">
            <v>201701881</v>
          </cell>
        </row>
        <row r="17844">
          <cell r="D17844" t="str">
            <v>201701882</v>
          </cell>
        </row>
        <row r="17845">
          <cell r="D17845" t="str">
            <v>201701902</v>
          </cell>
        </row>
        <row r="17846">
          <cell r="D17846" t="str">
            <v>201701917</v>
          </cell>
        </row>
        <row r="17847">
          <cell r="D17847" t="str">
            <v>201701918</v>
          </cell>
        </row>
        <row r="17848">
          <cell r="D17848" t="str">
            <v>201701919</v>
          </cell>
        </row>
        <row r="17849">
          <cell r="D17849" t="str">
            <v>201701926</v>
          </cell>
        </row>
        <row r="17850">
          <cell r="D17850" t="str">
            <v>201701927</v>
          </cell>
        </row>
        <row r="17851">
          <cell r="D17851" t="str">
            <v>201701929</v>
          </cell>
        </row>
        <row r="17852">
          <cell r="D17852" t="str">
            <v>201701930</v>
          </cell>
        </row>
        <row r="17853">
          <cell r="D17853" t="str">
            <v>201701937</v>
          </cell>
        </row>
        <row r="17854">
          <cell r="D17854" t="str">
            <v>201701938</v>
          </cell>
        </row>
        <row r="17855">
          <cell r="D17855" t="str">
            <v>201701941</v>
          </cell>
        </row>
        <row r="17856">
          <cell r="D17856" t="str">
            <v>201701946</v>
          </cell>
        </row>
        <row r="17857">
          <cell r="D17857" t="str">
            <v>201701949</v>
          </cell>
        </row>
        <row r="17858">
          <cell r="D17858" t="str">
            <v>201701950</v>
          </cell>
        </row>
        <row r="17859">
          <cell r="D17859" t="str">
            <v>201701957</v>
          </cell>
        </row>
        <row r="17860">
          <cell r="D17860" t="str">
            <v>201701958</v>
          </cell>
        </row>
        <row r="17861">
          <cell r="D17861" t="str">
            <v>201701961</v>
          </cell>
        </row>
        <row r="17862">
          <cell r="D17862" t="str">
            <v>201701966</v>
          </cell>
        </row>
        <row r="17863">
          <cell r="D17863" t="str">
            <v>201701972</v>
          </cell>
        </row>
        <row r="17864">
          <cell r="D17864" t="str">
            <v>201701982</v>
          </cell>
        </row>
        <row r="17865">
          <cell r="D17865" t="str">
            <v>201702102</v>
          </cell>
        </row>
        <row r="17866">
          <cell r="D17866" t="str">
            <v>201702104</v>
          </cell>
        </row>
        <row r="17867">
          <cell r="D17867" t="str">
            <v>201702105</v>
          </cell>
        </row>
        <row r="17868">
          <cell r="D17868" t="str">
            <v>201702107</v>
          </cell>
        </row>
        <row r="17869">
          <cell r="D17869" t="str">
            <v>201702109</v>
          </cell>
        </row>
        <row r="17870">
          <cell r="D17870" t="str">
            <v>201702110</v>
          </cell>
        </row>
        <row r="17871">
          <cell r="D17871" t="str">
            <v>201702111</v>
          </cell>
        </row>
        <row r="17872">
          <cell r="D17872" t="str">
            <v>201702116</v>
          </cell>
        </row>
        <row r="17873">
          <cell r="D17873" t="str">
            <v>201702120</v>
          </cell>
        </row>
        <row r="17874">
          <cell r="D17874" t="str">
            <v>201702121</v>
          </cell>
        </row>
        <row r="17875">
          <cell r="D17875" t="str">
            <v>201702128</v>
          </cell>
        </row>
        <row r="17876">
          <cell r="D17876" t="str">
            <v>201702129</v>
          </cell>
        </row>
        <row r="17877">
          <cell r="D17877" t="str">
            <v>201702131</v>
          </cell>
        </row>
        <row r="17878">
          <cell r="D17878" t="str">
            <v>201702136</v>
          </cell>
        </row>
        <row r="17879">
          <cell r="D17879" t="str">
            <v>201702138</v>
          </cell>
        </row>
        <row r="17880">
          <cell r="D17880" t="str">
            <v>201702139</v>
          </cell>
        </row>
        <row r="17881">
          <cell r="D17881" t="str">
            <v>201702140</v>
          </cell>
        </row>
        <row r="17882">
          <cell r="D17882" t="str">
            <v>201702141</v>
          </cell>
        </row>
        <row r="17883">
          <cell r="D17883" t="str">
            <v>201702148</v>
          </cell>
        </row>
        <row r="17884">
          <cell r="D17884" t="str">
            <v>201702149</v>
          </cell>
        </row>
        <row r="17885">
          <cell r="D17885" t="str">
            <v>201702182</v>
          </cell>
        </row>
        <row r="17886">
          <cell r="D17886" t="str">
            <v>201702184</v>
          </cell>
        </row>
        <row r="17887">
          <cell r="D17887" t="str">
            <v>201702185</v>
          </cell>
        </row>
        <row r="17888">
          <cell r="D17888" t="str">
            <v>201702201</v>
          </cell>
        </row>
        <row r="17889">
          <cell r="D17889" t="str">
            <v>201702202</v>
          </cell>
        </row>
        <row r="17890">
          <cell r="D17890" t="str">
            <v>201702203</v>
          </cell>
        </row>
        <row r="17891">
          <cell r="D17891" t="str">
            <v>201702211</v>
          </cell>
        </row>
        <row r="17892">
          <cell r="D17892" t="str">
            <v>201702212</v>
          </cell>
        </row>
        <row r="17893">
          <cell r="D17893" t="str">
            <v>201702216</v>
          </cell>
        </row>
        <row r="17894">
          <cell r="D17894" t="str">
            <v>201702220</v>
          </cell>
        </row>
        <row r="17895">
          <cell r="D17895" t="str">
            <v>201702221</v>
          </cell>
        </row>
        <row r="17896">
          <cell r="D17896" t="str">
            <v>201702228</v>
          </cell>
        </row>
        <row r="17897">
          <cell r="D17897" t="str">
            <v>201702229</v>
          </cell>
        </row>
        <row r="17898">
          <cell r="D17898" t="str">
            <v>201702253</v>
          </cell>
        </row>
        <row r="17899">
          <cell r="D17899" t="str">
            <v>201702263</v>
          </cell>
        </row>
        <row r="17900">
          <cell r="D17900" t="str">
            <v>201702272</v>
          </cell>
        </row>
        <row r="17901">
          <cell r="D17901" t="str">
            <v>201702281</v>
          </cell>
        </row>
        <row r="17902">
          <cell r="D17902" t="str">
            <v>201702282</v>
          </cell>
        </row>
        <row r="17903">
          <cell r="D17903" t="str">
            <v>201702283</v>
          </cell>
        </row>
        <row r="17904">
          <cell r="D17904" t="str">
            <v>201702293</v>
          </cell>
        </row>
        <row r="17905">
          <cell r="D17905" t="str">
            <v>201702300</v>
          </cell>
        </row>
        <row r="17906">
          <cell r="D17906" t="str">
            <v>201702301</v>
          </cell>
        </row>
        <row r="17907">
          <cell r="D17907" t="str">
            <v>201702302</v>
          </cell>
        </row>
        <row r="17908">
          <cell r="D17908" t="str">
            <v>201702310</v>
          </cell>
        </row>
        <row r="17909">
          <cell r="D17909" t="str">
            <v>201702312</v>
          </cell>
        </row>
        <row r="17910">
          <cell r="D17910" t="str">
            <v>201702318</v>
          </cell>
        </row>
        <row r="17911">
          <cell r="D17911" t="str">
            <v>201702319</v>
          </cell>
        </row>
        <row r="17912">
          <cell r="D17912" t="str">
            <v>201702320</v>
          </cell>
        </row>
        <row r="17913">
          <cell r="D17913" t="str">
            <v>201702322</v>
          </cell>
        </row>
        <row r="17914">
          <cell r="D17914" t="str">
            <v>201702332</v>
          </cell>
        </row>
        <row r="17915">
          <cell r="D17915" t="str">
            <v>201702372</v>
          </cell>
        </row>
        <row r="17916">
          <cell r="D17916" t="str">
            <v>201702381</v>
          </cell>
        </row>
        <row r="17917">
          <cell r="D17917" t="str">
            <v>201702382</v>
          </cell>
        </row>
        <row r="17918">
          <cell r="D17918" t="str">
            <v>201702392</v>
          </cell>
        </row>
        <row r="17919">
          <cell r="D17919" t="str">
            <v>201702402</v>
          </cell>
        </row>
        <row r="17920">
          <cell r="D17920" t="str">
            <v>201702409</v>
          </cell>
        </row>
        <row r="17921">
          <cell r="D17921" t="str">
            <v>201702412</v>
          </cell>
        </row>
        <row r="17922">
          <cell r="D17922" t="str">
            <v>201702416</v>
          </cell>
        </row>
        <row r="17923">
          <cell r="D17923" t="str">
            <v>201702472</v>
          </cell>
        </row>
        <row r="17924">
          <cell r="D17924" t="str">
            <v>201702482</v>
          </cell>
        </row>
        <row r="17925">
          <cell r="D17925" t="str">
            <v>201702501</v>
          </cell>
        </row>
        <row r="17926">
          <cell r="D17926" t="str">
            <v>201702503</v>
          </cell>
        </row>
        <row r="17927">
          <cell r="D17927" t="str">
            <v>201702512</v>
          </cell>
        </row>
        <row r="17928">
          <cell r="D17928" t="str">
            <v>201702516</v>
          </cell>
        </row>
        <row r="17929">
          <cell r="D17929" t="str">
            <v>201702523</v>
          </cell>
        </row>
        <row r="17930">
          <cell r="D17930" t="str">
            <v>201702553</v>
          </cell>
        </row>
        <row r="17931">
          <cell r="D17931" t="str">
            <v>201702572</v>
          </cell>
        </row>
        <row r="17932">
          <cell r="D17932" t="str">
            <v>201702573</v>
          </cell>
        </row>
        <row r="17933">
          <cell r="D17933" t="str">
            <v>201702581</v>
          </cell>
        </row>
        <row r="17934">
          <cell r="D17934" t="str">
            <v>201702583</v>
          </cell>
        </row>
        <row r="17935">
          <cell r="D17935" t="str">
            <v>201702593</v>
          </cell>
        </row>
        <row r="17936">
          <cell r="D17936" t="str">
            <v>201702601</v>
          </cell>
        </row>
        <row r="17937">
          <cell r="D17937" t="str">
            <v>201702602</v>
          </cell>
        </row>
        <row r="17938">
          <cell r="D17938" t="str">
            <v>201702632</v>
          </cell>
        </row>
        <row r="17939">
          <cell r="D17939" t="str">
            <v>201702681</v>
          </cell>
        </row>
        <row r="17940">
          <cell r="D17940" t="str">
            <v>201702682</v>
          </cell>
        </row>
        <row r="17941">
          <cell r="D17941" t="str">
            <v>201702701</v>
          </cell>
        </row>
        <row r="17942">
          <cell r="D17942" t="str">
            <v>201702703</v>
          </cell>
        </row>
        <row r="17943">
          <cell r="D17943" t="str">
            <v>201702712</v>
          </cell>
        </row>
        <row r="17944">
          <cell r="D17944" t="str">
            <v>201702713</v>
          </cell>
        </row>
        <row r="17945">
          <cell r="D17945" t="str">
            <v>201702753</v>
          </cell>
        </row>
        <row r="17946">
          <cell r="D17946" t="str">
            <v>201702762</v>
          </cell>
        </row>
        <row r="17947">
          <cell r="D17947" t="str">
            <v>201702773</v>
          </cell>
        </row>
        <row r="17948">
          <cell r="D17948" t="str">
            <v>201702781</v>
          </cell>
        </row>
        <row r="17949">
          <cell r="D17949" t="str">
            <v>201702782</v>
          </cell>
        </row>
        <row r="17950">
          <cell r="D17950" t="str">
            <v>201702783</v>
          </cell>
        </row>
        <row r="17951">
          <cell r="D17951" t="str">
            <v>201702793</v>
          </cell>
        </row>
        <row r="17952">
          <cell r="D17952" t="str">
            <v>201702801</v>
          </cell>
        </row>
        <row r="17953">
          <cell r="D17953" t="str">
            <v>201702802</v>
          </cell>
        </row>
        <row r="17954">
          <cell r="D17954" t="str">
            <v>201702858</v>
          </cell>
        </row>
        <row r="17955">
          <cell r="D17955" t="str">
            <v>201702872</v>
          </cell>
        </row>
        <row r="17956">
          <cell r="D17956" t="str">
            <v>201702878</v>
          </cell>
        </row>
        <row r="17957">
          <cell r="D17957" t="str">
            <v>201702881</v>
          </cell>
        </row>
        <row r="17958">
          <cell r="D17958" t="str">
            <v>201702882</v>
          </cell>
        </row>
        <row r="17959">
          <cell r="D17959" t="str">
            <v>201702902</v>
          </cell>
        </row>
        <row r="17960">
          <cell r="D17960" t="str">
            <v>201702917</v>
          </cell>
        </row>
        <row r="17961">
          <cell r="D17961" t="str">
            <v>201702918</v>
          </cell>
        </row>
        <row r="17962">
          <cell r="D17962" t="str">
            <v>201702919</v>
          </cell>
        </row>
        <row r="17963">
          <cell r="D17963" t="str">
            <v>201702926</v>
          </cell>
        </row>
        <row r="17964">
          <cell r="D17964" t="str">
            <v>201702927</v>
          </cell>
        </row>
        <row r="17965">
          <cell r="D17965" t="str">
            <v>201702929</v>
          </cell>
        </row>
        <row r="17966">
          <cell r="D17966" t="str">
            <v>201702930</v>
          </cell>
        </row>
        <row r="17967">
          <cell r="D17967" t="str">
            <v>201702937</v>
          </cell>
        </row>
        <row r="17968">
          <cell r="D17968" t="str">
            <v>201702938</v>
          </cell>
        </row>
        <row r="17969">
          <cell r="D17969" t="str">
            <v>201702941</v>
          </cell>
        </row>
        <row r="17970">
          <cell r="D17970" t="str">
            <v>201702946</v>
          </cell>
        </row>
        <row r="17971">
          <cell r="D17971" t="str">
            <v>201702949</v>
          </cell>
        </row>
        <row r="17972">
          <cell r="D17972" t="str">
            <v>201702950</v>
          </cell>
        </row>
        <row r="17973">
          <cell r="D17973" t="str">
            <v>201702957</v>
          </cell>
        </row>
        <row r="17974">
          <cell r="D17974" t="str">
            <v>201702958</v>
          </cell>
        </row>
        <row r="17975">
          <cell r="D17975" t="str">
            <v>201702961</v>
          </cell>
        </row>
        <row r="17976">
          <cell r="D17976" t="str">
            <v>201702966</v>
          </cell>
        </row>
        <row r="17977">
          <cell r="D17977" t="str">
            <v>201702972</v>
          </cell>
        </row>
        <row r="17978">
          <cell r="D17978" t="str">
            <v>201702982</v>
          </cell>
        </row>
        <row r="17979">
          <cell r="D17979" t="str">
            <v>201703102</v>
          </cell>
        </row>
        <row r="17980">
          <cell r="D17980" t="str">
            <v>201703104</v>
          </cell>
        </row>
        <row r="17981">
          <cell r="D17981" t="str">
            <v>201703105</v>
          </cell>
        </row>
        <row r="17982">
          <cell r="D17982" t="str">
            <v>201703107</v>
          </cell>
        </row>
        <row r="17983">
          <cell r="D17983" t="str">
            <v>201703109</v>
          </cell>
        </row>
        <row r="17984">
          <cell r="D17984" t="str">
            <v>201703110</v>
          </cell>
        </row>
        <row r="17985">
          <cell r="D17985" t="str">
            <v>201703111</v>
          </cell>
        </row>
        <row r="17986">
          <cell r="D17986" t="str">
            <v>201703116</v>
          </cell>
        </row>
        <row r="17987">
          <cell r="D17987" t="str">
            <v>201703120</v>
          </cell>
        </row>
        <row r="17988">
          <cell r="D17988" t="str">
            <v>201703121</v>
          </cell>
        </row>
        <row r="17989">
          <cell r="D17989" t="str">
            <v>201703128</v>
          </cell>
        </row>
        <row r="17990">
          <cell r="D17990" t="str">
            <v>201703129</v>
          </cell>
        </row>
        <row r="17991">
          <cell r="D17991" t="str">
            <v>201703131</v>
          </cell>
        </row>
        <row r="17992">
          <cell r="D17992" t="str">
            <v>201703136</v>
          </cell>
        </row>
        <row r="17993">
          <cell r="D17993" t="str">
            <v>201703138</v>
          </cell>
        </row>
        <row r="17994">
          <cell r="D17994" t="str">
            <v>201703139</v>
          </cell>
        </row>
        <row r="17995">
          <cell r="D17995" t="str">
            <v>201703140</v>
          </cell>
        </row>
        <row r="17996">
          <cell r="D17996" t="str">
            <v>201703141</v>
          </cell>
        </row>
        <row r="17997">
          <cell r="D17997" t="str">
            <v>201703148</v>
          </cell>
        </row>
        <row r="17998">
          <cell r="D17998" t="str">
            <v>201703149</v>
          </cell>
        </row>
        <row r="17999">
          <cell r="D17999" t="str">
            <v>201703182</v>
          </cell>
        </row>
        <row r="18000">
          <cell r="D18000" t="str">
            <v>201703184</v>
          </cell>
        </row>
        <row r="18001">
          <cell r="D18001" t="str">
            <v>201703185</v>
          </cell>
        </row>
        <row r="18002">
          <cell r="D18002" t="str">
            <v>201703201</v>
          </cell>
        </row>
        <row r="18003">
          <cell r="D18003" t="str">
            <v>201703202</v>
          </cell>
        </row>
        <row r="18004">
          <cell r="D18004" t="str">
            <v>201703203</v>
          </cell>
        </row>
        <row r="18005">
          <cell r="D18005" t="str">
            <v>201703211</v>
          </cell>
        </row>
        <row r="18006">
          <cell r="D18006" t="str">
            <v>201703212</v>
          </cell>
        </row>
        <row r="18007">
          <cell r="D18007" t="str">
            <v>201703216</v>
          </cell>
        </row>
        <row r="18008">
          <cell r="D18008" t="str">
            <v>201703220</v>
          </cell>
        </row>
        <row r="18009">
          <cell r="D18009" t="str">
            <v>201703221</v>
          </cell>
        </row>
        <row r="18010">
          <cell r="D18010" t="str">
            <v>201703228</v>
          </cell>
        </row>
        <row r="18011">
          <cell r="D18011" t="str">
            <v>201703229</v>
          </cell>
        </row>
        <row r="18012">
          <cell r="D18012" t="str">
            <v>201703253</v>
          </cell>
        </row>
        <row r="18013">
          <cell r="D18013" t="str">
            <v>201703263</v>
          </cell>
        </row>
        <row r="18014">
          <cell r="D18014" t="str">
            <v>201703272</v>
          </cell>
        </row>
        <row r="18015">
          <cell r="D18015" t="str">
            <v>201703281</v>
          </cell>
        </row>
        <row r="18016">
          <cell r="D18016" t="str">
            <v>201703282</v>
          </cell>
        </row>
        <row r="18017">
          <cell r="D18017" t="str">
            <v>201703283</v>
          </cell>
        </row>
        <row r="18018">
          <cell r="D18018" t="str">
            <v>201703293</v>
          </cell>
        </row>
        <row r="18019">
          <cell r="D18019" t="str">
            <v>201703300</v>
          </cell>
        </row>
        <row r="18020">
          <cell r="D18020" t="str">
            <v>201703301</v>
          </cell>
        </row>
        <row r="18021">
          <cell r="D18021" t="str">
            <v>201703302</v>
          </cell>
        </row>
        <row r="18022">
          <cell r="D18022" t="str">
            <v>201703310</v>
          </cell>
        </row>
        <row r="18023">
          <cell r="D18023" t="str">
            <v>201703312</v>
          </cell>
        </row>
        <row r="18024">
          <cell r="D18024" t="str">
            <v>201703318</v>
          </cell>
        </row>
        <row r="18025">
          <cell r="D18025" t="str">
            <v>201703319</v>
          </cell>
        </row>
        <row r="18026">
          <cell r="D18026" t="str">
            <v>201703320</v>
          </cell>
        </row>
        <row r="18027">
          <cell r="D18027" t="str">
            <v>201703322</v>
          </cell>
        </row>
        <row r="18028">
          <cell r="D18028" t="str">
            <v>201703332</v>
          </cell>
        </row>
        <row r="18029">
          <cell r="D18029" t="str">
            <v>201703372</v>
          </cell>
        </row>
        <row r="18030">
          <cell r="D18030" t="str">
            <v>201703381</v>
          </cell>
        </row>
        <row r="18031">
          <cell r="D18031" t="str">
            <v>201703382</v>
          </cell>
        </row>
        <row r="18032">
          <cell r="D18032" t="str">
            <v>201703392</v>
          </cell>
        </row>
        <row r="18033">
          <cell r="D18033" t="str">
            <v>201703402</v>
          </cell>
        </row>
        <row r="18034">
          <cell r="D18034" t="str">
            <v>201703409</v>
          </cell>
        </row>
        <row r="18035">
          <cell r="D18035" t="str">
            <v>201703412</v>
          </cell>
        </row>
        <row r="18036">
          <cell r="D18036" t="str">
            <v>201703416</v>
          </cell>
        </row>
        <row r="18037">
          <cell r="D18037" t="str">
            <v>201703472</v>
          </cell>
        </row>
        <row r="18038">
          <cell r="D18038" t="str">
            <v>201703482</v>
          </cell>
        </row>
        <row r="18039">
          <cell r="D18039" t="str">
            <v>201703501</v>
          </cell>
        </row>
        <row r="18040">
          <cell r="D18040" t="str">
            <v>201703503</v>
          </cell>
        </row>
        <row r="18041">
          <cell r="D18041" t="str">
            <v>201703512</v>
          </cell>
        </row>
        <row r="18042">
          <cell r="D18042" t="str">
            <v>201703516</v>
          </cell>
        </row>
        <row r="18043">
          <cell r="D18043" t="str">
            <v>201703523</v>
          </cell>
        </row>
        <row r="18044">
          <cell r="D18044" t="str">
            <v>201703553</v>
          </cell>
        </row>
        <row r="18045">
          <cell r="D18045" t="str">
            <v>201703572</v>
          </cell>
        </row>
        <row r="18046">
          <cell r="D18046" t="str">
            <v>201703573</v>
          </cell>
        </row>
        <row r="18047">
          <cell r="D18047" t="str">
            <v>201703581</v>
          </cell>
        </row>
        <row r="18048">
          <cell r="D18048" t="str">
            <v>201703583</v>
          </cell>
        </row>
        <row r="18049">
          <cell r="D18049" t="str">
            <v>201703593</v>
          </cell>
        </row>
        <row r="18050">
          <cell r="D18050" t="str">
            <v>201703601</v>
          </cell>
        </row>
        <row r="18051">
          <cell r="D18051" t="str">
            <v>201703602</v>
          </cell>
        </row>
        <row r="18052">
          <cell r="D18052" t="str">
            <v>201703632</v>
          </cell>
        </row>
        <row r="18053">
          <cell r="D18053" t="str">
            <v>201703681</v>
          </cell>
        </row>
        <row r="18054">
          <cell r="D18054" t="str">
            <v>201703682</v>
          </cell>
        </row>
        <row r="18055">
          <cell r="D18055" t="str">
            <v>201703701</v>
          </cell>
        </row>
        <row r="18056">
          <cell r="D18056" t="str">
            <v>201703703</v>
          </cell>
        </row>
        <row r="18057">
          <cell r="D18057" t="str">
            <v>201703712</v>
          </cell>
        </row>
        <row r="18058">
          <cell r="D18058" t="str">
            <v>201703713</v>
          </cell>
        </row>
        <row r="18059">
          <cell r="D18059" t="str">
            <v>201703753</v>
          </cell>
        </row>
        <row r="18060">
          <cell r="D18060" t="str">
            <v>201703762</v>
          </cell>
        </row>
        <row r="18061">
          <cell r="D18061" t="str">
            <v>201703773</v>
          </cell>
        </row>
        <row r="18062">
          <cell r="D18062" t="str">
            <v>201703781</v>
          </cell>
        </row>
        <row r="18063">
          <cell r="D18063" t="str">
            <v>201703782</v>
          </cell>
        </row>
        <row r="18064">
          <cell r="D18064" t="str">
            <v>201703783</v>
          </cell>
        </row>
        <row r="18065">
          <cell r="D18065" t="str">
            <v>201703793</v>
          </cell>
        </row>
        <row r="18066">
          <cell r="D18066" t="str">
            <v>201703801</v>
          </cell>
        </row>
        <row r="18067">
          <cell r="D18067" t="str">
            <v>201703802</v>
          </cell>
        </row>
        <row r="18068">
          <cell r="D18068" t="str">
            <v>201703858</v>
          </cell>
        </row>
        <row r="18069">
          <cell r="D18069" t="str">
            <v>201703872</v>
          </cell>
        </row>
        <row r="18070">
          <cell r="D18070" t="str">
            <v>201703878</v>
          </cell>
        </row>
        <row r="18071">
          <cell r="D18071" t="str">
            <v>201703881</v>
          </cell>
        </row>
        <row r="18072">
          <cell r="D18072" t="str">
            <v>201703882</v>
          </cell>
        </row>
        <row r="18073">
          <cell r="D18073" t="str">
            <v>201703902</v>
          </cell>
        </row>
        <row r="18074">
          <cell r="D18074" t="str">
            <v>201703917</v>
          </cell>
        </row>
        <row r="18075">
          <cell r="D18075" t="str">
            <v>201703918</v>
          </cell>
        </row>
        <row r="18076">
          <cell r="D18076" t="str">
            <v>201703919</v>
          </cell>
        </row>
        <row r="18077">
          <cell r="D18077" t="str">
            <v>201703926</v>
          </cell>
        </row>
        <row r="18078">
          <cell r="D18078" t="str">
            <v>201703927</v>
          </cell>
        </row>
        <row r="18079">
          <cell r="D18079" t="str">
            <v>201703929</v>
          </cell>
        </row>
        <row r="18080">
          <cell r="D18080" t="str">
            <v>201703930</v>
          </cell>
        </row>
        <row r="18081">
          <cell r="D18081" t="str">
            <v>201703937</v>
          </cell>
        </row>
        <row r="18082">
          <cell r="D18082" t="str">
            <v>201703938</v>
          </cell>
        </row>
        <row r="18083">
          <cell r="D18083" t="str">
            <v>201703941</v>
          </cell>
        </row>
        <row r="18084">
          <cell r="D18084" t="str">
            <v>201703946</v>
          </cell>
        </row>
        <row r="18085">
          <cell r="D18085" t="str">
            <v>201703949</v>
          </cell>
        </row>
        <row r="18086">
          <cell r="D18086" t="str">
            <v>201703950</v>
          </cell>
        </row>
        <row r="18087">
          <cell r="D18087" t="str">
            <v>201703957</v>
          </cell>
        </row>
        <row r="18088">
          <cell r="D18088" t="str">
            <v>201703958</v>
          </cell>
        </row>
        <row r="18089">
          <cell r="D18089" t="str">
            <v>201703961</v>
          </cell>
        </row>
        <row r="18090">
          <cell r="D18090" t="str">
            <v>201703966</v>
          </cell>
        </row>
        <row r="18091">
          <cell r="D18091" t="str">
            <v>201703972</v>
          </cell>
        </row>
        <row r="18092">
          <cell r="D18092" t="str">
            <v>201703982</v>
          </cell>
        </row>
        <row r="18093">
          <cell r="D18093" t="str">
            <v>201704102</v>
          </cell>
        </row>
        <row r="18094">
          <cell r="D18094" t="str">
            <v>201704104</v>
          </cell>
        </row>
        <row r="18095">
          <cell r="D18095" t="str">
            <v>201704105</v>
          </cell>
        </row>
        <row r="18096">
          <cell r="D18096" t="str">
            <v>201704107</v>
          </cell>
        </row>
        <row r="18097">
          <cell r="D18097" t="str">
            <v>201704109</v>
          </cell>
        </row>
        <row r="18098">
          <cell r="D18098" t="str">
            <v>201704110</v>
          </cell>
        </row>
        <row r="18099">
          <cell r="D18099" t="str">
            <v>201704111</v>
          </cell>
        </row>
        <row r="18100">
          <cell r="D18100" t="str">
            <v>201704116</v>
          </cell>
        </row>
        <row r="18101">
          <cell r="D18101" t="str">
            <v>201704120</v>
          </cell>
        </row>
        <row r="18102">
          <cell r="D18102" t="str">
            <v>201704121</v>
          </cell>
        </row>
        <row r="18103">
          <cell r="D18103" t="str">
            <v>201704128</v>
          </cell>
        </row>
        <row r="18104">
          <cell r="D18104" t="str">
            <v>201704129</v>
          </cell>
        </row>
        <row r="18105">
          <cell r="D18105" t="str">
            <v>201704131</v>
          </cell>
        </row>
        <row r="18106">
          <cell r="D18106" t="str">
            <v>201704136</v>
          </cell>
        </row>
        <row r="18107">
          <cell r="D18107" t="str">
            <v>201704138</v>
          </cell>
        </row>
        <row r="18108">
          <cell r="D18108" t="str">
            <v>201704139</v>
          </cell>
        </row>
        <row r="18109">
          <cell r="D18109" t="str">
            <v>201704140</v>
          </cell>
        </row>
        <row r="18110">
          <cell r="D18110" t="str">
            <v>201704141</v>
          </cell>
        </row>
        <row r="18111">
          <cell r="D18111" t="str">
            <v>201704148</v>
          </cell>
        </row>
        <row r="18112">
          <cell r="D18112" t="str">
            <v>201704149</v>
          </cell>
        </row>
        <row r="18113">
          <cell r="D18113" t="str">
            <v>201704182</v>
          </cell>
        </row>
        <row r="18114">
          <cell r="D18114" t="str">
            <v>201704184</v>
          </cell>
        </row>
        <row r="18115">
          <cell r="D18115" t="str">
            <v>201704185</v>
          </cell>
        </row>
        <row r="18116">
          <cell r="D18116" t="str">
            <v>201704201</v>
          </cell>
        </row>
        <row r="18117">
          <cell r="D18117" t="str">
            <v>201704202</v>
          </cell>
        </row>
        <row r="18118">
          <cell r="D18118" t="str">
            <v>201704203</v>
          </cell>
        </row>
        <row r="18119">
          <cell r="D18119" t="str">
            <v>201704211</v>
          </cell>
        </row>
        <row r="18120">
          <cell r="D18120" t="str">
            <v>201704212</v>
          </cell>
        </row>
        <row r="18121">
          <cell r="D18121" t="str">
            <v>201704216</v>
          </cell>
        </row>
        <row r="18122">
          <cell r="D18122" t="str">
            <v>201704220</v>
          </cell>
        </row>
        <row r="18123">
          <cell r="D18123" t="str">
            <v>201704221</v>
          </cell>
        </row>
        <row r="18124">
          <cell r="D18124" t="str">
            <v>201704228</v>
          </cell>
        </row>
        <row r="18125">
          <cell r="D18125" t="str">
            <v>201704229</v>
          </cell>
        </row>
        <row r="18126">
          <cell r="D18126" t="str">
            <v>201704253</v>
          </cell>
        </row>
        <row r="18127">
          <cell r="D18127" t="str">
            <v>201704263</v>
          </cell>
        </row>
        <row r="18128">
          <cell r="D18128" t="str">
            <v>201704272</v>
          </cell>
        </row>
        <row r="18129">
          <cell r="D18129" t="str">
            <v>201704281</v>
          </cell>
        </row>
        <row r="18130">
          <cell r="D18130" t="str">
            <v>201704282</v>
          </cell>
        </row>
        <row r="18131">
          <cell r="D18131" t="str">
            <v>201704283</v>
          </cell>
        </row>
        <row r="18132">
          <cell r="D18132" t="str">
            <v>201704293</v>
          </cell>
        </row>
        <row r="18133">
          <cell r="D18133" t="str">
            <v>201704300</v>
          </cell>
        </row>
        <row r="18134">
          <cell r="D18134" t="str">
            <v>201704301</v>
          </cell>
        </row>
        <row r="18135">
          <cell r="D18135" t="str">
            <v>201704302</v>
          </cell>
        </row>
        <row r="18136">
          <cell r="D18136" t="str">
            <v>201704310</v>
          </cell>
        </row>
        <row r="18137">
          <cell r="D18137" t="str">
            <v>201704312</v>
          </cell>
        </row>
        <row r="18138">
          <cell r="D18138" t="str">
            <v>201704318</v>
          </cell>
        </row>
        <row r="18139">
          <cell r="D18139" t="str">
            <v>201704319</v>
          </cell>
        </row>
        <row r="18140">
          <cell r="D18140" t="str">
            <v>201704320</v>
          </cell>
        </row>
        <row r="18141">
          <cell r="D18141" t="str">
            <v>201704322</v>
          </cell>
        </row>
        <row r="18142">
          <cell r="D18142" t="str">
            <v>201704332</v>
          </cell>
        </row>
        <row r="18143">
          <cell r="D18143" t="str">
            <v>201704372</v>
          </cell>
        </row>
        <row r="18144">
          <cell r="D18144" t="str">
            <v>201704381</v>
          </cell>
        </row>
        <row r="18145">
          <cell r="D18145" t="str">
            <v>201704382</v>
          </cell>
        </row>
        <row r="18146">
          <cell r="D18146" t="str">
            <v>201704392</v>
          </cell>
        </row>
        <row r="18147">
          <cell r="D18147" t="str">
            <v>201704402</v>
          </cell>
        </row>
        <row r="18148">
          <cell r="D18148" t="str">
            <v>201704409</v>
          </cell>
        </row>
        <row r="18149">
          <cell r="D18149" t="str">
            <v>201704412</v>
          </cell>
        </row>
        <row r="18150">
          <cell r="D18150" t="str">
            <v>201704416</v>
          </cell>
        </row>
        <row r="18151">
          <cell r="D18151" t="str">
            <v>201704472</v>
          </cell>
        </row>
        <row r="18152">
          <cell r="D18152" t="str">
            <v>201704482</v>
          </cell>
        </row>
        <row r="18153">
          <cell r="D18153" t="str">
            <v>201704501</v>
          </cell>
        </row>
        <row r="18154">
          <cell r="D18154" t="str">
            <v>201704503</v>
          </cell>
        </row>
        <row r="18155">
          <cell r="D18155" t="str">
            <v>201704512</v>
          </cell>
        </row>
        <row r="18156">
          <cell r="D18156" t="str">
            <v>201704516</v>
          </cell>
        </row>
        <row r="18157">
          <cell r="D18157" t="str">
            <v>201704523</v>
          </cell>
        </row>
        <row r="18158">
          <cell r="D18158" t="str">
            <v>201704553</v>
          </cell>
        </row>
        <row r="18159">
          <cell r="D18159" t="str">
            <v>201704572</v>
          </cell>
        </row>
        <row r="18160">
          <cell r="D18160" t="str">
            <v>201704573</v>
          </cell>
        </row>
        <row r="18161">
          <cell r="D18161" t="str">
            <v>201704581</v>
          </cell>
        </row>
        <row r="18162">
          <cell r="D18162" t="str">
            <v>201704583</v>
          </cell>
        </row>
        <row r="18163">
          <cell r="D18163" t="str">
            <v>201704593</v>
          </cell>
        </row>
        <row r="18164">
          <cell r="D18164" t="str">
            <v>201704601</v>
          </cell>
        </row>
        <row r="18165">
          <cell r="D18165" t="str">
            <v>201704602</v>
          </cell>
        </row>
        <row r="18166">
          <cell r="D18166" t="str">
            <v>201704632</v>
          </cell>
        </row>
        <row r="18167">
          <cell r="D18167" t="str">
            <v>201704681</v>
          </cell>
        </row>
        <row r="18168">
          <cell r="D18168" t="str">
            <v>201704682</v>
          </cell>
        </row>
        <row r="18169">
          <cell r="D18169" t="str">
            <v>201704701</v>
          </cell>
        </row>
        <row r="18170">
          <cell r="D18170" t="str">
            <v>201704703</v>
          </cell>
        </row>
        <row r="18171">
          <cell r="D18171" t="str">
            <v>201704712</v>
          </cell>
        </row>
        <row r="18172">
          <cell r="D18172" t="str">
            <v>201704713</v>
          </cell>
        </row>
        <row r="18173">
          <cell r="D18173" t="str">
            <v>201704753</v>
          </cell>
        </row>
        <row r="18174">
          <cell r="D18174" t="str">
            <v>201704762</v>
          </cell>
        </row>
        <row r="18175">
          <cell r="D18175" t="str">
            <v>201704773</v>
          </cell>
        </row>
        <row r="18176">
          <cell r="D18176" t="str">
            <v>201704781</v>
          </cell>
        </row>
        <row r="18177">
          <cell r="D18177" t="str">
            <v>201704782</v>
          </cell>
        </row>
        <row r="18178">
          <cell r="D18178" t="str">
            <v>201704783</v>
          </cell>
        </row>
        <row r="18179">
          <cell r="D18179" t="str">
            <v>201704793</v>
          </cell>
        </row>
        <row r="18180">
          <cell r="D18180" t="str">
            <v>201704801</v>
          </cell>
        </row>
        <row r="18181">
          <cell r="D18181" t="str">
            <v>201704802</v>
          </cell>
        </row>
        <row r="18182">
          <cell r="D18182" t="str">
            <v>201704858</v>
          </cell>
        </row>
        <row r="18183">
          <cell r="D18183" t="str">
            <v>201704872</v>
          </cell>
        </row>
        <row r="18184">
          <cell r="D18184" t="str">
            <v>201704878</v>
          </cell>
        </row>
        <row r="18185">
          <cell r="D18185" t="str">
            <v>201704881</v>
          </cell>
        </row>
        <row r="18186">
          <cell r="D18186" t="str">
            <v>201704882</v>
          </cell>
        </row>
        <row r="18187">
          <cell r="D18187" t="str">
            <v>201704902</v>
          </cell>
        </row>
        <row r="18188">
          <cell r="D18188" t="str">
            <v>201704917</v>
          </cell>
        </row>
        <row r="18189">
          <cell r="D18189" t="str">
            <v>201704918</v>
          </cell>
        </row>
        <row r="18190">
          <cell r="D18190" t="str">
            <v>201704919</v>
          </cell>
        </row>
        <row r="18191">
          <cell r="D18191" t="str">
            <v>201704926</v>
          </cell>
        </row>
        <row r="18192">
          <cell r="D18192" t="str">
            <v>201704927</v>
          </cell>
        </row>
        <row r="18193">
          <cell r="D18193" t="str">
            <v>201704929</v>
          </cell>
        </row>
        <row r="18194">
          <cell r="D18194" t="str">
            <v>201704930</v>
          </cell>
        </row>
        <row r="18195">
          <cell r="D18195" t="str">
            <v>201704937</v>
          </cell>
        </row>
        <row r="18196">
          <cell r="D18196" t="str">
            <v>201704938</v>
          </cell>
        </row>
        <row r="18197">
          <cell r="D18197" t="str">
            <v>201704941</v>
          </cell>
        </row>
        <row r="18198">
          <cell r="D18198" t="str">
            <v>201704946</v>
          </cell>
        </row>
        <row r="18199">
          <cell r="D18199" t="str">
            <v>201704949</v>
          </cell>
        </row>
        <row r="18200">
          <cell r="D18200" t="str">
            <v>201704950</v>
          </cell>
        </row>
        <row r="18201">
          <cell r="D18201" t="str">
            <v>201704957</v>
          </cell>
        </row>
        <row r="18202">
          <cell r="D18202" t="str">
            <v>201704958</v>
          </cell>
        </row>
        <row r="18203">
          <cell r="D18203" t="str">
            <v>201704961</v>
          </cell>
        </row>
        <row r="18204">
          <cell r="D18204" t="str">
            <v>201704966</v>
          </cell>
        </row>
        <row r="18205">
          <cell r="D18205" t="str">
            <v>201704972</v>
          </cell>
        </row>
        <row r="18206">
          <cell r="D18206" t="str">
            <v>201704982</v>
          </cell>
        </row>
        <row r="18207">
          <cell r="D18207" t="str">
            <v>201705102</v>
          </cell>
        </row>
        <row r="18208">
          <cell r="D18208" t="str">
            <v>201705104</v>
          </cell>
        </row>
        <row r="18209">
          <cell r="D18209" t="str">
            <v>201705105</v>
          </cell>
        </row>
        <row r="18210">
          <cell r="D18210" t="str">
            <v>201705107</v>
          </cell>
        </row>
        <row r="18211">
          <cell r="D18211" t="str">
            <v>201705109</v>
          </cell>
        </row>
        <row r="18212">
          <cell r="D18212" t="str">
            <v>201705110</v>
          </cell>
        </row>
        <row r="18213">
          <cell r="D18213" t="str">
            <v>201705111</v>
          </cell>
        </row>
        <row r="18214">
          <cell r="D18214" t="str">
            <v>201705116</v>
          </cell>
        </row>
        <row r="18215">
          <cell r="D18215" t="str">
            <v>201705120</v>
          </cell>
        </row>
        <row r="18216">
          <cell r="D18216" t="str">
            <v>201705121</v>
          </cell>
        </row>
        <row r="18217">
          <cell r="D18217" t="str">
            <v>201705128</v>
          </cell>
        </row>
        <row r="18218">
          <cell r="D18218" t="str">
            <v>201705129</v>
          </cell>
        </row>
        <row r="18219">
          <cell r="D18219" t="str">
            <v>201705131</v>
          </cell>
        </row>
        <row r="18220">
          <cell r="D18220" t="str">
            <v>201705136</v>
          </cell>
        </row>
        <row r="18221">
          <cell r="D18221" t="str">
            <v>201705138</v>
          </cell>
        </row>
        <row r="18222">
          <cell r="D18222" t="str">
            <v>201705139</v>
          </cell>
        </row>
        <row r="18223">
          <cell r="D18223" t="str">
            <v>201705140</v>
          </cell>
        </row>
        <row r="18224">
          <cell r="D18224" t="str">
            <v>201705141</v>
          </cell>
        </row>
        <row r="18225">
          <cell r="D18225" t="str">
            <v>201705148</v>
          </cell>
        </row>
        <row r="18226">
          <cell r="D18226" t="str">
            <v>201705149</v>
          </cell>
        </row>
        <row r="18227">
          <cell r="D18227" t="str">
            <v>201705182</v>
          </cell>
        </row>
        <row r="18228">
          <cell r="D18228" t="str">
            <v>201705184</v>
          </cell>
        </row>
        <row r="18229">
          <cell r="D18229" t="str">
            <v>201705185</v>
          </cell>
        </row>
        <row r="18230">
          <cell r="D18230" t="str">
            <v>201705201</v>
          </cell>
        </row>
        <row r="18231">
          <cell r="D18231" t="str">
            <v>201705202</v>
          </cell>
        </row>
        <row r="18232">
          <cell r="D18232" t="str">
            <v>201705203</v>
          </cell>
        </row>
        <row r="18233">
          <cell r="D18233" t="str">
            <v>201705211</v>
          </cell>
        </row>
        <row r="18234">
          <cell r="D18234" t="str">
            <v>201705212</v>
          </cell>
        </row>
        <row r="18235">
          <cell r="D18235" t="str">
            <v>201705216</v>
          </cell>
        </row>
        <row r="18236">
          <cell r="D18236" t="str">
            <v>201705220</v>
          </cell>
        </row>
        <row r="18237">
          <cell r="D18237" t="str">
            <v>201705221</v>
          </cell>
        </row>
        <row r="18238">
          <cell r="D18238" t="str">
            <v>201705228</v>
          </cell>
        </row>
        <row r="18239">
          <cell r="D18239" t="str">
            <v>201705229</v>
          </cell>
        </row>
        <row r="18240">
          <cell r="D18240" t="str">
            <v>201705253</v>
          </cell>
        </row>
        <row r="18241">
          <cell r="D18241" t="str">
            <v>201705263</v>
          </cell>
        </row>
        <row r="18242">
          <cell r="D18242" t="str">
            <v>201705272</v>
          </cell>
        </row>
        <row r="18243">
          <cell r="D18243" t="str">
            <v>201705281</v>
          </cell>
        </row>
        <row r="18244">
          <cell r="D18244" t="str">
            <v>201705282</v>
          </cell>
        </row>
        <row r="18245">
          <cell r="D18245" t="str">
            <v>201705283</v>
          </cell>
        </row>
        <row r="18246">
          <cell r="D18246" t="str">
            <v>201705293</v>
          </cell>
        </row>
        <row r="18247">
          <cell r="D18247" t="str">
            <v>201705300</v>
          </cell>
        </row>
        <row r="18248">
          <cell r="D18248" t="str">
            <v>201705301</v>
          </cell>
        </row>
        <row r="18249">
          <cell r="D18249" t="str">
            <v>201705302</v>
          </cell>
        </row>
        <row r="18250">
          <cell r="D18250" t="str">
            <v>201705310</v>
          </cell>
        </row>
        <row r="18251">
          <cell r="D18251" t="str">
            <v>201705312</v>
          </cell>
        </row>
        <row r="18252">
          <cell r="D18252" t="str">
            <v>201705318</v>
          </cell>
        </row>
        <row r="18253">
          <cell r="D18253" t="str">
            <v>201705319</v>
          </cell>
        </row>
        <row r="18254">
          <cell r="D18254" t="str">
            <v>201705320</v>
          </cell>
        </row>
        <row r="18255">
          <cell r="D18255" t="str">
            <v>201705322</v>
          </cell>
        </row>
        <row r="18256">
          <cell r="D18256" t="str">
            <v>201705332</v>
          </cell>
        </row>
        <row r="18257">
          <cell r="D18257" t="str">
            <v>201705372</v>
          </cell>
        </row>
        <row r="18258">
          <cell r="D18258" t="str">
            <v>201705381</v>
          </cell>
        </row>
        <row r="18259">
          <cell r="D18259" t="str">
            <v>201705382</v>
          </cell>
        </row>
        <row r="18260">
          <cell r="D18260" t="str">
            <v>201705392</v>
          </cell>
        </row>
        <row r="18261">
          <cell r="D18261" t="str">
            <v>201705402</v>
          </cell>
        </row>
        <row r="18262">
          <cell r="D18262" t="str">
            <v>201705409</v>
          </cell>
        </row>
        <row r="18263">
          <cell r="D18263" t="str">
            <v>201705412</v>
          </cell>
        </row>
        <row r="18264">
          <cell r="D18264" t="str">
            <v>201705416</v>
          </cell>
        </row>
        <row r="18265">
          <cell r="D18265" t="str">
            <v>201705472</v>
          </cell>
        </row>
        <row r="18266">
          <cell r="D18266" t="str">
            <v>201705482</v>
          </cell>
        </row>
        <row r="18267">
          <cell r="D18267" t="str">
            <v>201705501</v>
          </cell>
        </row>
        <row r="18268">
          <cell r="D18268" t="str">
            <v>201705503</v>
          </cell>
        </row>
        <row r="18269">
          <cell r="D18269" t="str">
            <v>201705512</v>
          </cell>
        </row>
        <row r="18270">
          <cell r="D18270" t="str">
            <v>201705516</v>
          </cell>
        </row>
        <row r="18271">
          <cell r="D18271" t="str">
            <v>201705523</v>
          </cell>
        </row>
        <row r="18272">
          <cell r="D18272" t="str">
            <v>201705553</v>
          </cell>
        </row>
        <row r="18273">
          <cell r="D18273" t="str">
            <v>201705572</v>
          </cell>
        </row>
        <row r="18274">
          <cell r="D18274" t="str">
            <v>201705573</v>
          </cell>
        </row>
        <row r="18275">
          <cell r="D18275" t="str">
            <v>201705581</v>
          </cell>
        </row>
        <row r="18276">
          <cell r="D18276" t="str">
            <v>201705583</v>
          </cell>
        </row>
        <row r="18277">
          <cell r="D18277" t="str">
            <v>201705593</v>
          </cell>
        </row>
        <row r="18278">
          <cell r="D18278" t="str">
            <v>201705601</v>
          </cell>
        </row>
        <row r="18279">
          <cell r="D18279" t="str">
            <v>201705602</v>
          </cell>
        </row>
        <row r="18280">
          <cell r="D18280" t="str">
            <v>201705632</v>
          </cell>
        </row>
        <row r="18281">
          <cell r="D18281" t="str">
            <v>201705681</v>
          </cell>
        </row>
        <row r="18282">
          <cell r="D18282" t="str">
            <v>201705682</v>
          </cell>
        </row>
        <row r="18283">
          <cell r="D18283" t="str">
            <v>201705701</v>
          </cell>
        </row>
        <row r="18284">
          <cell r="D18284" t="str">
            <v>201705703</v>
          </cell>
        </row>
        <row r="18285">
          <cell r="D18285" t="str">
            <v>201705712</v>
          </cell>
        </row>
        <row r="18286">
          <cell r="D18286" t="str">
            <v>201705713</v>
          </cell>
        </row>
        <row r="18287">
          <cell r="D18287" t="str">
            <v>201705753</v>
          </cell>
        </row>
        <row r="18288">
          <cell r="D18288" t="str">
            <v>201705762</v>
          </cell>
        </row>
        <row r="18289">
          <cell r="D18289" t="str">
            <v>201705773</v>
          </cell>
        </row>
        <row r="18290">
          <cell r="D18290" t="str">
            <v>201705781</v>
          </cell>
        </row>
        <row r="18291">
          <cell r="D18291" t="str">
            <v>201705782</v>
          </cell>
        </row>
        <row r="18292">
          <cell r="D18292" t="str">
            <v>201705783</v>
          </cell>
        </row>
        <row r="18293">
          <cell r="D18293" t="str">
            <v>201705793</v>
          </cell>
        </row>
        <row r="18294">
          <cell r="D18294" t="str">
            <v>201705801</v>
          </cell>
        </row>
        <row r="18295">
          <cell r="D18295" t="str">
            <v>201705802</v>
          </cell>
        </row>
        <row r="18296">
          <cell r="D18296" t="str">
            <v>201705858</v>
          </cell>
        </row>
        <row r="18297">
          <cell r="D18297" t="str">
            <v>201705872</v>
          </cell>
        </row>
        <row r="18298">
          <cell r="D18298" t="str">
            <v>201705878</v>
          </cell>
        </row>
        <row r="18299">
          <cell r="D18299" t="str">
            <v>201705881</v>
          </cell>
        </row>
        <row r="18300">
          <cell r="D18300" t="str">
            <v>201705882</v>
          </cell>
        </row>
        <row r="18301">
          <cell r="D18301" t="str">
            <v>201705902</v>
          </cell>
        </row>
        <row r="18302">
          <cell r="D18302" t="str">
            <v>201705917</v>
          </cell>
        </row>
        <row r="18303">
          <cell r="D18303" t="str">
            <v>201705918</v>
          </cell>
        </row>
        <row r="18304">
          <cell r="D18304" t="str">
            <v>201705919</v>
          </cell>
        </row>
        <row r="18305">
          <cell r="D18305" t="str">
            <v>201705926</v>
          </cell>
        </row>
        <row r="18306">
          <cell r="D18306" t="str">
            <v>201705927</v>
          </cell>
        </row>
        <row r="18307">
          <cell r="D18307" t="str">
            <v>201705929</v>
          </cell>
        </row>
        <row r="18308">
          <cell r="D18308" t="str">
            <v>201705930</v>
          </cell>
        </row>
        <row r="18309">
          <cell r="D18309" t="str">
            <v>201705937</v>
          </cell>
        </row>
        <row r="18310">
          <cell r="D18310" t="str">
            <v>201705938</v>
          </cell>
        </row>
        <row r="18311">
          <cell r="D18311" t="str">
            <v>201705941</v>
          </cell>
        </row>
        <row r="18312">
          <cell r="D18312" t="str">
            <v>201705946</v>
          </cell>
        </row>
        <row r="18313">
          <cell r="D18313" t="str">
            <v>201705949</v>
          </cell>
        </row>
        <row r="18314">
          <cell r="D18314" t="str">
            <v>201705950</v>
          </cell>
        </row>
        <row r="18315">
          <cell r="D18315" t="str">
            <v>201705957</v>
          </cell>
        </row>
        <row r="18316">
          <cell r="D18316" t="str">
            <v>201705958</v>
          </cell>
        </row>
        <row r="18317">
          <cell r="D18317" t="str">
            <v>201705961</v>
          </cell>
        </row>
        <row r="18318">
          <cell r="D18318" t="str">
            <v>201705966</v>
          </cell>
        </row>
        <row r="18319">
          <cell r="D18319" t="str">
            <v>201705972</v>
          </cell>
        </row>
        <row r="18320">
          <cell r="D18320" t="str">
            <v>201705982</v>
          </cell>
        </row>
        <row r="18321">
          <cell r="D18321" t="str">
            <v>201706102</v>
          </cell>
        </row>
        <row r="18322">
          <cell r="D18322" t="str">
            <v>201706104</v>
          </cell>
        </row>
        <row r="18323">
          <cell r="D18323" t="str">
            <v>201706105</v>
          </cell>
        </row>
        <row r="18324">
          <cell r="D18324" t="str">
            <v>201706107</v>
          </cell>
        </row>
        <row r="18325">
          <cell r="D18325" t="str">
            <v>201706109</v>
          </cell>
        </row>
        <row r="18326">
          <cell r="D18326" t="str">
            <v>201706110</v>
          </cell>
        </row>
        <row r="18327">
          <cell r="D18327" t="str">
            <v>201706111</v>
          </cell>
        </row>
        <row r="18328">
          <cell r="D18328" t="str">
            <v>201706116</v>
          </cell>
        </row>
        <row r="18329">
          <cell r="D18329" t="str">
            <v>201706120</v>
          </cell>
        </row>
        <row r="18330">
          <cell r="D18330" t="str">
            <v>201706121</v>
          </cell>
        </row>
        <row r="18331">
          <cell r="D18331" t="str">
            <v>201706128</v>
          </cell>
        </row>
        <row r="18332">
          <cell r="D18332" t="str">
            <v>201706129</v>
          </cell>
        </row>
        <row r="18333">
          <cell r="D18333" t="str">
            <v>201706131</v>
          </cell>
        </row>
        <row r="18334">
          <cell r="D18334" t="str">
            <v>201706136</v>
          </cell>
        </row>
        <row r="18335">
          <cell r="D18335" t="str">
            <v>201706138</v>
          </cell>
        </row>
        <row r="18336">
          <cell r="D18336" t="str">
            <v>201706139</v>
          </cell>
        </row>
        <row r="18337">
          <cell r="D18337" t="str">
            <v>201706140</v>
          </cell>
        </row>
        <row r="18338">
          <cell r="D18338" t="str">
            <v>201706141</v>
          </cell>
        </row>
        <row r="18339">
          <cell r="D18339" t="str">
            <v>201706148</v>
          </cell>
        </row>
        <row r="18340">
          <cell r="D18340" t="str">
            <v>201706149</v>
          </cell>
        </row>
        <row r="18341">
          <cell r="D18341" t="str">
            <v>201706182</v>
          </cell>
        </row>
        <row r="18342">
          <cell r="D18342" t="str">
            <v>201706184</v>
          </cell>
        </row>
        <row r="18343">
          <cell r="D18343" t="str">
            <v>201706185</v>
          </cell>
        </row>
        <row r="18344">
          <cell r="D18344" t="str">
            <v>201706201</v>
          </cell>
        </row>
        <row r="18345">
          <cell r="D18345" t="str">
            <v>201706202</v>
          </cell>
        </row>
        <row r="18346">
          <cell r="D18346" t="str">
            <v>201706203</v>
          </cell>
        </row>
        <row r="18347">
          <cell r="D18347" t="str">
            <v>201706211</v>
          </cell>
        </row>
        <row r="18348">
          <cell r="D18348" t="str">
            <v>201706212</v>
          </cell>
        </row>
        <row r="18349">
          <cell r="D18349" t="str">
            <v>201706216</v>
          </cell>
        </row>
        <row r="18350">
          <cell r="D18350" t="str">
            <v>201706220</v>
          </cell>
        </row>
        <row r="18351">
          <cell r="D18351" t="str">
            <v>201706221</v>
          </cell>
        </row>
        <row r="18352">
          <cell r="D18352" t="str">
            <v>201706228</v>
          </cell>
        </row>
        <row r="18353">
          <cell r="D18353" t="str">
            <v>201706229</v>
          </cell>
        </row>
        <row r="18354">
          <cell r="D18354" t="str">
            <v>201706253</v>
          </cell>
        </row>
        <row r="18355">
          <cell r="D18355" t="str">
            <v>201706263</v>
          </cell>
        </row>
        <row r="18356">
          <cell r="D18356" t="str">
            <v>201706272</v>
          </cell>
        </row>
        <row r="18357">
          <cell r="D18357" t="str">
            <v>201706281</v>
          </cell>
        </row>
        <row r="18358">
          <cell r="D18358" t="str">
            <v>201706282</v>
          </cell>
        </row>
        <row r="18359">
          <cell r="D18359" t="str">
            <v>201706283</v>
          </cell>
        </row>
        <row r="18360">
          <cell r="D18360" t="str">
            <v>201706293</v>
          </cell>
        </row>
        <row r="18361">
          <cell r="D18361" t="str">
            <v>201706300</v>
          </cell>
        </row>
        <row r="18362">
          <cell r="D18362" t="str">
            <v>201706301</v>
          </cell>
        </row>
        <row r="18363">
          <cell r="D18363" t="str">
            <v>201706302</v>
          </cell>
        </row>
        <row r="18364">
          <cell r="D18364" t="str">
            <v>201706310</v>
          </cell>
        </row>
        <row r="18365">
          <cell r="D18365" t="str">
            <v>201706312</v>
          </cell>
        </row>
        <row r="18366">
          <cell r="D18366" t="str">
            <v>201706318</v>
          </cell>
        </row>
        <row r="18367">
          <cell r="D18367" t="str">
            <v>201706319</v>
          </cell>
        </row>
        <row r="18368">
          <cell r="D18368" t="str">
            <v>201706320</v>
          </cell>
        </row>
        <row r="18369">
          <cell r="D18369" t="str">
            <v>201706322</v>
          </cell>
        </row>
        <row r="18370">
          <cell r="D18370" t="str">
            <v>201706332</v>
          </cell>
        </row>
        <row r="18371">
          <cell r="D18371" t="str">
            <v>201706372</v>
          </cell>
        </row>
        <row r="18372">
          <cell r="D18372" t="str">
            <v>201706381</v>
          </cell>
        </row>
        <row r="18373">
          <cell r="D18373" t="str">
            <v>201706382</v>
          </cell>
        </row>
        <row r="18374">
          <cell r="D18374" t="str">
            <v>201706392</v>
          </cell>
        </row>
        <row r="18375">
          <cell r="D18375" t="str">
            <v>201706402</v>
          </cell>
        </row>
        <row r="18376">
          <cell r="D18376" t="str">
            <v>201706409</v>
          </cell>
        </row>
        <row r="18377">
          <cell r="D18377" t="str">
            <v>201706412</v>
          </cell>
        </row>
        <row r="18378">
          <cell r="D18378" t="str">
            <v>201706416</v>
          </cell>
        </row>
        <row r="18379">
          <cell r="D18379" t="str">
            <v>201706472</v>
          </cell>
        </row>
        <row r="18380">
          <cell r="D18380" t="str">
            <v>201706482</v>
          </cell>
        </row>
        <row r="18381">
          <cell r="D18381" t="str">
            <v>201706501</v>
          </cell>
        </row>
        <row r="18382">
          <cell r="D18382" t="str">
            <v>201706503</v>
          </cell>
        </row>
        <row r="18383">
          <cell r="D18383" t="str">
            <v>201706512</v>
          </cell>
        </row>
        <row r="18384">
          <cell r="D18384" t="str">
            <v>201706516</v>
          </cell>
        </row>
        <row r="18385">
          <cell r="D18385" t="str">
            <v>201706523</v>
          </cell>
        </row>
        <row r="18386">
          <cell r="D18386" t="str">
            <v>201706553</v>
          </cell>
        </row>
        <row r="18387">
          <cell r="D18387" t="str">
            <v>201706572</v>
          </cell>
        </row>
        <row r="18388">
          <cell r="D18388" t="str">
            <v>201706573</v>
          </cell>
        </row>
        <row r="18389">
          <cell r="D18389" t="str">
            <v>201706581</v>
          </cell>
        </row>
        <row r="18390">
          <cell r="D18390" t="str">
            <v>201706583</v>
          </cell>
        </row>
        <row r="18391">
          <cell r="D18391" t="str">
            <v>201706593</v>
          </cell>
        </row>
        <row r="18392">
          <cell r="D18392" t="str">
            <v>201706601</v>
          </cell>
        </row>
        <row r="18393">
          <cell r="D18393" t="str">
            <v>201706602</v>
          </cell>
        </row>
        <row r="18394">
          <cell r="D18394" t="str">
            <v>201706632</v>
          </cell>
        </row>
        <row r="18395">
          <cell r="D18395" t="str">
            <v>201706681</v>
          </cell>
        </row>
        <row r="18396">
          <cell r="D18396" t="str">
            <v>201706682</v>
          </cell>
        </row>
        <row r="18397">
          <cell r="D18397" t="str">
            <v>201706701</v>
          </cell>
        </row>
        <row r="18398">
          <cell r="D18398" t="str">
            <v>201706703</v>
          </cell>
        </row>
        <row r="18399">
          <cell r="D18399" t="str">
            <v>201706712</v>
          </cell>
        </row>
        <row r="18400">
          <cell r="D18400" t="str">
            <v>201706713</v>
          </cell>
        </row>
        <row r="18401">
          <cell r="D18401" t="str">
            <v>201706753</v>
          </cell>
        </row>
        <row r="18402">
          <cell r="D18402" t="str">
            <v>201706762</v>
          </cell>
        </row>
        <row r="18403">
          <cell r="D18403" t="str">
            <v>201706773</v>
          </cell>
        </row>
        <row r="18404">
          <cell r="D18404" t="str">
            <v>201706781</v>
          </cell>
        </row>
        <row r="18405">
          <cell r="D18405" t="str">
            <v>201706782</v>
          </cell>
        </row>
        <row r="18406">
          <cell r="D18406" t="str">
            <v>201706783</v>
          </cell>
        </row>
        <row r="18407">
          <cell r="D18407" t="str">
            <v>201706793</v>
          </cell>
        </row>
        <row r="18408">
          <cell r="D18408" t="str">
            <v>201706801</v>
          </cell>
        </row>
        <row r="18409">
          <cell r="D18409" t="str">
            <v>201706802</v>
          </cell>
        </row>
        <row r="18410">
          <cell r="D18410" t="str">
            <v>201706858</v>
          </cell>
        </row>
        <row r="18411">
          <cell r="D18411" t="str">
            <v>201706872</v>
          </cell>
        </row>
        <row r="18412">
          <cell r="D18412" t="str">
            <v>201706878</v>
          </cell>
        </row>
        <row r="18413">
          <cell r="D18413" t="str">
            <v>201706881</v>
          </cell>
        </row>
        <row r="18414">
          <cell r="D18414" t="str">
            <v>201706882</v>
          </cell>
        </row>
        <row r="18415">
          <cell r="D18415" t="str">
            <v>201706902</v>
          </cell>
        </row>
        <row r="18416">
          <cell r="D18416" t="str">
            <v>201706917</v>
          </cell>
        </row>
        <row r="18417">
          <cell r="D18417" t="str">
            <v>201706918</v>
          </cell>
        </row>
        <row r="18418">
          <cell r="D18418" t="str">
            <v>201706919</v>
          </cell>
        </row>
        <row r="18419">
          <cell r="D18419" t="str">
            <v>201706926</v>
          </cell>
        </row>
        <row r="18420">
          <cell r="D18420" t="str">
            <v>201706927</v>
          </cell>
        </row>
        <row r="18421">
          <cell r="D18421" t="str">
            <v>201706929</v>
          </cell>
        </row>
        <row r="18422">
          <cell r="D18422" t="str">
            <v>201706930</v>
          </cell>
        </row>
        <row r="18423">
          <cell r="D18423" t="str">
            <v>201706937</v>
          </cell>
        </row>
        <row r="18424">
          <cell r="D18424" t="str">
            <v>201706938</v>
          </cell>
        </row>
        <row r="18425">
          <cell r="D18425" t="str">
            <v>201706941</v>
          </cell>
        </row>
        <row r="18426">
          <cell r="D18426" t="str">
            <v>201706946</v>
          </cell>
        </row>
        <row r="18427">
          <cell r="D18427" t="str">
            <v>201706949</v>
          </cell>
        </row>
        <row r="18428">
          <cell r="D18428" t="str">
            <v>201706950</v>
          </cell>
        </row>
        <row r="18429">
          <cell r="D18429" t="str">
            <v>201706957</v>
          </cell>
        </row>
        <row r="18430">
          <cell r="D18430" t="str">
            <v>201706958</v>
          </cell>
        </row>
        <row r="18431">
          <cell r="D18431" t="str">
            <v>201706961</v>
          </cell>
        </row>
        <row r="18432">
          <cell r="D18432" t="str">
            <v>201706966</v>
          </cell>
        </row>
        <row r="18433">
          <cell r="D18433" t="str">
            <v>201706972</v>
          </cell>
        </row>
        <row r="18434">
          <cell r="D18434" t="str">
            <v>201706982</v>
          </cell>
        </row>
        <row r="18435">
          <cell r="D18435" t="str">
            <v>201707102</v>
          </cell>
        </row>
        <row r="18436">
          <cell r="D18436" t="str">
            <v>201707104</v>
          </cell>
        </row>
        <row r="18437">
          <cell r="D18437" t="str">
            <v>201707105</v>
          </cell>
        </row>
        <row r="18438">
          <cell r="D18438" t="str">
            <v>201707107</v>
          </cell>
        </row>
        <row r="18439">
          <cell r="D18439" t="str">
            <v>201707109</v>
          </cell>
        </row>
        <row r="18440">
          <cell r="D18440" t="str">
            <v>201707110</v>
          </cell>
        </row>
        <row r="18441">
          <cell r="D18441" t="str">
            <v>201707111</v>
          </cell>
        </row>
        <row r="18442">
          <cell r="D18442" t="str">
            <v>201707116</v>
          </cell>
        </row>
        <row r="18443">
          <cell r="D18443" t="str">
            <v>201707120</v>
          </cell>
        </row>
        <row r="18444">
          <cell r="D18444" t="str">
            <v>201707121</v>
          </cell>
        </row>
        <row r="18445">
          <cell r="D18445" t="str">
            <v>201707128</v>
          </cell>
        </row>
        <row r="18446">
          <cell r="D18446" t="str">
            <v>201707129</v>
          </cell>
        </row>
        <row r="18447">
          <cell r="D18447" t="str">
            <v>201707131</v>
          </cell>
        </row>
        <row r="18448">
          <cell r="D18448" t="str">
            <v>201707136</v>
          </cell>
        </row>
        <row r="18449">
          <cell r="D18449" t="str">
            <v>201707138</v>
          </cell>
        </row>
        <row r="18450">
          <cell r="D18450" t="str">
            <v>201707139</v>
          </cell>
        </row>
        <row r="18451">
          <cell r="D18451" t="str">
            <v>201707140</v>
          </cell>
        </row>
        <row r="18452">
          <cell r="D18452" t="str">
            <v>201707141</v>
          </cell>
        </row>
        <row r="18453">
          <cell r="D18453" t="str">
            <v>201707148</v>
          </cell>
        </row>
        <row r="18454">
          <cell r="D18454" t="str">
            <v>201707149</v>
          </cell>
        </row>
        <row r="18455">
          <cell r="D18455" t="str">
            <v>201707182</v>
          </cell>
        </row>
        <row r="18456">
          <cell r="D18456" t="str">
            <v>201707184</v>
          </cell>
        </row>
        <row r="18457">
          <cell r="D18457" t="str">
            <v>201707185</v>
          </cell>
        </row>
        <row r="18458">
          <cell r="D18458" t="str">
            <v>201707201</v>
          </cell>
        </row>
        <row r="18459">
          <cell r="D18459" t="str">
            <v>201707202</v>
          </cell>
        </row>
        <row r="18460">
          <cell r="D18460" t="str">
            <v>201707203</v>
          </cell>
        </row>
        <row r="18461">
          <cell r="D18461" t="str">
            <v>201707211</v>
          </cell>
        </row>
        <row r="18462">
          <cell r="D18462" t="str">
            <v>201707212</v>
          </cell>
        </row>
        <row r="18463">
          <cell r="D18463" t="str">
            <v>201707216</v>
          </cell>
        </row>
        <row r="18464">
          <cell r="D18464" t="str">
            <v>201707220</v>
          </cell>
        </row>
        <row r="18465">
          <cell r="D18465" t="str">
            <v>201707221</v>
          </cell>
        </row>
        <row r="18466">
          <cell r="D18466" t="str">
            <v>201707228</v>
          </cell>
        </row>
        <row r="18467">
          <cell r="D18467" t="str">
            <v>201707229</v>
          </cell>
        </row>
        <row r="18468">
          <cell r="D18468" t="str">
            <v>201707253</v>
          </cell>
        </row>
        <row r="18469">
          <cell r="D18469" t="str">
            <v>201707263</v>
          </cell>
        </row>
        <row r="18470">
          <cell r="D18470" t="str">
            <v>201707272</v>
          </cell>
        </row>
        <row r="18471">
          <cell r="D18471" t="str">
            <v>201707281</v>
          </cell>
        </row>
        <row r="18472">
          <cell r="D18472" t="str">
            <v>201707282</v>
          </cell>
        </row>
        <row r="18473">
          <cell r="D18473" t="str">
            <v>201707283</v>
          </cell>
        </row>
        <row r="18474">
          <cell r="D18474" t="str">
            <v>201707293</v>
          </cell>
        </row>
        <row r="18475">
          <cell r="D18475" t="str">
            <v>201707300</v>
          </cell>
        </row>
        <row r="18476">
          <cell r="D18476" t="str">
            <v>201707301</v>
          </cell>
        </row>
        <row r="18477">
          <cell r="D18477" t="str">
            <v>201707302</v>
          </cell>
        </row>
        <row r="18478">
          <cell r="D18478" t="str">
            <v>201707310</v>
          </cell>
        </row>
        <row r="18479">
          <cell r="D18479" t="str">
            <v>201707312</v>
          </cell>
        </row>
        <row r="18480">
          <cell r="D18480" t="str">
            <v>201707318</v>
          </cell>
        </row>
        <row r="18481">
          <cell r="D18481" t="str">
            <v>201707319</v>
          </cell>
        </row>
        <row r="18482">
          <cell r="D18482" t="str">
            <v>201707320</v>
          </cell>
        </row>
        <row r="18483">
          <cell r="D18483" t="str">
            <v>201707322</v>
          </cell>
        </row>
        <row r="18484">
          <cell r="D18484" t="str">
            <v>201707332</v>
          </cell>
        </row>
        <row r="18485">
          <cell r="D18485" t="str">
            <v>201707372</v>
          </cell>
        </row>
        <row r="18486">
          <cell r="D18486" t="str">
            <v>201707381</v>
          </cell>
        </row>
        <row r="18487">
          <cell r="D18487" t="str">
            <v>201707382</v>
          </cell>
        </row>
        <row r="18488">
          <cell r="D18488" t="str">
            <v>201707392</v>
          </cell>
        </row>
        <row r="18489">
          <cell r="D18489" t="str">
            <v>201707402</v>
          </cell>
        </row>
        <row r="18490">
          <cell r="D18490" t="str">
            <v>201707409</v>
          </cell>
        </row>
        <row r="18491">
          <cell r="D18491" t="str">
            <v>201707412</v>
          </cell>
        </row>
        <row r="18492">
          <cell r="D18492" t="str">
            <v>201707416</v>
          </cell>
        </row>
        <row r="18493">
          <cell r="D18493" t="str">
            <v>201707472</v>
          </cell>
        </row>
        <row r="18494">
          <cell r="D18494" t="str">
            <v>201707482</v>
          </cell>
        </row>
        <row r="18495">
          <cell r="D18495" t="str">
            <v>201707501</v>
          </cell>
        </row>
        <row r="18496">
          <cell r="D18496" t="str">
            <v>201707503</v>
          </cell>
        </row>
        <row r="18497">
          <cell r="D18497" t="str">
            <v>201707512</v>
          </cell>
        </row>
        <row r="18498">
          <cell r="D18498" t="str">
            <v>201707516</v>
          </cell>
        </row>
        <row r="18499">
          <cell r="D18499" t="str">
            <v>201707523</v>
          </cell>
        </row>
        <row r="18500">
          <cell r="D18500" t="str">
            <v>201707553</v>
          </cell>
        </row>
        <row r="18501">
          <cell r="D18501" t="str">
            <v>201707572</v>
          </cell>
        </row>
        <row r="18502">
          <cell r="D18502" t="str">
            <v>201707573</v>
          </cell>
        </row>
        <row r="18503">
          <cell r="D18503" t="str">
            <v>201707581</v>
          </cell>
        </row>
        <row r="18504">
          <cell r="D18504" t="str">
            <v>201707583</v>
          </cell>
        </row>
        <row r="18505">
          <cell r="D18505" t="str">
            <v>201707593</v>
          </cell>
        </row>
        <row r="18506">
          <cell r="D18506" t="str">
            <v>201707601</v>
          </cell>
        </row>
        <row r="18507">
          <cell r="D18507" t="str">
            <v>201707602</v>
          </cell>
        </row>
        <row r="18508">
          <cell r="D18508" t="str">
            <v>201707632</v>
          </cell>
        </row>
        <row r="18509">
          <cell r="D18509" t="str">
            <v>201707681</v>
          </cell>
        </row>
        <row r="18510">
          <cell r="D18510" t="str">
            <v>201707682</v>
          </cell>
        </row>
        <row r="18511">
          <cell r="D18511" t="str">
            <v>201707701</v>
          </cell>
        </row>
        <row r="18512">
          <cell r="D18512" t="str">
            <v>201707703</v>
          </cell>
        </row>
        <row r="18513">
          <cell r="D18513" t="str">
            <v>201707712</v>
          </cell>
        </row>
        <row r="18514">
          <cell r="D18514" t="str">
            <v>201707713</v>
          </cell>
        </row>
        <row r="18515">
          <cell r="D18515" t="str">
            <v>201707753</v>
          </cell>
        </row>
        <row r="18516">
          <cell r="D18516" t="str">
            <v>201707762</v>
          </cell>
        </row>
        <row r="18517">
          <cell r="D18517" t="str">
            <v>201707773</v>
          </cell>
        </row>
        <row r="18518">
          <cell r="D18518" t="str">
            <v>201707781</v>
          </cell>
        </row>
        <row r="18519">
          <cell r="D18519" t="str">
            <v>201707782</v>
          </cell>
        </row>
        <row r="18520">
          <cell r="D18520" t="str">
            <v>201707783</v>
          </cell>
        </row>
        <row r="18521">
          <cell r="D18521" t="str">
            <v>201707793</v>
          </cell>
        </row>
        <row r="18522">
          <cell r="D18522" t="str">
            <v>201707801</v>
          </cell>
        </row>
        <row r="18523">
          <cell r="D18523" t="str">
            <v>201707802</v>
          </cell>
        </row>
        <row r="18524">
          <cell r="D18524" t="str">
            <v>201707858</v>
          </cell>
        </row>
        <row r="18525">
          <cell r="D18525" t="str">
            <v>201707872</v>
          </cell>
        </row>
        <row r="18526">
          <cell r="D18526" t="str">
            <v>201707878</v>
          </cell>
        </row>
        <row r="18527">
          <cell r="D18527" t="str">
            <v>201707881</v>
          </cell>
        </row>
        <row r="18528">
          <cell r="D18528" t="str">
            <v>201707882</v>
          </cell>
        </row>
        <row r="18529">
          <cell r="D18529" t="str">
            <v>201707902</v>
          </cell>
        </row>
        <row r="18530">
          <cell r="D18530" t="str">
            <v>201707917</v>
          </cell>
        </row>
        <row r="18531">
          <cell r="D18531" t="str">
            <v>201707918</v>
          </cell>
        </row>
        <row r="18532">
          <cell r="D18532" t="str">
            <v>201707919</v>
          </cell>
        </row>
        <row r="18533">
          <cell r="D18533" t="str">
            <v>201707926</v>
          </cell>
        </row>
        <row r="18534">
          <cell r="D18534" t="str">
            <v>201707927</v>
          </cell>
        </row>
        <row r="18535">
          <cell r="D18535" t="str">
            <v>201707929</v>
          </cell>
        </row>
        <row r="18536">
          <cell r="D18536" t="str">
            <v>201707930</v>
          </cell>
        </row>
        <row r="18537">
          <cell r="D18537" t="str">
            <v>201707937</v>
          </cell>
        </row>
        <row r="18538">
          <cell r="D18538" t="str">
            <v>201707938</v>
          </cell>
        </row>
        <row r="18539">
          <cell r="D18539" t="str">
            <v>201707941</v>
          </cell>
        </row>
        <row r="18540">
          <cell r="D18540" t="str">
            <v>201707946</v>
          </cell>
        </row>
        <row r="18541">
          <cell r="D18541" t="str">
            <v>201707949</v>
          </cell>
        </row>
        <row r="18542">
          <cell r="D18542" t="str">
            <v>201707950</v>
          </cell>
        </row>
        <row r="18543">
          <cell r="D18543" t="str">
            <v>201707957</v>
          </cell>
        </row>
        <row r="18544">
          <cell r="D18544" t="str">
            <v>201707958</v>
          </cell>
        </row>
        <row r="18545">
          <cell r="D18545" t="str">
            <v>201707961</v>
          </cell>
        </row>
        <row r="18546">
          <cell r="D18546" t="str">
            <v>201707966</v>
          </cell>
        </row>
        <row r="18547">
          <cell r="D18547" t="str">
            <v>201707972</v>
          </cell>
        </row>
        <row r="18548">
          <cell r="D18548" t="str">
            <v>201707982</v>
          </cell>
        </row>
        <row r="18549">
          <cell r="D18549" t="str">
            <v>201708102</v>
          </cell>
        </row>
        <row r="18550">
          <cell r="D18550" t="str">
            <v>201708104</v>
          </cell>
        </row>
        <row r="18551">
          <cell r="D18551" t="str">
            <v>201708105</v>
          </cell>
        </row>
        <row r="18552">
          <cell r="D18552" t="str">
            <v>201708107</v>
          </cell>
        </row>
        <row r="18553">
          <cell r="D18553" t="str">
            <v>201708109</v>
          </cell>
        </row>
        <row r="18554">
          <cell r="D18554" t="str">
            <v>201708110</v>
          </cell>
        </row>
        <row r="18555">
          <cell r="D18555" t="str">
            <v>201708111</v>
          </cell>
        </row>
        <row r="18556">
          <cell r="D18556" t="str">
            <v>201708116</v>
          </cell>
        </row>
        <row r="18557">
          <cell r="D18557" t="str">
            <v>201708120</v>
          </cell>
        </row>
        <row r="18558">
          <cell r="D18558" t="str">
            <v>201708121</v>
          </cell>
        </row>
        <row r="18559">
          <cell r="D18559" t="str">
            <v>201708128</v>
          </cell>
        </row>
        <row r="18560">
          <cell r="D18560" t="str">
            <v>201708129</v>
          </cell>
        </row>
        <row r="18561">
          <cell r="D18561" t="str">
            <v>201708131</v>
          </cell>
        </row>
        <row r="18562">
          <cell r="D18562" t="str">
            <v>201708136</v>
          </cell>
        </row>
        <row r="18563">
          <cell r="D18563" t="str">
            <v>201708138</v>
          </cell>
        </row>
        <row r="18564">
          <cell r="D18564" t="str">
            <v>201708139</v>
          </cell>
        </row>
        <row r="18565">
          <cell r="D18565" t="str">
            <v>201708140</v>
          </cell>
        </row>
        <row r="18566">
          <cell r="D18566" t="str">
            <v>201708141</v>
          </cell>
        </row>
        <row r="18567">
          <cell r="D18567" t="str">
            <v>201708148</v>
          </cell>
        </row>
        <row r="18568">
          <cell r="D18568" t="str">
            <v>201708149</v>
          </cell>
        </row>
        <row r="18569">
          <cell r="D18569" t="str">
            <v>201708182</v>
          </cell>
        </row>
        <row r="18570">
          <cell r="D18570" t="str">
            <v>201708184</v>
          </cell>
        </row>
        <row r="18571">
          <cell r="D18571" t="str">
            <v>201708185</v>
          </cell>
        </row>
        <row r="18572">
          <cell r="D18572" t="str">
            <v>201708201</v>
          </cell>
        </row>
        <row r="18573">
          <cell r="D18573" t="str">
            <v>201708202</v>
          </cell>
        </row>
        <row r="18574">
          <cell r="D18574" t="str">
            <v>201708203</v>
          </cell>
        </row>
        <row r="18575">
          <cell r="D18575" t="str">
            <v>201708211</v>
          </cell>
        </row>
        <row r="18576">
          <cell r="D18576" t="str">
            <v>201708212</v>
          </cell>
        </row>
        <row r="18577">
          <cell r="D18577" t="str">
            <v>201708216</v>
          </cell>
        </row>
        <row r="18578">
          <cell r="D18578" t="str">
            <v>201708220</v>
          </cell>
        </row>
        <row r="18579">
          <cell r="D18579" t="str">
            <v>201708221</v>
          </cell>
        </row>
        <row r="18580">
          <cell r="D18580" t="str">
            <v>201708228</v>
          </cell>
        </row>
        <row r="18581">
          <cell r="D18581" t="str">
            <v>201708229</v>
          </cell>
        </row>
        <row r="18582">
          <cell r="D18582" t="str">
            <v>201708253</v>
          </cell>
        </row>
        <row r="18583">
          <cell r="D18583" t="str">
            <v>201708263</v>
          </cell>
        </row>
        <row r="18584">
          <cell r="D18584" t="str">
            <v>201708272</v>
          </cell>
        </row>
        <row r="18585">
          <cell r="D18585" t="str">
            <v>201708281</v>
          </cell>
        </row>
        <row r="18586">
          <cell r="D18586" t="str">
            <v>201708282</v>
          </cell>
        </row>
        <row r="18587">
          <cell r="D18587" t="str">
            <v>201708283</v>
          </cell>
        </row>
        <row r="18588">
          <cell r="D18588" t="str">
            <v>201708293</v>
          </cell>
        </row>
        <row r="18589">
          <cell r="D18589" t="str">
            <v>201708300</v>
          </cell>
        </row>
        <row r="18590">
          <cell r="D18590" t="str">
            <v>201708301</v>
          </cell>
        </row>
        <row r="18591">
          <cell r="D18591" t="str">
            <v>201708302</v>
          </cell>
        </row>
        <row r="18592">
          <cell r="D18592" t="str">
            <v>201708310</v>
          </cell>
        </row>
        <row r="18593">
          <cell r="D18593" t="str">
            <v>201708312</v>
          </cell>
        </row>
        <row r="18594">
          <cell r="D18594" t="str">
            <v>201708318</v>
          </cell>
        </row>
        <row r="18595">
          <cell r="D18595" t="str">
            <v>201708319</v>
          </cell>
        </row>
        <row r="18596">
          <cell r="D18596" t="str">
            <v>201708320</v>
          </cell>
        </row>
        <row r="18597">
          <cell r="D18597" t="str">
            <v>201708322</v>
          </cell>
        </row>
        <row r="18598">
          <cell r="D18598" t="str">
            <v>201708332</v>
          </cell>
        </row>
        <row r="18599">
          <cell r="D18599" t="str">
            <v>201708372</v>
          </cell>
        </row>
        <row r="18600">
          <cell r="D18600" t="str">
            <v>201708381</v>
          </cell>
        </row>
        <row r="18601">
          <cell r="D18601" t="str">
            <v>201708382</v>
          </cell>
        </row>
        <row r="18602">
          <cell r="D18602" t="str">
            <v>201708392</v>
          </cell>
        </row>
        <row r="18603">
          <cell r="D18603" t="str">
            <v>201708402</v>
          </cell>
        </row>
        <row r="18604">
          <cell r="D18604" t="str">
            <v>201708409</v>
          </cell>
        </row>
        <row r="18605">
          <cell r="D18605" t="str">
            <v>201708412</v>
          </cell>
        </row>
        <row r="18606">
          <cell r="D18606" t="str">
            <v>201708416</v>
          </cell>
        </row>
        <row r="18607">
          <cell r="D18607" t="str">
            <v>201708472</v>
          </cell>
        </row>
        <row r="18608">
          <cell r="D18608" t="str">
            <v>201708482</v>
          </cell>
        </row>
        <row r="18609">
          <cell r="D18609" t="str">
            <v>201708501</v>
          </cell>
        </row>
        <row r="18610">
          <cell r="D18610" t="str">
            <v>201708503</v>
          </cell>
        </row>
        <row r="18611">
          <cell r="D18611" t="str">
            <v>201708512</v>
          </cell>
        </row>
        <row r="18612">
          <cell r="D18612" t="str">
            <v>201708516</v>
          </cell>
        </row>
        <row r="18613">
          <cell r="D18613" t="str">
            <v>201708523</v>
          </cell>
        </row>
        <row r="18614">
          <cell r="D18614" t="str">
            <v>201708553</v>
          </cell>
        </row>
        <row r="18615">
          <cell r="D18615" t="str">
            <v>201708572</v>
          </cell>
        </row>
        <row r="18616">
          <cell r="D18616" t="str">
            <v>201708573</v>
          </cell>
        </row>
        <row r="18617">
          <cell r="D18617" t="str">
            <v>201708581</v>
          </cell>
        </row>
        <row r="18618">
          <cell r="D18618" t="str">
            <v>201708583</v>
          </cell>
        </row>
        <row r="18619">
          <cell r="D18619" t="str">
            <v>201708593</v>
          </cell>
        </row>
        <row r="18620">
          <cell r="D18620" t="str">
            <v>201708601</v>
          </cell>
        </row>
        <row r="18621">
          <cell r="D18621" t="str">
            <v>201708602</v>
          </cell>
        </row>
        <row r="18622">
          <cell r="D18622" t="str">
            <v>201708632</v>
          </cell>
        </row>
        <row r="18623">
          <cell r="D18623" t="str">
            <v>201708681</v>
          </cell>
        </row>
        <row r="18624">
          <cell r="D18624" t="str">
            <v>201708682</v>
          </cell>
        </row>
        <row r="18625">
          <cell r="D18625" t="str">
            <v>201708701</v>
          </cell>
        </row>
        <row r="18626">
          <cell r="D18626" t="str">
            <v>201708703</v>
          </cell>
        </row>
        <row r="18627">
          <cell r="D18627" t="str">
            <v>201708712</v>
          </cell>
        </row>
        <row r="18628">
          <cell r="D18628" t="str">
            <v>201708713</v>
          </cell>
        </row>
        <row r="18629">
          <cell r="D18629" t="str">
            <v>201708753</v>
          </cell>
        </row>
        <row r="18630">
          <cell r="D18630" t="str">
            <v>201708762</v>
          </cell>
        </row>
        <row r="18631">
          <cell r="D18631" t="str">
            <v>201708773</v>
          </cell>
        </row>
        <row r="18632">
          <cell r="D18632" t="str">
            <v>201708781</v>
          </cell>
        </row>
        <row r="18633">
          <cell r="D18633" t="str">
            <v>201708782</v>
          </cell>
        </row>
        <row r="18634">
          <cell r="D18634" t="str">
            <v>201708783</v>
          </cell>
        </row>
        <row r="18635">
          <cell r="D18635" t="str">
            <v>201708793</v>
          </cell>
        </row>
        <row r="18636">
          <cell r="D18636" t="str">
            <v>201708801</v>
          </cell>
        </row>
        <row r="18637">
          <cell r="D18637" t="str">
            <v>201708802</v>
          </cell>
        </row>
        <row r="18638">
          <cell r="D18638" t="str">
            <v>201708858</v>
          </cell>
        </row>
        <row r="18639">
          <cell r="D18639" t="str">
            <v>201708872</v>
          </cell>
        </row>
        <row r="18640">
          <cell r="D18640" t="str">
            <v>201708878</v>
          </cell>
        </row>
        <row r="18641">
          <cell r="D18641" t="str">
            <v>201708881</v>
          </cell>
        </row>
        <row r="18642">
          <cell r="D18642" t="str">
            <v>201708882</v>
          </cell>
        </row>
        <row r="18643">
          <cell r="D18643" t="str">
            <v>201708902</v>
          </cell>
        </row>
        <row r="18644">
          <cell r="D18644" t="str">
            <v>201708917</v>
          </cell>
        </row>
        <row r="18645">
          <cell r="D18645" t="str">
            <v>201708918</v>
          </cell>
        </row>
        <row r="18646">
          <cell r="D18646" t="str">
            <v>201708919</v>
          </cell>
        </row>
        <row r="18647">
          <cell r="D18647" t="str">
            <v>201708926</v>
          </cell>
        </row>
        <row r="18648">
          <cell r="D18648" t="str">
            <v>201708927</v>
          </cell>
        </row>
        <row r="18649">
          <cell r="D18649" t="str">
            <v>201708929</v>
          </cell>
        </row>
        <row r="18650">
          <cell r="D18650" t="str">
            <v>201708930</v>
          </cell>
        </row>
        <row r="18651">
          <cell r="D18651" t="str">
            <v>201708937</v>
          </cell>
        </row>
        <row r="18652">
          <cell r="D18652" t="str">
            <v>201708938</v>
          </cell>
        </row>
        <row r="18653">
          <cell r="D18653" t="str">
            <v>201708941</v>
          </cell>
        </row>
        <row r="18654">
          <cell r="D18654" t="str">
            <v>201708946</v>
          </cell>
        </row>
        <row r="18655">
          <cell r="D18655" t="str">
            <v>201708949</v>
          </cell>
        </row>
        <row r="18656">
          <cell r="D18656" t="str">
            <v>201708950</v>
          </cell>
        </row>
        <row r="18657">
          <cell r="D18657" t="str">
            <v>201708957</v>
          </cell>
        </row>
        <row r="18658">
          <cell r="D18658" t="str">
            <v>201708958</v>
          </cell>
        </row>
        <row r="18659">
          <cell r="D18659" t="str">
            <v>201708961</v>
          </cell>
        </row>
        <row r="18660">
          <cell r="D18660" t="str">
            <v>201708966</v>
          </cell>
        </row>
        <row r="18661">
          <cell r="D18661" t="str">
            <v>201708972</v>
          </cell>
        </row>
        <row r="18662">
          <cell r="D18662" t="str">
            <v>201708982</v>
          </cell>
        </row>
        <row r="18663">
          <cell r="D18663" t="str">
            <v>201709102</v>
          </cell>
        </row>
        <row r="18664">
          <cell r="D18664" t="str">
            <v>201709104</v>
          </cell>
        </row>
        <row r="18665">
          <cell r="D18665" t="str">
            <v>201709105</v>
          </cell>
        </row>
        <row r="18666">
          <cell r="D18666" t="str">
            <v>201709107</v>
          </cell>
        </row>
        <row r="18667">
          <cell r="D18667" t="str">
            <v>201709109</v>
          </cell>
        </row>
        <row r="18668">
          <cell r="D18668" t="str">
            <v>201709110</v>
          </cell>
        </row>
        <row r="18669">
          <cell r="D18669" t="str">
            <v>201709111</v>
          </cell>
        </row>
        <row r="18670">
          <cell r="D18670" t="str">
            <v>201709116</v>
          </cell>
        </row>
        <row r="18671">
          <cell r="D18671" t="str">
            <v>201709120</v>
          </cell>
        </row>
        <row r="18672">
          <cell r="D18672" t="str">
            <v>201709121</v>
          </cell>
        </row>
        <row r="18673">
          <cell r="D18673" t="str">
            <v>201709128</v>
          </cell>
        </row>
        <row r="18674">
          <cell r="D18674" t="str">
            <v>201709129</v>
          </cell>
        </row>
        <row r="18675">
          <cell r="D18675" t="str">
            <v>201709131</v>
          </cell>
        </row>
        <row r="18676">
          <cell r="D18676" t="str">
            <v>201709136</v>
          </cell>
        </row>
        <row r="18677">
          <cell r="D18677" t="str">
            <v>201709138</v>
          </cell>
        </row>
        <row r="18678">
          <cell r="D18678" t="str">
            <v>201709139</v>
          </cell>
        </row>
        <row r="18679">
          <cell r="D18679" t="str">
            <v>201709140</v>
          </cell>
        </row>
        <row r="18680">
          <cell r="D18680" t="str">
            <v>201709141</v>
          </cell>
        </row>
        <row r="18681">
          <cell r="D18681" t="str">
            <v>201709148</v>
          </cell>
        </row>
        <row r="18682">
          <cell r="D18682" t="str">
            <v>201709149</v>
          </cell>
        </row>
        <row r="18683">
          <cell r="D18683" t="str">
            <v>201709182</v>
          </cell>
        </row>
        <row r="18684">
          <cell r="D18684" t="str">
            <v>201709184</v>
          </cell>
        </row>
        <row r="18685">
          <cell r="D18685" t="str">
            <v>201709185</v>
          </cell>
        </row>
        <row r="18686">
          <cell r="D18686" t="str">
            <v>201709201</v>
          </cell>
        </row>
        <row r="18687">
          <cell r="D18687" t="str">
            <v>201709202</v>
          </cell>
        </row>
        <row r="18688">
          <cell r="D18688" t="str">
            <v>201709203</v>
          </cell>
        </row>
        <row r="18689">
          <cell r="D18689" t="str">
            <v>201709211</v>
          </cell>
        </row>
        <row r="18690">
          <cell r="D18690" t="str">
            <v>201709212</v>
          </cell>
        </row>
        <row r="18691">
          <cell r="D18691" t="str">
            <v>201709216</v>
          </cell>
        </row>
        <row r="18692">
          <cell r="D18692" t="str">
            <v>201709220</v>
          </cell>
        </row>
        <row r="18693">
          <cell r="D18693" t="str">
            <v>201709221</v>
          </cell>
        </row>
        <row r="18694">
          <cell r="D18694" t="str">
            <v>201709228</v>
          </cell>
        </row>
        <row r="18695">
          <cell r="D18695" t="str">
            <v>201709229</v>
          </cell>
        </row>
        <row r="18696">
          <cell r="D18696" t="str">
            <v>201709253</v>
          </cell>
        </row>
        <row r="18697">
          <cell r="D18697" t="str">
            <v>201709263</v>
          </cell>
        </row>
        <row r="18698">
          <cell r="D18698" t="str">
            <v>201709272</v>
          </cell>
        </row>
        <row r="18699">
          <cell r="D18699" t="str">
            <v>201709281</v>
          </cell>
        </row>
        <row r="18700">
          <cell r="D18700" t="str">
            <v>201709282</v>
          </cell>
        </row>
        <row r="18701">
          <cell r="D18701" t="str">
            <v>201709283</v>
          </cell>
        </row>
        <row r="18702">
          <cell r="D18702" t="str">
            <v>201709293</v>
          </cell>
        </row>
        <row r="18703">
          <cell r="D18703" t="str">
            <v>201709300</v>
          </cell>
        </row>
        <row r="18704">
          <cell r="D18704" t="str">
            <v>201709301</v>
          </cell>
        </row>
        <row r="18705">
          <cell r="D18705" t="str">
            <v>201709302</v>
          </cell>
        </row>
        <row r="18706">
          <cell r="D18706" t="str">
            <v>201709310</v>
          </cell>
        </row>
        <row r="18707">
          <cell r="D18707" t="str">
            <v>201709312</v>
          </cell>
        </row>
        <row r="18708">
          <cell r="D18708" t="str">
            <v>201709318</v>
          </cell>
        </row>
        <row r="18709">
          <cell r="D18709" t="str">
            <v>201709319</v>
          </cell>
        </row>
        <row r="18710">
          <cell r="D18710" t="str">
            <v>201709320</v>
          </cell>
        </row>
        <row r="18711">
          <cell r="D18711" t="str">
            <v>201709322</v>
          </cell>
        </row>
        <row r="18712">
          <cell r="D18712" t="str">
            <v>201709332</v>
          </cell>
        </row>
        <row r="18713">
          <cell r="D18713" t="str">
            <v>201709372</v>
          </cell>
        </row>
        <row r="18714">
          <cell r="D18714" t="str">
            <v>201709381</v>
          </cell>
        </row>
        <row r="18715">
          <cell r="D18715" t="str">
            <v>201709382</v>
          </cell>
        </row>
        <row r="18716">
          <cell r="D18716" t="str">
            <v>201709392</v>
          </cell>
        </row>
        <row r="18717">
          <cell r="D18717" t="str">
            <v>201709402</v>
          </cell>
        </row>
        <row r="18718">
          <cell r="D18718" t="str">
            <v>201709409</v>
          </cell>
        </row>
        <row r="18719">
          <cell r="D18719" t="str">
            <v>201709412</v>
          </cell>
        </row>
        <row r="18720">
          <cell r="D18720" t="str">
            <v>201709416</v>
          </cell>
        </row>
        <row r="18721">
          <cell r="D18721" t="str">
            <v>201709472</v>
          </cell>
        </row>
        <row r="18722">
          <cell r="D18722" t="str">
            <v>201709482</v>
          </cell>
        </row>
        <row r="18723">
          <cell r="D18723" t="str">
            <v>201709501</v>
          </cell>
        </row>
        <row r="18724">
          <cell r="D18724" t="str">
            <v>201709503</v>
          </cell>
        </row>
        <row r="18725">
          <cell r="D18725" t="str">
            <v>201709512</v>
          </cell>
        </row>
        <row r="18726">
          <cell r="D18726" t="str">
            <v>201709516</v>
          </cell>
        </row>
        <row r="18727">
          <cell r="D18727" t="str">
            <v>201709523</v>
          </cell>
        </row>
        <row r="18728">
          <cell r="D18728" t="str">
            <v>201709553</v>
          </cell>
        </row>
        <row r="18729">
          <cell r="D18729" t="str">
            <v>201709572</v>
          </cell>
        </row>
        <row r="18730">
          <cell r="D18730" t="str">
            <v>201709573</v>
          </cell>
        </row>
        <row r="18731">
          <cell r="D18731" t="str">
            <v>201709581</v>
          </cell>
        </row>
        <row r="18732">
          <cell r="D18732" t="str">
            <v>201709583</v>
          </cell>
        </row>
        <row r="18733">
          <cell r="D18733" t="str">
            <v>201709593</v>
          </cell>
        </row>
        <row r="18734">
          <cell r="D18734" t="str">
            <v>201709601</v>
          </cell>
        </row>
        <row r="18735">
          <cell r="D18735" t="str">
            <v>201709602</v>
          </cell>
        </row>
        <row r="18736">
          <cell r="D18736" t="str">
            <v>201709632</v>
          </cell>
        </row>
        <row r="18737">
          <cell r="D18737" t="str">
            <v>201709681</v>
          </cell>
        </row>
        <row r="18738">
          <cell r="D18738" t="str">
            <v>201709682</v>
          </cell>
        </row>
        <row r="18739">
          <cell r="D18739" t="str">
            <v>201709701</v>
          </cell>
        </row>
        <row r="18740">
          <cell r="D18740" t="str">
            <v>201709703</v>
          </cell>
        </row>
        <row r="18741">
          <cell r="D18741" t="str">
            <v>201709712</v>
          </cell>
        </row>
        <row r="18742">
          <cell r="D18742" t="str">
            <v>201709713</v>
          </cell>
        </row>
        <row r="18743">
          <cell r="D18743" t="str">
            <v>201709753</v>
          </cell>
        </row>
        <row r="18744">
          <cell r="D18744" t="str">
            <v>201709762</v>
          </cell>
        </row>
        <row r="18745">
          <cell r="D18745" t="str">
            <v>201709773</v>
          </cell>
        </row>
        <row r="18746">
          <cell r="D18746" t="str">
            <v>201709781</v>
          </cell>
        </row>
        <row r="18747">
          <cell r="D18747" t="str">
            <v>201709782</v>
          </cell>
        </row>
        <row r="18748">
          <cell r="D18748" t="str">
            <v>201709783</v>
          </cell>
        </row>
        <row r="18749">
          <cell r="D18749" t="str">
            <v>201709793</v>
          </cell>
        </row>
        <row r="18750">
          <cell r="D18750" t="str">
            <v>201709801</v>
          </cell>
        </row>
        <row r="18751">
          <cell r="D18751" t="str">
            <v>201709802</v>
          </cell>
        </row>
        <row r="18752">
          <cell r="D18752" t="str">
            <v>201709858</v>
          </cell>
        </row>
        <row r="18753">
          <cell r="D18753" t="str">
            <v>201709872</v>
          </cell>
        </row>
        <row r="18754">
          <cell r="D18754" t="str">
            <v>201709878</v>
          </cell>
        </row>
        <row r="18755">
          <cell r="D18755" t="str">
            <v>201709881</v>
          </cell>
        </row>
        <row r="18756">
          <cell r="D18756" t="str">
            <v>201709882</v>
          </cell>
        </row>
        <row r="18757">
          <cell r="D18757" t="str">
            <v>201709902</v>
          </cell>
        </row>
        <row r="18758">
          <cell r="D18758" t="str">
            <v>201709917</v>
          </cell>
        </row>
        <row r="18759">
          <cell r="D18759" t="str">
            <v>201709918</v>
          </cell>
        </row>
        <row r="18760">
          <cell r="D18760" t="str">
            <v>201709919</v>
          </cell>
        </row>
        <row r="18761">
          <cell r="D18761" t="str">
            <v>201709926</v>
          </cell>
        </row>
        <row r="18762">
          <cell r="D18762" t="str">
            <v>201709927</v>
          </cell>
        </row>
        <row r="18763">
          <cell r="D18763" t="str">
            <v>201709929</v>
          </cell>
        </row>
        <row r="18764">
          <cell r="D18764" t="str">
            <v>201709930</v>
          </cell>
        </row>
        <row r="18765">
          <cell r="D18765" t="str">
            <v>201709937</v>
          </cell>
        </row>
        <row r="18766">
          <cell r="D18766" t="str">
            <v>201709938</v>
          </cell>
        </row>
        <row r="18767">
          <cell r="D18767" t="str">
            <v>201709941</v>
          </cell>
        </row>
        <row r="18768">
          <cell r="D18768" t="str">
            <v>201709946</v>
          </cell>
        </row>
        <row r="18769">
          <cell r="D18769" t="str">
            <v>201709949</v>
          </cell>
        </row>
        <row r="18770">
          <cell r="D18770" t="str">
            <v>201709950</v>
          </cell>
        </row>
        <row r="18771">
          <cell r="D18771" t="str">
            <v>201709957</v>
          </cell>
        </row>
        <row r="18772">
          <cell r="D18772" t="str">
            <v>201709958</v>
          </cell>
        </row>
        <row r="18773">
          <cell r="D18773" t="str">
            <v>201709961</v>
          </cell>
        </row>
        <row r="18774">
          <cell r="D18774" t="str">
            <v>201709966</v>
          </cell>
        </row>
        <row r="18775">
          <cell r="D18775" t="str">
            <v>201709972</v>
          </cell>
        </row>
        <row r="18776">
          <cell r="D18776" t="str">
            <v>201709982</v>
          </cell>
        </row>
        <row r="18777">
          <cell r="D18777" t="str">
            <v>201710102</v>
          </cell>
        </row>
        <row r="18778">
          <cell r="D18778" t="str">
            <v>201710104</v>
          </cell>
        </row>
        <row r="18779">
          <cell r="D18779" t="str">
            <v>201710105</v>
          </cell>
        </row>
        <row r="18780">
          <cell r="D18780" t="str">
            <v>201710107</v>
          </cell>
        </row>
        <row r="18781">
          <cell r="D18781" t="str">
            <v>201710109</v>
          </cell>
        </row>
        <row r="18782">
          <cell r="D18782" t="str">
            <v>201710110</v>
          </cell>
        </row>
        <row r="18783">
          <cell r="D18783" t="str">
            <v>201710111</v>
          </cell>
        </row>
        <row r="18784">
          <cell r="D18784" t="str">
            <v>201710116</v>
          </cell>
        </row>
        <row r="18785">
          <cell r="D18785" t="str">
            <v>201710120</v>
          </cell>
        </row>
        <row r="18786">
          <cell r="D18786" t="str">
            <v>201710121</v>
          </cell>
        </row>
        <row r="18787">
          <cell r="D18787" t="str">
            <v>201710128</v>
          </cell>
        </row>
        <row r="18788">
          <cell r="D18788" t="str">
            <v>201710129</v>
          </cell>
        </row>
        <row r="18789">
          <cell r="D18789" t="str">
            <v>201710131</v>
          </cell>
        </row>
        <row r="18790">
          <cell r="D18790" t="str">
            <v>201710136</v>
          </cell>
        </row>
        <row r="18791">
          <cell r="D18791" t="str">
            <v>201710138</v>
          </cell>
        </row>
        <row r="18792">
          <cell r="D18792" t="str">
            <v>201710139</v>
          </cell>
        </row>
        <row r="18793">
          <cell r="D18793" t="str">
            <v>201710140</v>
          </cell>
        </row>
        <row r="18794">
          <cell r="D18794" t="str">
            <v>201710141</v>
          </cell>
        </row>
        <row r="18795">
          <cell r="D18795" t="str">
            <v>201710148</v>
          </cell>
        </row>
        <row r="18796">
          <cell r="D18796" t="str">
            <v>201710149</v>
          </cell>
        </row>
        <row r="18797">
          <cell r="D18797" t="str">
            <v>201710182</v>
          </cell>
        </row>
        <row r="18798">
          <cell r="D18798" t="str">
            <v>201710184</v>
          </cell>
        </row>
        <row r="18799">
          <cell r="D18799" t="str">
            <v>201710185</v>
          </cell>
        </row>
        <row r="18800">
          <cell r="D18800" t="str">
            <v>201710201</v>
          </cell>
        </row>
        <row r="18801">
          <cell r="D18801" t="str">
            <v>201710202</v>
          </cell>
        </row>
        <row r="18802">
          <cell r="D18802" t="str">
            <v>201710203</v>
          </cell>
        </row>
        <row r="18803">
          <cell r="D18803" t="str">
            <v>201710211</v>
          </cell>
        </row>
        <row r="18804">
          <cell r="D18804" t="str">
            <v>201710212</v>
          </cell>
        </row>
        <row r="18805">
          <cell r="D18805" t="str">
            <v>201710216</v>
          </cell>
        </row>
        <row r="18806">
          <cell r="D18806" t="str">
            <v>201710220</v>
          </cell>
        </row>
        <row r="18807">
          <cell r="D18807" t="str">
            <v>201710221</v>
          </cell>
        </row>
        <row r="18808">
          <cell r="D18808" t="str">
            <v>201710228</v>
          </cell>
        </row>
        <row r="18809">
          <cell r="D18809" t="str">
            <v>201710229</v>
          </cell>
        </row>
        <row r="18810">
          <cell r="D18810" t="str">
            <v>201710253</v>
          </cell>
        </row>
        <row r="18811">
          <cell r="D18811" t="str">
            <v>201710263</v>
          </cell>
        </row>
        <row r="18812">
          <cell r="D18812" t="str">
            <v>201710272</v>
          </cell>
        </row>
        <row r="18813">
          <cell r="D18813" t="str">
            <v>201710281</v>
          </cell>
        </row>
        <row r="18814">
          <cell r="D18814" t="str">
            <v>201710282</v>
          </cell>
        </row>
        <row r="18815">
          <cell r="D18815" t="str">
            <v>201710283</v>
          </cell>
        </row>
        <row r="18816">
          <cell r="D18816" t="str">
            <v>201710293</v>
          </cell>
        </row>
        <row r="18817">
          <cell r="D18817" t="str">
            <v>201710300</v>
          </cell>
        </row>
        <row r="18818">
          <cell r="D18818" t="str">
            <v>201710301</v>
          </cell>
        </row>
        <row r="18819">
          <cell r="D18819" t="str">
            <v>201710302</v>
          </cell>
        </row>
        <row r="18820">
          <cell r="D18820" t="str">
            <v>201710310</v>
          </cell>
        </row>
        <row r="18821">
          <cell r="D18821" t="str">
            <v>201710312</v>
          </cell>
        </row>
        <row r="18822">
          <cell r="D18822" t="str">
            <v>201710318</v>
          </cell>
        </row>
        <row r="18823">
          <cell r="D18823" t="str">
            <v>201710319</v>
          </cell>
        </row>
        <row r="18824">
          <cell r="D18824" t="str">
            <v>201710320</v>
          </cell>
        </row>
        <row r="18825">
          <cell r="D18825" t="str">
            <v>201710322</v>
          </cell>
        </row>
        <row r="18826">
          <cell r="D18826" t="str">
            <v>201710332</v>
          </cell>
        </row>
        <row r="18827">
          <cell r="D18827" t="str">
            <v>201710372</v>
          </cell>
        </row>
        <row r="18828">
          <cell r="D18828" t="str">
            <v>201710381</v>
          </cell>
        </row>
        <row r="18829">
          <cell r="D18829" t="str">
            <v>201710382</v>
          </cell>
        </row>
        <row r="18830">
          <cell r="D18830" t="str">
            <v>201710392</v>
          </cell>
        </row>
        <row r="18831">
          <cell r="D18831" t="str">
            <v>201710402</v>
          </cell>
        </row>
        <row r="18832">
          <cell r="D18832" t="str">
            <v>201710409</v>
          </cell>
        </row>
        <row r="18833">
          <cell r="D18833" t="str">
            <v>201710412</v>
          </cell>
        </row>
        <row r="18834">
          <cell r="D18834" t="str">
            <v>201710416</v>
          </cell>
        </row>
        <row r="18835">
          <cell r="D18835" t="str">
            <v>201710472</v>
          </cell>
        </row>
        <row r="18836">
          <cell r="D18836" t="str">
            <v>201710482</v>
          </cell>
        </row>
        <row r="18837">
          <cell r="D18837" t="str">
            <v>201710501</v>
          </cell>
        </row>
        <row r="18838">
          <cell r="D18838" t="str">
            <v>201710503</v>
          </cell>
        </row>
        <row r="18839">
          <cell r="D18839" t="str">
            <v>201710512</v>
          </cell>
        </row>
        <row r="18840">
          <cell r="D18840" t="str">
            <v>201710516</v>
          </cell>
        </row>
        <row r="18841">
          <cell r="D18841" t="str">
            <v>201710523</v>
          </cell>
        </row>
        <row r="18842">
          <cell r="D18842" t="str">
            <v>201710553</v>
          </cell>
        </row>
        <row r="18843">
          <cell r="D18843" t="str">
            <v>201710572</v>
          </cell>
        </row>
        <row r="18844">
          <cell r="D18844" t="str">
            <v>201710573</v>
          </cell>
        </row>
        <row r="18845">
          <cell r="D18845" t="str">
            <v>201710581</v>
          </cell>
        </row>
        <row r="18846">
          <cell r="D18846" t="str">
            <v>201710583</v>
          </cell>
        </row>
        <row r="18847">
          <cell r="D18847" t="str">
            <v>201710593</v>
          </cell>
        </row>
        <row r="18848">
          <cell r="D18848" t="str">
            <v>201710601</v>
          </cell>
        </row>
        <row r="18849">
          <cell r="D18849" t="str">
            <v>201710602</v>
          </cell>
        </row>
        <row r="18850">
          <cell r="D18850" t="str">
            <v>201710632</v>
          </cell>
        </row>
        <row r="18851">
          <cell r="D18851" t="str">
            <v>201710681</v>
          </cell>
        </row>
        <row r="18852">
          <cell r="D18852" t="str">
            <v>201710682</v>
          </cell>
        </row>
        <row r="18853">
          <cell r="D18853" t="str">
            <v>201710701</v>
          </cell>
        </row>
        <row r="18854">
          <cell r="D18854" t="str">
            <v>201710703</v>
          </cell>
        </row>
        <row r="18855">
          <cell r="D18855" t="str">
            <v>201710712</v>
          </cell>
        </row>
        <row r="18856">
          <cell r="D18856" t="str">
            <v>201710713</v>
          </cell>
        </row>
        <row r="18857">
          <cell r="D18857" t="str">
            <v>201710753</v>
          </cell>
        </row>
        <row r="18858">
          <cell r="D18858" t="str">
            <v>201710762</v>
          </cell>
        </row>
        <row r="18859">
          <cell r="D18859" t="str">
            <v>201710773</v>
          </cell>
        </row>
        <row r="18860">
          <cell r="D18860" t="str">
            <v>201710781</v>
          </cell>
        </row>
        <row r="18861">
          <cell r="D18861" t="str">
            <v>201710782</v>
          </cell>
        </row>
        <row r="18862">
          <cell r="D18862" t="str">
            <v>201710783</v>
          </cell>
        </row>
        <row r="18863">
          <cell r="D18863" t="str">
            <v>201710793</v>
          </cell>
        </row>
        <row r="18864">
          <cell r="D18864" t="str">
            <v>201710801</v>
          </cell>
        </row>
        <row r="18865">
          <cell r="D18865" t="str">
            <v>201710802</v>
          </cell>
        </row>
        <row r="18866">
          <cell r="D18866" t="str">
            <v>201710858</v>
          </cell>
        </row>
        <row r="18867">
          <cell r="D18867" t="str">
            <v>201710872</v>
          </cell>
        </row>
        <row r="18868">
          <cell r="D18868" t="str">
            <v>201710878</v>
          </cell>
        </row>
        <row r="18869">
          <cell r="D18869" t="str">
            <v>201710881</v>
          </cell>
        </row>
        <row r="18870">
          <cell r="D18870" t="str">
            <v>201710882</v>
          </cell>
        </row>
        <row r="18871">
          <cell r="D18871" t="str">
            <v>201710902</v>
          </cell>
        </row>
        <row r="18872">
          <cell r="D18872" t="str">
            <v>201710917</v>
          </cell>
        </row>
        <row r="18873">
          <cell r="D18873" t="str">
            <v>201710918</v>
          </cell>
        </row>
        <row r="18874">
          <cell r="D18874" t="str">
            <v>201710919</v>
          </cell>
        </row>
        <row r="18875">
          <cell r="D18875" t="str">
            <v>201710926</v>
          </cell>
        </row>
        <row r="18876">
          <cell r="D18876" t="str">
            <v>201710927</v>
          </cell>
        </row>
        <row r="18877">
          <cell r="D18877" t="str">
            <v>201710929</v>
          </cell>
        </row>
        <row r="18878">
          <cell r="D18878" t="str">
            <v>201710930</v>
          </cell>
        </row>
        <row r="18879">
          <cell r="D18879" t="str">
            <v>201710937</v>
          </cell>
        </row>
        <row r="18880">
          <cell r="D18880" t="str">
            <v>201710938</v>
          </cell>
        </row>
        <row r="18881">
          <cell r="D18881" t="str">
            <v>201710941</v>
          </cell>
        </row>
        <row r="18882">
          <cell r="D18882" t="str">
            <v>201710946</v>
          </cell>
        </row>
        <row r="18883">
          <cell r="D18883" t="str">
            <v>201710949</v>
          </cell>
        </row>
        <row r="18884">
          <cell r="D18884" t="str">
            <v>201710950</v>
          </cell>
        </row>
        <row r="18885">
          <cell r="D18885" t="str">
            <v>201710957</v>
          </cell>
        </row>
        <row r="18886">
          <cell r="D18886" t="str">
            <v>201710958</v>
          </cell>
        </row>
        <row r="18887">
          <cell r="D18887" t="str">
            <v>201710961</v>
          </cell>
        </row>
        <row r="18888">
          <cell r="D18888" t="str">
            <v>201710966</v>
          </cell>
        </row>
        <row r="18889">
          <cell r="D18889" t="str">
            <v>201710972</v>
          </cell>
        </row>
        <row r="18890">
          <cell r="D18890" t="str">
            <v>201710982</v>
          </cell>
        </row>
        <row r="18891">
          <cell r="D18891" t="str">
            <v>201711102</v>
          </cell>
        </row>
        <row r="18892">
          <cell r="D18892" t="str">
            <v>201711104</v>
          </cell>
        </row>
        <row r="18893">
          <cell r="D18893" t="str">
            <v>201711105</v>
          </cell>
        </row>
        <row r="18894">
          <cell r="D18894" t="str">
            <v>201711107</v>
          </cell>
        </row>
        <row r="18895">
          <cell r="D18895" t="str">
            <v>201711109</v>
          </cell>
        </row>
        <row r="18896">
          <cell r="D18896" t="str">
            <v>201711110</v>
          </cell>
        </row>
        <row r="18897">
          <cell r="D18897" t="str">
            <v>201711111</v>
          </cell>
        </row>
        <row r="18898">
          <cell r="D18898" t="str">
            <v>201711116</v>
          </cell>
        </row>
        <row r="18899">
          <cell r="D18899" t="str">
            <v>201711120</v>
          </cell>
        </row>
        <row r="18900">
          <cell r="D18900" t="str">
            <v>201711121</v>
          </cell>
        </row>
        <row r="18901">
          <cell r="D18901" t="str">
            <v>201711128</v>
          </cell>
        </row>
        <row r="18902">
          <cell r="D18902" t="str">
            <v>201711129</v>
          </cell>
        </row>
        <row r="18903">
          <cell r="D18903" t="str">
            <v>201711131</v>
          </cell>
        </row>
        <row r="18904">
          <cell r="D18904" t="str">
            <v>201711136</v>
          </cell>
        </row>
        <row r="18905">
          <cell r="D18905" t="str">
            <v>201711138</v>
          </cell>
        </row>
        <row r="18906">
          <cell r="D18906" t="str">
            <v>201711139</v>
          </cell>
        </row>
        <row r="18907">
          <cell r="D18907" t="str">
            <v>201711140</v>
          </cell>
        </row>
        <row r="18908">
          <cell r="D18908" t="str">
            <v>201711141</v>
          </cell>
        </row>
        <row r="18909">
          <cell r="D18909" t="str">
            <v>201711148</v>
          </cell>
        </row>
        <row r="18910">
          <cell r="D18910" t="str">
            <v>201711149</v>
          </cell>
        </row>
        <row r="18911">
          <cell r="D18911" t="str">
            <v>201711182</v>
          </cell>
        </row>
        <row r="18912">
          <cell r="D18912" t="str">
            <v>201711184</v>
          </cell>
        </row>
        <row r="18913">
          <cell r="D18913" t="str">
            <v>201711185</v>
          </cell>
        </row>
        <row r="18914">
          <cell r="D18914" t="str">
            <v>201711201</v>
          </cell>
        </row>
        <row r="18915">
          <cell r="D18915" t="str">
            <v>201711202</v>
          </cell>
        </row>
        <row r="18916">
          <cell r="D18916" t="str">
            <v>201711203</v>
          </cell>
        </row>
        <row r="18917">
          <cell r="D18917" t="str">
            <v>201711211</v>
          </cell>
        </row>
        <row r="18918">
          <cell r="D18918" t="str">
            <v>201711212</v>
          </cell>
        </row>
        <row r="18919">
          <cell r="D18919" t="str">
            <v>201711216</v>
          </cell>
        </row>
        <row r="18920">
          <cell r="D18920" t="str">
            <v>201711220</v>
          </cell>
        </row>
        <row r="18921">
          <cell r="D18921" t="str">
            <v>201711221</v>
          </cell>
        </row>
        <row r="18922">
          <cell r="D18922" t="str">
            <v>201711228</v>
          </cell>
        </row>
        <row r="18923">
          <cell r="D18923" t="str">
            <v>201711229</v>
          </cell>
        </row>
        <row r="18924">
          <cell r="D18924" t="str">
            <v>201711253</v>
          </cell>
        </row>
        <row r="18925">
          <cell r="D18925" t="str">
            <v>201711263</v>
          </cell>
        </row>
        <row r="18926">
          <cell r="D18926" t="str">
            <v>201711272</v>
          </cell>
        </row>
        <row r="18927">
          <cell r="D18927" t="str">
            <v>201711281</v>
          </cell>
        </row>
        <row r="18928">
          <cell r="D18928" t="str">
            <v>201711282</v>
          </cell>
        </row>
        <row r="18929">
          <cell r="D18929" t="str">
            <v>201711283</v>
          </cell>
        </row>
        <row r="18930">
          <cell r="D18930" t="str">
            <v>201711293</v>
          </cell>
        </row>
        <row r="18931">
          <cell r="D18931" t="str">
            <v>201711300</v>
          </cell>
        </row>
        <row r="18932">
          <cell r="D18932" t="str">
            <v>201711301</v>
          </cell>
        </row>
        <row r="18933">
          <cell r="D18933" t="str">
            <v>201711302</v>
          </cell>
        </row>
        <row r="18934">
          <cell r="D18934" t="str">
            <v>201711310</v>
          </cell>
        </row>
        <row r="18935">
          <cell r="D18935" t="str">
            <v>201711312</v>
          </cell>
        </row>
        <row r="18936">
          <cell r="D18936" t="str">
            <v>201711318</v>
          </cell>
        </row>
        <row r="18937">
          <cell r="D18937" t="str">
            <v>201711319</v>
          </cell>
        </row>
        <row r="18938">
          <cell r="D18938" t="str">
            <v>201711320</v>
          </cell>
        </row>
        <row r="18939">
          <cell r="D18939" t="str">
            <v>201711322</v>
          </cell>
        </row>
        <row r="18940">
          <cell r="D18940" t="str">
            <v>201711332</v>
          </cell>
        </row>
        <row r="18941">
          <cell r="D18941" t="str">
            <v>201711372</v>
          </cell>
        </row>
        <row r="18942">
          <cell r="D18942" t="str">
            <v>201711381</v>
          </cell>
        </row>
        <row r="18943">
          <cell r="D18943" t="str">
            <v>201711382</v>
          </cell>
        </row>
        <row r="18944">
          <cell r="D18944" t="str">
            <v>201711392</v>
          </cell>
        </row>
        <row r="18945">
          <cell r="D18945" t="str">
            <v>201711402</v>
          </cell>
        </row>
        <row r="18946">
          <cell r="D18946" t="str">
            <v>201711409</v>
          </cell>
        </row>
        <row r="18947">
          <cell r="D18947" t="str">
            <v>201711412</v>
          </cell>
        </row>
        <row r="18948">
          <cell r="D18948" t="str">
            <v>201711416</v>
          </cell>
        </row>
        <row r="18949">
          <cell r="D18949" t="str">
            <v>201711472</v>
          </cell>
        </row>
        <row r="18950">
          <cell r="D18950" t="str">
            <v>201711482</v>
          </cell>
        </row>
        <row r="18951">
          <cell r="D18951" t="str">
            <v>201711501</v>
          </cell>
        </row>
        <row r="18952">
          <cell r="D18952" t="str">
            <v>201711503</v>
          </cell>
        </row>
        <row r="18953">
          <cell r="D18953" t="str">
            <v>201711512</v>
          </cell>
        </row>
        <row r="18954">
          <cell r="D18954" t="str">
            <v>201711516</v>
          </cell>
        </row>
        <row r="18955">
          <cell r="D18955" t="str">
            <v>201711523</v>
          </cell>
        </row>
        <row r="18956">
          <cell r="D18956" t="str">
            <v>201711553</v>
          </cell>
        </row>
        <row r="18957">
          <cell r="D18957" t="str">
            <v>201711572</v>
          </cell>
        </row>
        <row r="18958">
          <cell r="D18958" t="str">
            <v>201711573</v>
          </cell>
        </row>
        <row r="18959">
          <cell r="D18959" t="str">
            <v>201711581</v>
          </cell>
        </row>
        <row r="18960">
          <cell r="D18960" t="str">
            <v>201711583</v>
          </cell>
        </row>
        <row r="18961">
          <cell r="D18961" t="str">
            <v>201711593</v>
          </cell>
        </row>
        <row r="18962">
          <cell r="D18962" t="str">
            <v>201711601</v>
          </cell>
        </row>
        <row r="18963">
          <cell r="D18963" t="str">
            <v>201711602</v>
          </cell>
        </row>
        <row r="18964">
          <cell r="D18964" t="str">
            <v>201711632</v>
          </cell>
        </row>
        <row r="18965">
          <cell r="D18965" t="str">
            <v>201711681</v>
          </cell>
        </row>
        <row r="18966">
          <cell r="D18966" t="str">
            <v>201711682</v>
          </cell>
        </row>
        <row r="18967">
          <cell r="D18967" t="str">
            <v>201711701</v>
          </cell>
        </row>
        <row r="18968">
          <cell r="D18968" t="str">
            <v>201711703</v>
          </cell>
        </row>
        <row r="18969">
          <cell r="D18969" t="str">
            <v>201711712</v>
          </cell>
        </row>
        <row r="18970">
          <cell r="D18970" t="str">
            <v>201711713</v>
          </cell>
        </row>
        <row r="18971">
          <cell r="D18971" t="str">
            <v>201711753</v>
          </cell>
        </row>
        <row r="18972">
          <cell r="D18972" t="str">
            <v>201711762</v>
          </cell>
        </row>
        <row r="18973">
          <cell r="D18973" t="str">
            <v>201711773</v>
          </cell>
        </row>
        <row r="18974">
          <cell r="D18974" t="str">
            <v>201711781</v>
          </cell>
        </row>
        <row r="18975">
          <cell r="D18975" t="str">
            <v>201711782</v>
          </cell>
        </row>
        <row r="18976">
          <cell r="D18976" t="str">
            <v>201711783</v>
          </cell>
        </row>
        <row r="18977">
          <cell r="D18977" t="str">
            <v>201711793</v>
          </cell>
        </row>
        <row r="18978">
          <cell r="D18978" t="str">
            <v>201711801</v>
          </cell>
        </row>
        <row r="18979">
          <cell r="D18979" t="str">
            <v>201711802</v>
          </cell>
        </row>
        <row r="18980">
          <cell r="D18980" t="str">
            <v>201711858</v>
          </cell>
        </row>
        <row r="18981">
          <cell r="D18981" t="str">
            <v>201711872</v>
          </cell>
        </row>
        <row r="18982">
          <cell r="D18982" t="str">
            <v>201711878</v>
          </cell>
        </row>
        <row r="18983">
          <cell r="D18983" t="str">
            <v>201711881</v>
          </cell>
        </row>
        <row r="18984">
          <cell r="D18984" t="str">
            <v>201711882</v>
          </cell>
        </row>
        <row r="18985">
          <cell r="D18985" t="str">
            <v>201711902</v>
          </cell>
        </row>
        <row r="18986">
          <cell r="D18986" t="str">
            <v>201711917</v>
          </cell>
        </row>
        <row r="18987">
          <cell r="D18987" t="str">
            <v>201711918</v>
          </cell>
        </row>
        <row r="18988">
          <cell r="D18988" t="str">
            <v>201711919</v>
          </cell>
        </row>
        <row r="18989">
          <cell r="D18989" t="str">
            <v>201711926</v>
          </cell>
        </row>
        <row r="18990">
          <cell r="D18990" t="str">
            <v>201711927</v>
          </cell>
        </row>
        <row r="18991">
          <cell r="D18991" t="str">
            <v>201711929</v>
          </cell>
        </row>
        <row r="18992">
          <cell r="D18992" t="str">
            <v>201711930</v>
          </cell>
        </row>
        <row r="18993">
          <cell r="D18993" t="str">
            <v>201711937</v>
          </cell>
        </row>
        <row r="18994">
          <cell r="D18994" t="str">
            <v>201711938</v>
          </cell>
        </row>
        <row r="18995">
          <cell r="D18995" t="str">
            <v>201711941</v>
          </cell>
        </row>
        <row r="18996">
          <cell r="D18996" t="str">
            <v>201711946</v>
          </cell>
        </row>
        <row r="18997">
          <cell r="D18997" t="str">
            <v>201711949</v>
          </cell>
        </row>
        <row r="18998">
          <cell r="D18998" t="str">
            <v>201711950</v>
          </cell>
        </row>
        <row r="18999">
          <cell r="D18999" t="str">
            <v>201711957</v>
          </cell>
        </row>
        <row r="19000">
          <cell r="D19000" t="str">
            <v>201711958</v>
          </cell>
        </row>
        <row r="19001">
          <cell r="D19001" t="str">
            <v>201711961</v>
          </cell>
        </row>
        <row r="19002">
          <cell r="D19002" t="str">
            <v>201711966</v>
          </cell>
        </row>
        <row r="19003">
          <cell r="D19003" t="str">
            <v>201711972</v>
          </cell>
        </row>
        <row r="19004">
          <cell r="D19004" t="str">
            <v>201711982</v>
          </cell>
        </row>
        <row r="19005">
          <cell r="D19005" t="str">
            <v>201712102</v>
          </cell>
        </row>
        <row r="19006">
          <cell r="D19006" t="str">
            <v>201712104</v>
          </cell>
        </row>
        <row r="19007">
          <cell r="D19007" t="str">
            <v>201712105</v>
          </cell>
        </row>
        <row r="19008">
          <cell r="D19008" t="str">
            <v>201712107</v>
          </cell>
        </row>
        <row r="19009">
          <cell r="D19009" t="str">
            <v>201712109</v>
          </cell>
        </row>
        <row r="19010">
          <cell r="D19010" t="str">
            <v>201712110</v>
          </cell>
        </row>
        <row r="19011">
          <cell r="D19011" t="str">
            <v>201712111</v>
          </cell>
        </row>
        <row r="19012">
          <cell r="D19012" t="str">
            <v>201712116</v>
          </cell>
        </row>
        <row r="19013">
          <cell r="D19013" t="str">
            <v>201712120</v>
          </cell>
        </row>
        <row r="19014">
          <cell r="D19014" t="str">
            <v>201712121</v>
          </cell>
        </row>
        <row r="19015">
          <cell r="D19015" t="str">
            <v>201712128</v>
          </cell>
        </row>
        <row r="19016">
          <cell r="D19016" t="str">
            <v>201712129</v>
          </cell>
        </row>
        <row r="19017">
          <cell r="D19017" t="str">
            <v>201712131</v>
          </cell>
        </row>
        <row r="19018">
          <cell r="D19018" t="str">
            <v>201712136</v>
          </cell>
        </row>
        <row r="19019">
          <cell r="D19019" t="str">
            <v>201712138</v>
          </cell>
        </row>
        <row r="19020">
          <cell r="D19020" t="str">
            <v>201712139</v>
          </cell>
        </row>
        <row r="19021">
          <cell r="D19021" t="str">
            <v>201712140</v>
          </cell>
        </row>
        <row r="19022">
          <cell r="D19022" t="str">
            <v>201712141</v>
          </cell>
        </row>
        <row r="19023">
          <cell r="D19023" t="str">
            <v>201712148</v>
          </cell>
        </row>
        <row r="19024">
          <cell r="D19024" t="str">
            <v>201712149</v>
          </cell>
        </row>
        <row r="19025">
          <cell r="D19025" t="str">
            <v>201712182</v>
          </cell>
        </row>
        <row r="19026">
          <cell r="D19026" t="str">
            <v>201712184</v>
          </cell>
        </row>
        <row r="19027">
          <cell r="D19027" t="str">
            <v>201712185</v>
          </cell>
        </row>
        <row r="19028">
          <cell r="D19028" t="str">
            <v>201712201</v>
          </cell>
        </row>
        <row r="19029">
          <cell r="D19029" t="str">
            <v>201712202</v>
          </cell>
        </row>
        <row r="19030">
          <cell r="D19030" t="str">
            <v>201712203</v>
          </cell>
        </row>
        <row r="19031">
          <cell r="D19031" t="str">
            <v>201712211</v>
          </cell>
        </row>
        <row r="19032">
          <cell r="D19032" t="str">
            <v>201712212</v>
          </cell>
        </row>
        <row r="19033">
          <cell r="D19033" t="str">
            <v>201712216</v>
          </cell>
        </row>
        <row r="19034">
          <cell r="D19034" t="str">
            <v>201712220</v>
          </cell>
        </row>
        <row r="19035">
          <cell r="D19035" t="str">
            <v>201712221</v>
          </cell>
        </row>
        <row r="19036">
          <cell r="D19036" t="str">
            <v>201712228</v>
          </cell>
        </row>
        <row r="19037">
          <cell r="D19037" t="str">
            <v>201712229</v>
          </cell>
        </row>
        <row r="19038">
          <cell r="D19038" t="str">
            <v>201712253</v>
          </cell>
        </row>
        <row r="19039">
          <cell r="D19039" t="str">
            <v>201712263</v>
          </cell>
        </row>
        <row r="19040">
          <cell r="D19040" t="str">
            <v>201712272</v>
          </cell>
        </row>
        <row r="19041">
          <cell r="D19041" t="str">
            <v>201712281</v>
          </cell>
        </row>
        <row r="19042">
          <cell r="D19042" t="str">
            <v>201712282</v>
          </cell>
        </row>
        <row r="19043">
          <cell r="D19043" t="str">
            <v>201712283</v>
          </cell>
        </row>
        <row r="19044">
          <cell r="D19044" t="str">
            <v>201712293</v>
          </cell>
        </row>
        <row r="19045">
          <cell r="D19045" t="str">
            <v>201712300</v>
          </cell>
        </row>
        <row r="19046">
          <cell r="D19046" t="str">
            <v>201712301</v>
          </cell>
        </row>
        <row r="19047">
          <cell r="D19047" t="str">
            <v>201712302</v>
          </cell>
        </row>
        <row r="19048">
          <cell r="D19048" t="str">
            <v>201712310</v>
          </cell>
        </row>
        <row r="19049">
          <cell r="D19049" t="str">
            <v>201712312</v>
          </cell>
        </row>
        <row r="19050">
          <cell r="D19050" t="str">
            <v>201712318</v>
          </cell>
        </row>
        <row r="19051">
          <cell r="D19051" t="str">
            <v>201712319</v>
          </cell>
        </row>
        <row r="19052">
          <cell r="D19052" t="str">
            <v>201712320</v>
          </cell>
        </row>
        <row r="19053">
          <cell r="D19053" t="str">
            <v>201712322</v>
          </cell>
        </row>
        <row r="19054">
          <cell r="D19054" t="str">
            <v>201712332</v>
          </cell>
        </row>
        <row r="19055">
          <cell r="D19055" t="str">
            <v>201712372</v>
          </cell>
        </row>
        <row r="19056">
          <cell r="D19056" t="str">
            <v>201712381</v>
          </cell>
        </row>
        <row r="19057">
          <cell r="D19057" t="str">
            <v>201712382</v>
          </cell>
        </row>
        <row r="19058">
          <cell r="D19058" t="str">
            <v>201712392</v>
          </cell>
        </row>
        <row r="19059">
          <cell r="D19059" t="str">
            <v>201712402</v>
          </cell>
        </row>
        <row r="19060">
          <cell r="D19060" t="str">
            <v>201712409</v>
          </cell>
        </row>
        <row r="19061">
          <cell r="D19061" t="str">
            <v>201712412</v>
          </cell>
        </row>
        <row r="19062">
          <cell r="D19062" t="str">
            <v>201712416</v>
          </cell>
        </row>
        <row r="19063">
          <cell r="D19063" t="str">
            <v>201712472</v>
          </cell>
        </row>
        <row r="19064">
          <cell r="D19064" t="str">
            <v>201712482</v>
          </cell>
        </row>
        <row r="19065">
          <cell r="D19065" t="str">
            <v>201712501</v>
          </cell>
        </row>
        <row r="19066">
          <cell r="D19066" t="str">
            <v>201712503</v>
          </cell>
        </row>
        <row r="19067">
          <cell r="D19067" t="str">
            <v>201712512</v>
          </cell>
        </row>
        <row r="19068">
          <cell r="D19068" t="str">
            <v>201712516</v>
          </cell>
        </row>
        <row r="19069">
          <cell r="D19069" t="str">
            <v>201712523</v>
          </cell>
        </row>
        <row r="19070">
          <cell r="D19070" t="str">
            <v>201712553</v>
          </cell>
        </row>
        <row r="19071">
          <cell r="D19071" t="str">
            <v>201712572</v>
          </cell>
        </row>
        <row r="19072">
          <cell r="D19072" t="str">
            <v>201712573</v>
          </cell>
        </row>
        <row r="19073">
          <cell r="D19073" t="str">
            <v>201712581</v>
          </cell>
        </row>
        <row r="19074">
          <cell r="D19074" t="str">
            <v>201712583</v>
          </cell>
        </row>
        <row r="19075">
          <cell r="D19075" t="str">
            <v>201712593</v>
          </cell>
        </row>
        <row r="19076">
          <cell r="D19076" t="str">
            <v>201712601</v>
          </cell>
        </row>
        <row r="19077">
          <cell r="D19077" t="str">
            <v>201712602</v>
          </cell>
        </row>
        <row r="19078">
          <cell r="D19078" t="str">
            <v>201712632</v>
          </cell>
        </row>
        <row r="19079">
          <cell r="D19079" t="str">
            <v>201712681</v>
          </cell>
        </row>
        <row r="19080">
          <cell r="D19080" t="str">
            <v>201712682</v>
          </cell>
        </row>
        <row r="19081">
          <cell r="D19081" t="str">
            <v>201712701</v>
          </cell>
        </row>
        <row r="19082">
          <cell r="D19082" t="str">
            <v>201712703</v>
          </cell>
        </row>
        <row r="19083">
          <cell r="D19083" t="str">
            <v>201712712</v>
          </cell>
        </row>
        <row r="19084">
          <cell r="D19084" t="str">
            <v>201712713</v>
          </cell>
        </row>
        <row r="19085">
          <cell r="D19085" t="str">
            <v>201712753</v>
          </cell>
        </row>
        <row r="19086">
          <cell r="D19086" t="str">
            <v>201712762</v>
          </cell>
        </row>
        <row r="19087">
          <cell r="D19087" t="str">
            <v>201712773</v>
          </cell>
        </row>
        <row r="19088">
          <cell r="D19088" t="str">
            <v>201712781</v>
          </cell>
        </row>
        <row r="19089">
          <cell r="D19089" t="str">
            <v>201712782</v>
          </cell>
        </row>
        <row r="19090">
          <cell r="D19090" t="str">
            <v>201712783</v>
          </cell>
        </row>
        <row r="19091">
          <cell r="D19091" t="str">
            <v>201712793</v>
          </cell>
        </row>
        <row r="19092">
          <cell r="D19092" t="str">
            <v>201712801</v>
          </cell>
        </row>
        <row r="19093">
          <cell r="D19093" t="str">
            <v>201712802</v>
          </cell>
        </row>
        <row r="19094">
          <cell r="D19094" t="str">
            <v>201712858</v>
          </cell>
        </row>
        <row r="19095">
          <cell r="D19095" t="str">
            <v>201712872</v>
          </cell>
        </row>
        <row r="19096">
          <cell r="D19096" t="str">
            <v>201712878</v>
          </cell>
        </row>
        <row r="19097">
          <cell r="D19097" t="str">
            <v>201712881</v>
          </cell>
        </row>
        <row r="19098">
          <cell r="D19098" t="str">
            <v>201712882</v>
          </cell>
        </row>
        <row r="19099">
          <cell r="D19099" t="str">
            <v>201712902</v>
          </cell>
        </row>
        <row r="19100">
          <cell r="D19100" t="str">
            <v>201712917</v>
          </cell>
        </row>
        <row r="19101">
          <cell r="D19101" t="str">
            <v>201712918</v>
          </cell>
        </row>
        <row r="19102">
          <cell r="D19102" t="str">
            <v>201712919</v>
          </cell>
        </row>
        <row r="19103">
          <cell r="D19103" t="str">
            <v>201712926</v>
          </cell>
        </row>
        <row r="19104">
          <cell r="D19104" t="str">
            <v>201712927</v>
          </cell>
        </row>
        <row r="19105">
          <cell r="D19105" t="str">
            <v>201712929</v>
          </cell>
        </row>
        <row r="19106">
          <cell r="D19106" t="str">
            <v>201712930</v>
          </cell>
        </row>
        <row r="19107">
          <cell r="D19107" t="str">
            <v>201712937</v>
          </cell>
        </row>
        <row r="19108">
          <cell r="D19108" t="str">
            <v>201712938</v>
          </cell>
        </row>
        <row r="19109">
          <cell r="D19109" t="str">
            <v>201712941</v>
          </cell>
        </row>
        <row r="19110">
          <cell r="D19110" t="str">
            <v>201712946</v>
          </cell>
        </row>
        <row r="19111">
          <cell r="D19111" t="str">
            <v>201712949</v>
          </cell>
        </row>
        <row r="19112">
          <cell r="D19112" t="str">
            <v>201712950</v>
          </cell>
        </row>
        <row r="19113">
          <cell r="D19113" t="str">
            <v>201712957</v>
          </cell>
        </row>
        <row r="19114">
          <cell r="D19114" t="str">
            <v>201712958</v>
          </cell>
        </row>
        <row r="19115">
          <cell r="D19115" t="str">
            <v>201712961</v>
          </cell>
        </row>
        <row r="19116">
          <cell r="D19116" t="str">
            <v>201712966</v>
          </cell>
        </row>
        <row r="19117">
          <cell r="D19117" t="str">
            <v>201712972</v>
          </cell>
        </row>
        <row r="19118">
          <cell r="D19118" t="str">
            <v>201712982</v>
          </cell>
        </row>
        <row r="19119">
          <cell r="D19119" t="str">
            <v>201801102</v>
          </cell>
        </row>
        <row r="19120">
          <cell r="D19120" t="str">
            <v>201801104</v>
          </cell>
        </row>
        <row r="19121">
          <cell r="D19121" t="str">
            <v>201801105</v>
          </cell>
        </row>
        <row r="19122">
          <cell r="D19122" t="str">
            <v>201801107</v>
          </cell>
        </row>
        <row r="19123">
          <cell r="D19123" t="str">
            <v>201801109</v>
          </cell>
        </row>
        <row r="19124">
          <cell r="D19124" t="str">
            <v>201801110</v>
          </cell>
        </row>
        <row r="19125">
          <cell r="D19125" t="str">
            <v>201801111</v>
          </cell>
        </row>
        <row r="19126">
          <cell r="D19126" t="str">
            <v>201801116</v>
          </cell>
        </row>
        <row r="19127">
          <cell r="D19127" t="str">
            <v>201801120</v>
          </cell>
        </row>
        <row r="19128">
          <cell r="D19128" t="str">
            <v>201801121</v>
          </cell>
        </row>
        <row r="19129">
          <cell r="D19129" t="str">
            <v>201801128</v>
          </cell>
        </row>
        <row r="19130">
          <cell r="D19130" t="str">
            <v>201801129</v>
          </cell>
        </row>
        <row r="19131">
          <cell r="D19131" t="str">
            <v>201801131</v>
          </cell>
        </row>
        <row r="19132">
          <cell r="D19132" t="str">
            <v>201801136</v>
          </cell>
        </row>
        <row r="19133">
          <cell r="D19133" t="str">
            <v>201801138</v>
          </cell>
        </row>
        <row r="19134">
          <cell r="D19134" t="str">
            <v>201801139</v>
          </cell>
        </row>
        <row r="19135">
          <cell r="D19135" t="str">
            <v>201801140</v>
          </cell>
        </row>
        <row r="19136">
          <cell r="D19136" t="str">
            <v>201801141</v>
          </cell>
        </row>
        <row r="19137">
          <cell r="D19137" t="str">
            <v>201801148</v>
          </cell>
        </row>
        <row r="19138">
          <cell r="D19138" t="str">
            <v>201801149</v>
          </cell>
        </row>
        <row r="19139">
          <cell r="D19139" t="str">
            <v>201801182</v>
          </cell>
        </row>
        <row r="19140">
          <cell r="D19140" t="str">
            <v>201801184</v>
          </cell>
        </row>
        <row r="19141">
          <cell r="D19141" t="str">
            <v>201801185</v>
          </cell>
        </row>
        <row r="19142">
          <cell r="D19142" t="str">
            <v>201801201</v>
          </cell>
        </row>
        <row r="19143">
          <cell r="D19143" t="str">
            <v>201801202</v>
          </cell>
        </row>
        <row r="19144">
          <cell r="D19144" t="str">
            <v>201801203</v>
          </cell>
        </row>
        <row r="19145">
          <cell r="D19145" t="str">
            <v>201801211</v>
          </cell>
        </row>
        <row r="19146">
          <cell r="D19146" t="str">
            <v>201801212</v>
          </cell>
        </row>
        <row r="19147">
          <cell r="D19147" t="str">
            <v>201801216</v>
          </cell>
        </row>
        <row r="19148">
          <cell r="D19148" t="str">
            <v>201801220</v>
          </cell>
        </row>
        <row r="19149">
          <cell r="D19149" t="str">
            <v>201801221</v>
          </cell>
        </row>
        <row r="19150">
          <cell r="D19150" t="str">
            <v>201801228</v>
          </cell>
        </row>
        <row r="19151">
          <cell r="D19151" t="str">
            <v>201801229</v>
          </cell>
        </row>
        <row r="19152">
          <cell r="D19152" t="str">
            <v>201801253</v>
          </cell>
        </row>
        <row r="19153">
          <cell r="D19153" t="str">
            <v>201801263</v>
          </cell>
        </row>
        <row r="19154">
          <cell r="D19154" t="str">
            <v>201801272</v>
          </cell>
        </row>
        <row r="19155">
          <cell r="D19155" t="str">
            <v>201801281</v>
          </cell>
        </row>
        <row r="19156">
          <cell r="D19156" t="str">
            <v>201801282</v>
          </cell>
        </row>
        <row r="19157">
          <cell r="D19157" t="str">
            <v>201801283</v>
          </cell>
        </row>
        <row r="19158">
          <cell r="D19158" t="str">
            <v>201801293</v>
          </cell>
        </row>
        <row r="19159">
          <cell r="D19159" t="str">
            <v>201801300</v>
          </cell>
        </row>
        <row r="19160">
          <cell r="D19160" t="str">
            <v>201801301</v>
          </cell>
        </row>
        <row r="19161">
          <cell r="D19161" t="str">
            <v>201801302</v>
          </cell>
        </row>
        <row r="19162">
          <cell r="D19162" t="str">
            <v>201801310</v>
          </cell>
        </row>
        <row r="19163">
          <cell r="D19163" t="str">
            <v>201801312</v>
          </cell>
        </row>
        <row r="19164">
          <cell r="D19164" t="str">
            <v>201801318</v>
          </cell>
        </row>
        <row r="19165">
          <cell r="D19165" t="str">
            <v>201801319</v>
          </cell>
        </row>
        <row r="19166">
          <cell r="D19166" t="str">
            <v>201801320</v>
          </cell>
        </row>
        <row r="19167">
          <cell r="D19167" t="str">
            <v>201801322</v>
          </cell>
        </row>
        <row r="19168">
          <cell r="D19168" t="str">
            <v>201801332</v>
          </cell>
        </row>
        <row r="19169">
          <cell r="D19169" t="str">
            <v>201801372</v>
          </cell>
        </row>
        <row r="19170">
          <cell r="D19170" t="str">
            <v>201801381</v>
          </cell>
        </row>
        <row r="19171">
          <cell r="D19171" t="str">
            <v>201801382</v>
          </cell>
        </row>
        <row r="19172">
          <cell r="D19172" t="str">
            <v>201801392</v>
          </cell>
        </row>
        <row r="19173">
          <cell r="D19173" t="str">
            <v>201801402</v>
          </cell>
        </row>
        <row r="19174">
          <cell r="D19174" t="str">
            <v>201801409</v>
          </cell>
        </row>
        <row r="19175">
          <cell r="D19175" t="str">
            <v>201801412</v>
          </cell>
        </row>
        <row r="19176">
          <cell r="D19176" t="str">
            <v>201801416</v>
          </cell>
        </row>
        <row r="19177">
          <cell r="D19177" t="str">
            <v>201801472</v>
          </cell>
        </row>
        <row r="19178">
          <cell r="D19178" t="str">
            <v>201801482</v>
          </cell>
        </row>
        <row r="19179">
          <cell r="D19179" t="str">
            <v>201801501</v>
          </cell>
        </row>
        <row r="19180">
          <cell r="D19180" t="str">
            <v>201801503</v>
          </cell>
        </row>
        <row r="19181">
          <cell r="D19181" t="str">
            <v>201801512</v>
          </cell>
        </row>
        <row r="19182">
          <cell r="D19182" t="str">
            <v>201801516</v>
          </cell>
        </row>
        <row r="19183">
          <cell r="D19183" t="str">
            <v>201801523</v>
          </cell>
        </row>
        <row r="19184">
          <cell r="D19184" t="str">
            <v>201801553</v>
          </cell>
        </row>
        <row r="19185">
          <cell r="D19185" t="str">
            <v>201801572</v>
          </cell>
        </row>
        <row r="19186">
          <cell r="D19186" t="str">
            <v>201801573</v>
          </cell>
        </row>
        <row r="19187">
          <cell r="D19187" t="str">
            <v>201801581</v>
          </cell>
        </row>
        <row r="19188">
          <cell r="D19188" t="str">
            <v>201801583</v>
          </cell>
        </row>
        <row r="19189">
          <cell r="D19189" t="str">
            <v>201801593</v>
          </cell>
        </row>
        <row r="19190">
          <cell r="D19190" t="str">
            <v>201801601</v>
          </cell>
        </row>
        <row r="19191">
          <cell r="D19191" t="str">
            <v>201801602</v>
          </cell>
        </row>
        <row r="19192">
          <cell r="D19192" t="str">
            <v>201801632</v>
          </cell>
        </row>
        <row r="19193">
          <cell r="D19193" t="str">
            <v>201801662</v>
          </cell>
        </row>
        <row r="19194">
          <cell r="D19194" t="str">
            <v>201801681</v>
          </cell>
        </row>
        <row r="19195">
          <cell r="D19195" t="str">
            <v>201801682</v>
          </cell>
        </row>
        <row r="19196">
          <cell r="D19196" t="str">
            <v>201801701</v>
          </cell>
        </row>
        <row r="19197">
          <cell r="D19197" t="str">
            <v>201801703</v>
          </cell>
        </row>
        <row r="19198">
          <cell r="D19198" t="str">
            <v>201801712</v>
          </cell>
        </row>
        <row r="19199">
          <cell r="D19199" t="str">
            <v>201801713</v>
          </cell>
        </row>
        <row r="19200">
          <cell r="D19200" t="str">
            <v>201801753</v>
          </cell>
        </row>
        <row r="19201">
          <cell r="D19201" t="str">
            <v>201801762</v>
          </cell>
        </row>
        <row r="19202">
          <cell r="D19202" t="str">
            <v>201801773</v>
          </cell>
        </row>
        <row r="19203">
          <cell r="D19203" t="str">
            <v>201801781</v>
          </cell>
        </row>
        <row r="19204">
          <cell r="D19204" t="str">
            <v>201801782</v>
          </cell>
        </row>
        <row r="19205">
          <cell r="D19205" t="str">
            <v>201801783</v>
          </cell>
        </row>
        <row r="19206">
          <cell r="D19206" t="str">
            <v>201801793</v>
          </cell>
        </row>
        <row r="19207">
          <cell r="D19207" t="str">
            <v>201801801</v>
          </cell>
        </row>
        <row r="19208">
          <cell r="D19208" t="str">
            <v>201801802</v>
          </cell>
        </row>
        <row r="19209">
          <cell r="D19209" t="str">
            <v>201801858</v>
          </cell>
        </row>
        <row r="19210">
          <cell r="D19210" t="str">
            <v>201801872</v>
          </cell>
        </row>
        <row r="19211">
          <cell r="D19211" t="str">
            <v>201801878</v>
          </cell>
        </row>
        <row r="19212">
          <cell r="D19212" t="str">
            <v>201801881</v>
          </cell>
        </row>
        <row r="19213">
          <cell r="D19213" t="str">
            <v>201801882</v>
          </cell>
        </row>
        <row r="19214">
          <cell r="D19214" t="str">
            <v>201801902</v>
          </cell>
        </row>
        <row r="19215">
          <cell r="D19215" t="str">
            <v>201801917</v>
          </cell>
        </row>
        <row r="19216">
          <cell r="D19216" t="str">
            <v>201801918</v>
          </cell>
        </row>
        <row r="19217">
          <cell r="D19217" t="str">
            <v>201801919</v>
          </cell>
        </row>
        <row r="19218">
          <cell r="D19218" t="str">
            <v>201801926</v>
          </cell>
        </row>
        <row r="19219">
          <cell r="D19219" t="str">
            <v>201801927</v>
          </cell>
        </row>
        <row r="19220">
          <cell r="D19220" t="str">
            <v>201801929</v>
          </cell>
        </row>
        <row r="19221">
          <cell r="D19221" t="str">
            <v>201801930</v>
          </cell>
        </row>
        <row r="19222">
          <cell r="D19222" t="str">
            <v>201801937</v>
          </cell>
        </row>
        <row r="19223">
          <cell r="D19223" t="str">
            <v>201801938</v>
          </cell>
        </row>
        <row r="19224">
          <cell r="D19224" t="str">
            <v>201801941</v>
          </cell>
        </row>
        <row r="19225">
          <cell r="D19225" t="str">
            <v>201801946</v>
          </cell>
        </row>
        <row r="19226">
          <cell r="D19226" t="str">
            <v>201801949</v>
          </cell>
        </row>
        <row r="19227">
          <cell r="D19227" t="str">
            <v>201801950</v>
          </cell>
        </row>
        <row r="19228">
          <cell r="D19228" t="str">
            <v>201801957</v>
          </cell>
        </row>
        <row r="19229">
          <cell r="D19229" t="str">
            <v>201801958</v>
          </cell>
        </row>
        <row r="19230">
          <cell r="D19230" t="str">
            <v>201801961</v>
          </cell>
        </row>
        <row r="19231">
          <cell r="D19231" t="str">
            <v>201801966</v>
          </cell>
        </row>
        <row r="19232">
          <cell r="D19232" t="str">
            <v>201801972</v>
          </cell>
        </row>
        <row r="19233">
          <cell r="D19233" t="str">
            <v>201801982</v>
          </cell>
        </row>
        <row r="19234">
          <cell r="D19234" t="str">
            <v>201802102</v>
          </cell>
        </row>
        <row r="19235">
          <cell r="D19235" t="str">
            <v>201802104</v>
          </cell>
        </row>
        <row r="19236">
          <cell r="D19236" t="str">
            <v>201802105</v>
          </cell>
        </row>
        <row r="19237">
          <cell r="D19237" t="str">
            <v>201802107</v>
          </cell>
        </row>
        <row r="19238">
          <cell r="D19238" t="str">
            <v>201802109</v>
          </cell>
        </row>
        <row r="19239">
          <cell r="D19239" t="str">
            <v>201802110</v>
          </cell>
        </row>
        <row r="19240">
          <cell r="D19240" t="str">
            <v>201802111</v>
          </cell>
        </row>
        <row r="19241">
          <cell r="D19241" t="str">
            <v>201802116</v>
          </cell>
        </row>
        <row r="19242">
          <cell r="D19242" t="str">
            <v>201802120</v>
          </cell>
        </row>
        <row r="19243">
          <cell r="D19243" t="str">
            <v>201802121</v>
          </cell>
        </row>
        <row r="19244">
          <cell r="D19244" t="str">
            <v>201802128</v>
          </cell>
        </row>
        <row r="19245">
          <cell r="D19245" t="str">
            <v>201802129</v>
          </cell>
        </row>
        <row r="19246">
          <cell r="D19246" t="str">
            <v>201802131</v>
          </cell>
        </row>
        <row r="19247">
          <cell r="D19247" t="str">
            <v>201802136</v>
          </cell>
        </row>
        <row r="19248">
          <cell r="D19248" t="str">
            <v>201802138</v>
          </cell>
        </row>
        <row r="19249">
          <cell r="D19249" t="str">
            <v>201802139</v>
          </cell>
        </row>
        <row r="19250">
          <cell r="D19250" t="str">
            <v>201802140</v>
          </cell>
        </row>
        <row r="19251">
          <cell r="D19251" t="str">
            <v>201802141</v>
          </cell>
        </row>
        <row r="19252">
          <cell r="D19252" t="str">
            <v>201802148</v>
          </cell>
        </row>
        <row r="19253">
          <cell r="D19253" t="str">
            <v>201802149</v>
          </cell>
        </row>
        <row r="19254">
          <cell r="D19254" t="str">
            <v>201802182</v>
          </cell>
        </row>
        <row r="19255">
          <cell r="D19255" t="str">
            <v>201802184</v>
          </cell>
        </row>
        <row r="19256">
          <cell r="D19256" t="str">
            <v>201802185</v>
          </cell>
        </row>
        <row r="19257">
          <cell r="D19257" t="str">
            <v>201802201</v>
          </cell>
        </row>
        <row r="19258">
          <cell r="D19258" t="str">
            <v>201802202</v>
          </cell>
        </row>
        <row r="19259">
          <cell r="D19259" t="str">
            <v>201802203</v>
          </cell>
        </row>
        <row r="19260">
          <cell r="D19260" t="str">
            <v>201802211</v>
          </cell>
        </row>
        <row r="19261">
          <cell r="D19261" t="str">
            <v>201802212</v>
          </cell>
        </row>
        <row r="19262">
          <cell r="D19262" t="str">
            <v>201802216</v>
          </cell>
        </row>
        <row r="19263">
          <cell r="D19263" t="str">
            <v>201802220</v>
          </cell>
        </row>
        <row r="19264">
          <cell r="D19264" t="str">
            <v>201802221</v>
          </cell>
        </row>
        <row r="19265">
          <cell r="D19265" t="str">
            <v>201802228</v>
          </cell>
        </row>
        <row r="19266">
          <cell r="D19266" t="str">
            <v>201802229</v>
          </cell>
        </row>
        <row r="19267">
          <cell r="D19267" t="str">
            <v>201802253</v>
          </cell>
        </row>
        <row r="19268">
          <cell r="D19268" t="str">
            <v>201802263</v>
          </cell>
        </row>
        <row r="19269">
          <cell r="D19269" t="str">
            <v>201802272</v>
          </cell>
        </row>
        <row r="19270">
          <cell r="D19270" t="str">
            <v>201802281</v>
          </cell>
        </row>
        <row r="19271">
          <cell r="D19271" t="str">
            <v>201802282</v>
          </cell>
        </row>
        <row r="19272">
          <cell r="D19272" t="str">
            <v>201802283</v>
          </cell>
        </row>
        <row r="19273">
          <cell r="D19273" t="str">
            <v>201802293</v>
          </cell>
        </row>
        <row r="19274">
          <cell r="D19274" t="str">
            <v>201802300</v>
          </cell>
        </row>
        <row r="19275">
          <cell r="D19275" t="str">
            <v>201802301</v>
          </cell>
        </row>
        <row r="19276">
          <cell r="D19276" t="str">
            <v>201802302</v>
          </cell>
        </row>
        <row r="19277">
          <cell r="D19277" t="str">
            <v>201802310</v>
          </cell>
        </row>
        <row r="19278">
          <cell r="D19278" t="str">
            <v>201802312</v>
          </cell>
        </row>
        <row r="19279">
          <cell r="D19279" t="str">
            <v>201802318</v>
          </cell>
        </row>
        <row r="19280">
          <cell r="D19280" t="str">
            <v>201802319</v>
          </cell>
        </row>
        <row r="19281">
          <cell r="D19281" t="str">
            <v>201802320</v>
          </cell>
        </row>
        <row r="19282">
          <cell r="D19282" t="str">
            <v>201802322</v>
          </cell>
        </row>
        <row r="19283">
          <cell r="D19283" t="str">
            <v>201802332</v>
          </cell>
        </row>
        <row r="19284">
          <cell r="D19284" t="str">
            <v>201802372</v>
          </cell>
        </row>
        <row r="19285">
          <cell r="D19285" t="str">
            <v>201802381</v>
          </cell>
        </row>
        <row r="19286">
          <cell r="D19286" t="str">
            <v>201802382</v>
          </cell>
        </row>
        <row r="19287">
          <cell r="D19287" t="str">
            <v>201802392</v>
          </cell>
        </row>
        <row r="19288">
          <cell r="D19288" t="str">
            <v>201802402</v>
          </cell>
        </row>
        <row r="19289">
          <cell r="D19289" t="str">
            <v>201802409</v>
          </cell>
        </row>
        <row r="19290">
          <cell r="D19290" t="str">
            <v>201802412</v>
          </cell>
        </row>
        <row r="19291">
          <cell r="D19291" t="str">
            <v>201802416</v>
          </cell>
        </row>
        <row r="19292">
          <cell r="D19292" t="str">
            <v>201802472</v>
          </cell>
        </row>
        <row r="19293">
          <cell r="D19293" t="str">
            <v>201802482</v>
          </cell>
        </row>
        <row r="19294">
          <cell r="D19294" t="str">
            <v>201802501</v>
          </cell>
        </row>
        <row r="19295">
          <cell r="D19295" t="str">
            <v>201802503</v>
          </cell>
        </row>
        <row r="19296">
          <cell r="D19296" t="str">
            <v>201802512</v>
          </cell>
        </row>
        <row r="19297">
          <cell r="D19297" t="str">
            <v>201802516</v>
          </cell>
        </row>
        <row r="19298">
          <cell r="D19298" t="str">
            <v>201802523</v>
          </cell>
        </row>
        <row r="19299">
          <cell r="D19299" t="str">
            <v>201802553</v>
          </cell>
        </row>
        <row r="19300">
          <cell r="D19300" t="str">
            <v>201802572</v>
          </cell>
        </row>
        <row r="19301">
          <cell r="D19301" t="str">
            <v>201802573</v>
          </cell>
        </row>
        <row r="19302">
          <cell r="D19302" t="str">
            <v>201802581</v>
          </cell>
        </row>
        <row r="19303">
          <cell r="D19303" t="str">
            <v>201802583</v>
          </cell>
        </row>
        <row r="19304">
          <cell r="D19304" t="str">
            <v>201802593</v>
          </cell>
        </row>
        <row r="19305">
          <cell r="D19305" t="str">
            <v>201802601</v>
          </cell>
        </row>
        <row r="19306">
          <cell r="D19306" t="str">
            <v>201802602</v>
          </cell>
        </row>
        <row r="19307">
          <cell r="D19307" t="str">
            <v>201802632</v>
          </cell>
        </row>
        <row r="19308">
          <cell r="D19308" t="str">
            <v>201802662</v>
          </cell>
        </row>
        <row r="19309">
          <cell r="D19309" t="str">
            <v>201802681</v>
          </cell>
        </row>
        <row r="19310">
          <cell r="D19310" t="str">
            <v>201802682</v>
          </cell>
        </row>
        <row r="19311">
          <cell r="D19311" t="str">
            <v>201802701</v>
          </cell>
        </row>
        <row r="19312">
          <cell r="D19312" t="str">
            <v>201802703</v>
          </cell>
        </row>
        <row r="19313">
          <cell r="D19313" t="str">
            <v>201802712</v>
          </cell>
        </row>
        <row r="19314">
          <cell r="D19314" t="str">
            <v>201802713</v>
          </cell>
        </row>
        <row r="19315">
          <cell r="D19315" t="str">
            <v>201802753</v>
          </cell>
        </row>
        <row r="19316">
          <cell r="D19316" t="str">
            <v>201802762</v>
          </cell>
        </row>
        <row r="19317">
          <cell r="D19317" t="str">
            <v>201802773</v>
          </cell>
        </row>
        <row r="19318">
          <cell r="D19318" t="str">
            <v>201802781</v>
          </cell>
        </row>
        <row r="19319">
          <cell r="D19319" t="str">
            <v>201802782</v>
          </cell>
        </row>
        <row r="19320">
          <cell r="D19320" t="str">
            <v>201802783</v>
          </cell>
        </row>
        <row r="19321">
          <cell r="D19321" t="str">
            <v>201802793</v>
          </cell>
        </row>
        <row r="19322">
          <cell r="D19322" t="str">
            <v>201802801</v>
          </cell>
        </row>
        <row r="19323">
          <cell r="D19323" t="str">
            <v>201802802</v>
          </cell>
        </row>
        <row r="19324">
          <cell r="D19324" t="str">
            <v>201802858</v>
          </cell>
        </row>
        <row r="19325">
          <cell r="D19325" t="str">
            <v>201802872</v>
          </cell>
        </row>
        <row r="19326">
          <cell r="D19326" t="str">
            <v>201802878</v>
          </cell>
        </row>
        <row r="19327">
          <cell r="D19327" t="str">
            <v>201802881</v>
          </cell>
        </row>
        <row r="19328">
          <cell r="D19328" t="str">
            <v>201802882</v>
          </cell>
        </row>
        <row r="19329">
          <cell r="D19329" t="str">
            <v>201802902</v>
          </cell>
        </row>
        <row r="19330">
          <cell r="D19330" t="str">
            <v>201802917</v>
          </cell>
        </row>
        <row r="19331">
          <cell r="D19331" t="str">
            <v>201802918</v>
          </cell>
        </row>
        <row r="19332">
          <cell r="D19332" t="str">
            <v>201802919</v>
          </cell>
        </row>
        <row r="19333">
          <cell r="D19333" t="str">
            <v>201802926</v>
          </cell>
        </row>
        <row r="19334">
          <cell r="D19334" t="str">
            <v>201802927</v>
          </cell>
        </row>
        <row r="19335">
          <cell r="D19335" t="str">
            <v>201802929</v>
          </cell>
        </row>
        <row r="19336">
          <cell r="D19336" t="str">
            <v>201802930</v>
          </cell>
        </row>
        <row r="19337">
          <cell r="D19337" t="str">
            <v>201802937</v>
          </cell>
        </row>
        <row r="19338">
          <cell r="D19338" t="str">
            <v>201802938</v>
          </cell>
        </row>
        <row r="19339">
          <cell r="D19339" t="str">
            <v>201802941</v>
          </cell>
        </row>
        <row r="19340">
          <cell r="D19340" t="str">
            <v>201802946</v>
          </cell>
        </row>
        <row r="19341">
          <cell r="D19341" t="str">
            <v>201802949</v>
          </cell>
        </row>
        <row r="19342">
          <cell r="D19342" t="str">
            <v>201802950</v>
          </cell>
        </row>
        <row r="19343">
          <cell r="D19343" t="str">
            <v>201802957</v>
          </cell>
        </row>
        <row r="19344">
          <cell r="D19344" t="str">
            <v>201802958</v>
          </cell>
        </row>
        <row r="19345">
          <cell r="D19345" t="str">
            <v>201802961</v>
          </cell>
        </row>
        <row r="19346">
          <cell r="D19346" t="str">
            <v>201802966</v>
          </cell>
        </row>
        <row r="19347">
          <cell r="D19347" t="str">
            <v>201802972</v>
          </cell>
        </row>
        <row r="19348">
          <cell r="D19348" t="str">
            <v>201802982</v>
          </cell>
        </row>
        <row r="19349">
          <cell r="D19349" t="str">
            <v>201803102</v>
          </cell>
        </row>
        <row r="19350">
          <cell r="D19350" t="str">
            <v>201803104</v>
          </cell>
        </row>
        <row r="19351">
          <cell r="D19351" t="str">
            <v>201803105</v>
          </cell>
        </row>
        <row r="19352">
          <cell r="D19352" t="str">
            <v>201803107</v>
          </cell>
        </row>
        <row r="19353">
          <cell r="D19353" t="str">
            <v>201803109</v>
          </cell>
        </row>
        <row r="19354">
          <cell r="D19354" t="str">
            <v>201803110</v>
          </cell>
        </row>
        <row r="19355">
          <cell r="D19355" t="str">
            <v>201803111</v>
          </cell>
        </row>
        <row r="19356">
          <cell r="D19356" t="str">
            <v>201803116</v>
          </cell>
        </row>
        <row r="19357">
          <cell r="D19357" t="str">
            <v>201803120</v>
          </cell>
        </row>
        <row r="19358">
          <cell r="D19358" t="str">
            <v>201803121</v>
          </cell>
        </row>
        <row r="19359">
          <cell r="D19359" t="str">
            <v>201803128</v>
          </cell>
        </row>
        <row r="19360">
          <cell r="D19360" t="str">
            <v>201803129</v>
          </cell>
        </row>
        <row r="19361">
          <cell r="D19361" t="str">
            <v>201803131</v>
          </cell>
        </row>
        <row r="19362">
          <cell r="D19362" t="str">
            <v>201803136</v>
          </cell>
        </row>
        <row r="19363">
          <cell r="D19363" t="str">
            <v>201803138</v>
          </cell>
        </row>
        <row r="19364">
          <cell r="D19364" t="str">
            <v>201803139</v>
          </cell>
        </row>
        <row r="19365">
          <cell r="D19365" t="str">
            <v>201803140</v>
          </cell>
        </row>
        <row r="19366">
          <cell r="D19366" t="str">
            <v>201803141</v>
          </cell>
        </row>
        <row r="19367">
          <cell r="D19367" t="str">
            <v>201803148</v>
          </cell>
        </row>
        <row r="19368">
          <cell r="D19368" t="str">
            <v>201803149</v>
          </cell>
        </row>
        <row r="19369">
          <cell r="D19369" t="str">
            <v>201803182</v>
          </cell>
        </row>
        <row r="19370">
          <cell r="D19370" t="str">
            <v>201803184</v>
          </cell>
        </row>
        <row r="19371">
          <cell r="D19371" t="str">
            <v>201803185</v>
          </cell>
        </row>
        <row r="19372">
          <cell r="D19372" t="str">
            <v>201803201</v>
          </cell>
        </row>
        <row r="19373">
          <cell r="D19373" t="str">
            <v>201803202</v>
          </cell>
        </row>
        <row r="19374">
          <cell r="D19374" t="str">
            <v>201803203</v>
          </cell>
        </row>
        <row r="19375">
          <cell r="D19375" t="str">
            <v>201803211</v>
          </cell>
        </row>
        <row r="19376">
          <cell r="D19376" t="str">
            <v>201803212</v>
          </cell>
        </row>
        <row r="19377">
          <cell r="D19377" t="str">
            <v>201803216</v>
          </cell>
        </row>
        <row r="19378">
          <cell r="D19378" t="str">
            <v>201803220</v>
          </cell>
        </row>
        <row r="19379">
          <cell r="D19379" t="str">
            <v>201803221</v>
          </cell>
        </row>
        <row r="19380">
          <cell r="D19380" t="str">
            <v>201803228</v>
          </cell>
        </row>
        <row r="19381">
          <cell r="D19381" t="str">
            <v>201803229</v>
          </cell>
        </row>
        <row r="19382">
          <cell r="D19382" t="str">
            <v>201803253</v>
          </cell>
        </row>
        <row r="19383">
          <cell r="D19383" t="str">
            <v>201803263</v>
          </cell>
        </row>
        <row r="19384">
          <cell r="D19384" t="str">
            <v>201803272</v>
          </cell>
        </row>
        <row r="19385">
          <cell r="D19385" t="str">
            <v>201803281</v>
          </cell>
        </row>
        <row r="19386">
          <cell r="D19386" t="str">
            <v>201803282</v>
          </cell>
        </row>
        <row r="19387">
          <cell r="D19387" t="str">
            <v>201803283</v>
          </cell>
        </row>
        <row r="19388">
          <cell r="D19388" t="str">
            <v>201803293</v>
          </cell>
        </row>
        <row r="19389">
          <cell r="D19389" t="str">
            <v>201803300</v>
          </cell>
        </row>
        <row r="19390">
          <cell r="D19390" t="str">
            <v>201803301</v>
          </cell>
        </row>
        <row r="19391">
          <cell r="D19391" t="str">
            <v>201803302</v>
          </cell>
        </row>
        <row r="19392">
          <cell r="D19392" t="str">
            <v>201803310</v>
          </cell>
        </row>
        <row r="19393">
          <cell r="D19393" t="str">
            <v>201803312</v>
          </cell>
        </row>
        <row r="19394">
          <cell r="D19394" t="str">
            <v>201803318</v>
          </cell>
        </row>
        <row r="19395">
          <cell r="D19395" t="str">
            <v>201803319</v>
          </cell>
        </row>
        <row r="19396">
          <cell r="D19396" t="str">
            <v>201803320</v>
          </cell>
        </row>
        <row r="19397">
          <cell r="D19397" t="str">
            <v>201803322</v>
          </cell>
        </row>
        <row r="19398">
          <cell r="D19398" t="str">
            <v>201803332</v>
          </cell>
        </row>
        <row r="19399">
          <cell r="D19399" t="str">
            <v>201803372</v>
          </cell>
        </row>
        <row r="19400">
          <cell r="D19400" t="str">
            <v>201803381</v>
          </cell>
        </row>
        <row r="19401">
          <cell r="D19401" t="str">
            <v>201803382</v>
          </cell>
        </row>
        <row r="19402">
          <cell r="D19402" t="str">
            <v>201803392</v>
          </cell>
        </row>
        <row r="19403">
          <cell r="D19403" t="str">
            <v>201803402</v>
          </cell>
        </row>
        <row r="19404">
          <cell r="D19404" t="str">
            <v>201803409</v>
          </cell>
        </row>
        <row r="19405">
          <cell r="D19405" t="str">
            <v>201803412</v>
          </cell>
        </row>
        <row r="19406">
          <cell r="D19406" t="str">
            <v>201803416</v>
          </cell>
        </row>
        <row r="19407">
          <cell r="D19407" t="str">
            <v>201803472</v>
          </cell>
        </row>
        <row r="19408">
          <cell r="D19408" t="str">
            <v>201803482</v>
          </cell>
        </row>
        <row r="19409">
          <cell r="D19409" t="str">
            <v>201803501</v>
          </cell>
        </row>
        <row r="19410">
          <cell r="D19410" t="str">
            <v>201803503</v>
          </cell>
        </row>
        <row r="19411">
          <cell r="D19411" t="str">
            <v>201803512</v>
          </cell>
        </row>
        <row r="19412">
          <cell r="D19412" t="str">
            <v>201803516</v>
          </cell>
        </row>
        <row r="19413">
          <cell r="D19413" t="str">
            <v>201803523</v>
          </cell>
        </row>
        <row r="19414">
          <cell r="D19414" t="str">
            <v>201803553</v>
          </cell>
        </row>
        <row r="19415">
          <cell r="D19415" t="str">
            <v>201803572</v>
          </cell>
        </row>
        <row r="19416">
          <cell r="D19416" t="str">
            <v>201803573</v>
          </cell>
        </row>
        <row r="19417">
          <cell r="D19417" t="str">
            <v>201803581</v>
          </cell>
        </row>
        <row r="19418">
          <cell r="D19418" t="str">
            <v>201803583</v>
          </cell>
        </row>
        <row r="19419">
          <cell r="D19419" t="str">
            <v>201803593</v>
          </cell>
        </row>
        <row r="19420">
          <cell r="D19420" t="str">
            <v>201803601</v>
          </cell>
        </row>
        <row r="19421">
          <cell r="D19421" t="str">
            <v>201803602</v>
          </cell>
        </row>
        <row r="19422">
          <cell r="D19422" t="str">
            <v>201803632</v>
          </cell>
        </row>
        <row r="19423">
          <cell r="D19423" t="str">
            <v>201803662</v>
          </cell>
        </row>
        <row r="19424">
          <cell r="D19424" t="str">
            <v>201803681</v>
          </cell>
        </row>
        <row r="19425">
          <cell r="D19425" t="str">
            <v>201803682</v>
          </cell>
        </row>
        <row r="19426">
          <cell r="D19426" t="str">
            <v>201803701</v>
          </cell>
        </row>
        <row r="19427">
          <cell r="D19427" t="str">
            <v>201803703</v>
          </cell>
        </row>
        <row r="19428">
          <cell r="D19428" t="str">
            <v>201803712</v>
          </cell>
        </row>
        <row r="19429">
          <cell r="D19429" t="str">
            <v>201803713</v>
          </cell>
        </row>
        <row r="19430">
          <cell r="D19430" t="str">
            <v>201803753</v>
          </cell>
        </row>
        <row r="19431">
          <cell r="D19431" t="str">
            <v>201803762</v>
          </cell>
        </row>
        <row r="19432">
          <cell r="D19432" t="str">
            <v>201803773</v>
          </cell>
        </row>
        <row r="19433">
          <cell r="D19433" t="str">
            <v>201803781</v>
          </cell>
        </row>
        <row r="19434">
          <cell r="D19434" t="str">
            <v>201803782</v>
          </cell>
        </row>
        <row r="19435">
          <cell r="D19435" t="str">
            <v>201803783</v>
          </cell>
        </row>
        <row r="19436">
          <cell r="D19436" t="str">
            <v>201803793</v>
          </cell>
        </row>
        <row r="19437">
          <cell r="D19437" t="str">
            <v>201803801</v>
          </cell>
        </row>
        <row r="19438">
          <cell r="D19438" t="str">
            <v>201803802</v>
          </cell>
        </row>
        <row r="19439">
          <cell r="D19439" t="str">
            <v>201803858</v>
          </cell>
        </row>
        <row r="19440">
          <cell r="D19440" t="str">
            <v>201803872</v>
          </cell>
        </row>
        <row r="19441">
          <cell r="D19441" t="str">
            <v>201803878</v>
          </cell>
        </row>
        <row r="19442">
          <cell r="D19442" t="str">
            <v>201803881</v>
          </cell>
        </row>
        <row r="19443">
          <cell r="D19443" t="str">
            <v>201803882</v>
          </cell>
        </row>
        <row r="19444">
          <cell r="D19444" t="str">
            <v>201803902</v>
          </cell>
        </row>
        <row r="19445">
          <cell r="D19445" t="str">
            <v>201803917</v>
          </cell>
        </row>
        <row r="19446">
          <cell r="D19446" t="str">
            <v>201803918</v>
          </cell>
        </row>
        <row r="19447">
          <cell r="D19447" t="str">
            <v>201803919</v>
          </cell>
        </row>
        <row r="19448">
          <cell r="D19448" t="str">
            <v>201803926</v>
          </cell>
        </row>
        <row r="19449">
          <cell r="D19449" t="str">
            <v>201803927</v>
          </cell>
        </row>
        <row r="19450">
          <cell r="D19450" t="str">
            <v>201803929</v>
          </cell>
        </row>
        <row r="19451">
          <cell r="D19451" t="str">
            <v>201803930</v>
          </cell>
        </row>
        <row r="19452">
          <cell r="D19452" t="str">
            <v>201803937</v>
          </cell>
        </row>
        <row r="19453">
          <cell r="D19453" t="str">
            <v>201803938</v>
          </cell>
        </row>
        <row r="19454">
          <cell r="D19454" t="str">
            <v>201803941</v>
          </cell>
        </row>
        <row r="19455">
          <cell r="D19455" t="str">
            <v>201803946</v>
          </cell>
        </row>
        <row r="19456">
          <cell r="D19456" t="str">
            <v>201803949</v>
          </cell>
        </row>
        <row r="19457">
          <cell r="D19457" t="str">
            <v>201803950</v>
          </cell>
        </row>
        <row r="19458">
          <cell r="D19458" t="str">
            <v>201803957</v>
          </cell>
        </row>
        <row r="19459">
          <cell r="D19459" t="str">
            <v>201803958</v>
          </cell>
        </row>
        <row r="19460">
          <cell r="D19460" t="str">
            <v>201803961</v>
          </cell>
        </row>
        <row r="19461">
          <cell r="D19461" t="str">
            <v>201803966</v>
          </cell>
        </row>
        <row r="19462">
          <cell r="D19462" t="str">
            <v>201803972</v>
          </cell>
        </row>
        <row r="19463">
          <cell r="D19463" t="str">
            <v>201803982</v>
          </cell>
        </row>
        <row r="19464">
          <cell r="D19464" t="str">
            <v>201804102</v>
          </cell>
        </row>
        <row r="19465">
          <cell r="D19465" t="str">
            <v>201804104</v>
          </cell>
        </row>
        <row r="19466">
          <cell r="D19466" t="str">
            <v>201804105</v>
          </cell>
        </row>
        <row r="19467">
          <cell r="D19467" t="str">
            <v>201804107</v>
          </cell>
        </row>
        <row r="19468">
          <cell r="D19468" t="str">
            <v>201804109</v>
          </cell>
        </row>
        <row r="19469">
          <cell r="D19469" t="str">
            <v>201804110</v>
          </cell>
        </row>
        <row r="19470">
          <cell r="D19470" t="str">
            <v>201804111</v>
          </cell>
        </row>
        <row r="19471">
          <cell r="D19471" t="str">
            <v>201804116</v>
          </cell>
        </row>
        <row r="19472">
          <cell r="D19472" t="str">
            <v>201804120</v>
          </cell>
        </row>
        <row r="19473">
          <cell r="D19473" t="str">
            <v>201804121</v>
          </cell>
        </row>
        <row r="19474">
          <cell r="D19474" t="str">
            <v>201804128</v>
          </cell>
        </row>
        <row r="19475">
          <cell r="D19475" t="str">
            <v>201804129</v>
          </cell>
        </row>
        <row r="19476">
          <cell r="D19476" t="str">
            <v>201804131</v>
          </cell>
        </row>
        <row r="19477">
          <cell r="D19477" t="str">
            <v>201804136</v>
          </cell>
        </row>
        <row r="19478">
          <cell r="D19478" t="str">
            <v>201804138</v>
          </cell>
        </row>
        <row r="19479">
          <cell r="D19479" t="str">
            <v>201804139</v>
          </cell>
        </row>
        <row r="19480">
          <cell r="D19480" t="str">
            <v>201804140</v>
          </cell>
        </row>
        <row r="19481">
          <cell r="D19481" t="str">
            <v>201804141</v>
          </cell>
        </row>
        <row r="19482">
          <cell r="D19482" t="str">
            <v>201804148</v>
          </cell>
        </row>
        <row r="19483">
          <cell r="D19483" t="str">
            <v>201804149</v>
          </cell>
        </row>
        <row r="19484">
          <cell r="D19484" t="str">
            <v>201804182</v>
          </cell>
        </row>
        <row r="19485">
          <cell r="D19485" t="str">
            <v>201804184</v>
          </cell>
        </row>
        <row r="19486">
          <cell r="D19486" t="str">
            <v>201804185</v>
          </cell>
        </row>
        <row r="19487">
          <cell r="D19487" t="str">
            <v>201804201</v>
          </cell>
        </row>
        <row r="19488">
          <cell r="D19488" t="str">
            <v>201804202</v>
          </cell>
        </row>
        <row r="19489">
          <cell r="D19489" t="str">
            <v>201804203</v>
          </cell>
        </row>
        <row r="19490">
          <cell r="D19490" t="str">
            <v>201804211</v>
          </cell>
        </row>
        <row r="19491">
          <cell r="D19491" t="str">
            <v>201804212</v>
          </cell>
        </row>
        <row r="19492">
          <cell r="D19492" t="str">
            <v>201804216</v>
          </cell>
        </row>
        <row r="19493">
          <cell r="D19493" t="str">
            <v>201804220</v>
          </cell>
        </row>
        <row r="19494">
          <cell r="D19494" t="str">
            <v>201804221</v>
          </cell>
        </row>
        <row r="19495">
          <cell r="D19495" t="str">
            <v>201804228</v>
          </cell>
        </row>
        <row r="19496">
          <cell r="D19496" t="str">
            <v>201804229</v>
          </cell>
        </row>
        <row r="19497">
          <cell r="D19497" t="str">
            <v>201804253</v>
          </cell>
        </row>
        <row r="19498">
          <cell r="D19498" t="str">
            <v>201804263</v>
          </cell>
        </row>
        <row r="19499">
          <cell r="D19499" t="str">
            <v>201804272</v>
          </cell>
        </row>
        <row r="19500">
          <cell r="D19500" t="str">
            <v>201804281</v>
          </cell>
        </row>
        <row r="19501">
          <cell r="D19501" t="str">
            <v>201804282</v>
          </cell>
        </row>
        <row r="19502">
          <cell r="D19502" t="str">
            <v>201804283</v>
          </cell>
        </row>
        <row r="19503">
          <cell r="D19503" t="str">
            <v>201804293</v>
          </cell>
        </row>
        <row r="19504">
          <cell r="D19504" t="str">
            <v>201804300</v>
          </cell>
        </row>
        <row r="19505">
          <cell r="D19505" t="str">
            <v>201804301</v>
          </cell>
        </row>
        <row r="19506">
          <cell r="D19506" t="str">
            <v>201804302</v>
          </cell>
        </row>
        <row r="19507">
          <cell r="D19507" t="str">
            <v>201804310</v>
          </cell>
        </row>
        <row r="19508">
          <cell r="D19508" t="str">
            <v>201804312</v>
          </cell>
        </row>
        <row r="19509">
          <cell r="D19509" t="str">
            <v>201804318</v>
          </cell>
        </row>
        <row r="19510">
          <cell r="D19510" t="str">
            <v>201804319</v>
          </cell>
        </row>
        <row r="19511">
          <cell r="D19511" t="str">
            <v>201804320</v>
          </cell>
        </row>
        <row r="19512">
          <cell r="D19512" t="str">
            <v>201804322</v>
          </cell>
        </row>
        <row r="19513">
          <cell r="D19513" t="str">
            <v>201804332</v>
          </cell>
        </row>
        <row r="19514">
          <cell r="D19514" t="str">
            <v>201804372</v>
          </cell>
        </row>
        <row r="19515">
          <cell r="D19515" t="str">
            <v>201804381</v>
          </cell>
        </row>
        <row r="19516">
          <cell r="D19516" t="str">
            <v>201804382</v>
          </cell>
        </row>
        <row r="19517">
          <cell r="D19517" t="str">
            <v>201804392</v>
          </cell>
        </row>
        <row r="19518">
          <cell r="D19518" t="str">
            <v>201804402</v>
          </cell>
        </row>
        <row r="19519">
          <cell r="D19519" t="str">
            <v>201804409</v>
          </cell>
        </row>
        <row r="19520">
          <cell r="D19520" t="str">
            <v>201804412</v>
          </cell>
        </row>
        <row r="19521">
          <cell r="D19521" t="str">
            <v>201804416</v>
          </cell>
        </row>
        <row r="19522">
          <cell r="D19522" t="str">
            <v>201804472</v>
          </cell>
        </row>
        <row r="19523">
          <cell r="D19523" t="str">
            <v>201804482</v>
          </cell>
        </row>
        <row r="19524">
          <cell r="D19524" t="str">
            <v>201804501</v>
          </cell>
        </row>
        <row r="19525">
          <cell r="D19525" t="str">
            <v>201804503</v>
          </cell>
        </row>
        <row r="19526">
          <cell r="D19526" t="str">
            <v>201804512</v>
          </cell>
        </row>
        <row r="19527">
          <cell r="D19527" t="str">
            <v>201804516</v>
          </cell>
        </row>
        <row r="19528">
          <cell r="D19528" t="str">
            <v>201804523</v>
          </cell>
        </row>
        <row r="19529">
          <cell r="D19529" t="str">
            <v>201804553</v>
          </cell>
        </row>
        <row r="19530">
          <cell r="D19530" t="str">
            <v>201804572</v>
          </cell>
        </row>
        <row r="19531">
          <cell r="D19531" t="str">
            <v>201804573</v>
          </cell>
        </row>
        <row r="19532">
          <cell r="D19532" t="str">
            <v>201804581</v>
          </cell>
        </row>
        <row r="19533">
          <cell r="D19533" t="str">
            <v>201804583</v>
          </cell>
        </row>
        <row r="19534">
          <cell r="D19534" t="str">
            <v>201804593</v>
          </cell>
        </row>
        <row r="19535">
          <cell r="D19535" t="str">
            <v>201804601</v>
          </cell>
        </row>
        <row r="19536">
          <cell r="D19536" t="str">
            <v>201804602</v>
          </cell>
        </row>
        <row r="19537">
          <cell r="D19537" t="str">
            <v>201804632</v>
          </cell>
        </row>
        <row r="19538">
          <cell r="D19538" t="str">
            <v>201804662</v>
          </cell>
        </row>
        <row r="19539">
          <cell r="D19539" t="str">
            <v>201804681</v>
          </cell>
        </row>
        <row r="19540">
          <cell r="D19540" t="str">
            <v>201804682</v>
          </cell>
        </row>
        <row r="19541">
          <cell r="D19541" t="str">
            <v>201804701</v>
          </cell>
        </row>
        <row r="19542">
          <cell r="D19542" t="str">
            <v>201804703</v>
          </cell>
        </row>
        <row r="19543">
          <cell r="D19543" t="str">
            <v>201804712</v>
          </cell>
        </row>
        <row r="19544">
          <cell r="D19544" t="str">
            <v>201804713</v>
          </cell>
        </row>
        <row r="19545">
          <cell r="D19545" t="str">
            <v>201804753</v>
          </cell>
        </row>
        <row r="19546">
          <cell r="D19546" t="str">
            <v>201804762</v>
          </cell>
        </row>
        <row r="19547">
          <cell r="D19547" t="str">
            <v>201804773</v>
          </cell>
        </row>
        <row r="19548">
          <cell r="D19548" t="str">
            <v>201804781</v>
          </cell>
        </row>
        <row r="19549">
          <cell r="D19549" t="str">
            <v>201804782</v>
          </cell>
        </row>
        <row r="19550">
          <cell r="D19550" t="str">
            <v>201804783</v>
          </cell>
        </row>
        <row r="19551">
          <cell r="D19551" t="str">
            <v>201804793</v>
          </cell>
        </row>
        <row r="19552">
          <cell r="D19552" t="str">
            <v>201804801</v>
          </cell>
        </row>
        <row r="19553">
          <cell r="D19553" t="str">
            <v>201804802</v>
          </cell>
        </row>
        <row r="19554">
          <cell r="D19554" t="str">
            <v>201804858</v>
          </cell>
        </row>
        <row r="19555">
          <cell r="D19555" t="str">
            <v>201804872</v>
          </cell>
        </row>
        <row r="19556">
          <cell r="D19556" t="str">
            <v>201804878</v>
          </cell>
        </row>
        <row r="19557">
          <cell r="D19557" t="str">
            <v>201804881</v>
          </cell>
        </row>
        <row r="19558">
          <cell r="D19558" t="str">
            <v>201804882</v>
          </cell>
        </row>
        <row r="19559">
          <cell r="D19559" t="str">
            <v>201804902</v>
          </cell>
        </row>
        <row r="19560">
          <cell r="D19560" t="str">
            <v>201804917</v>
          </cell>
        </row>
        <row r="19561">
          <cell r="D19561" t="str">
            <v>201804918</v>
          </cell>
        </row>
        <row r="19562">
          <cell r="D19562" t="str">
            <v>201804919</v>
          </cell>
        </row>
        <row r="19563">
          <cell r="D19563" t="str">
            <v>201804926</v>
          </cell>
        </row>
        <row r="19564">
          <cell r="D19564" t="str">
            <v>201804927</v>
          </cell>
        </row>
        <row r="19565">
          <cell r="D19565" t="str">
            <v>201804929</v>
          </cell>
        </row>
        <row r="19566">
          <cell r="D19566" t="str">
            <v>201804930</v>
          </cell>
        </row>
        <row r="19567">
          <cell r="D19567" t="str">
            <v>201804937</v>
          </cell>
        </row>
        <row r="19568">
          <cell r="D19568" t="str">
            <v>201804938</v>
          </cell>
        </row>
        <row r="19569">
          <cell r="D19569" t="str">
            <v>201804941</v>
          </cell>
        </row>
        <row r="19570">
          <cell r="D19570" t="str">
            <v>201804946</v>
          </cell>
        </row>
        <row r="19571">
          <cell r="D19571" t="str">
            <v>201804949</v>
          </cell>
        </row>
        <row r="19572">
          <cell r="D19572" t="str">
            <v>201804950</v>
          </cell>
        </row>
        <row r="19573">
          <cell r="D19573" t="str">
            <v>201804957</v>
          </cell>
        </row>
        <row r="19574">
          <cell r="D19574" t="str">
            <v>201804958</v>
          </cell>
        </row>
        <row r="19575">
          <cell r="D19575" t="str">
            <v>201804961</v>
          </cell>
        </row>
        <row r="19576">
          <cell r="D19576" t="str">
            <v>201804966</v>
          </cell>
        </row>
        <row r="19577">
          <cell r="D19577" t="str">
            <v>201804972</v>
          </cell>
        </row>
        <row r="19578">
          <cell r="D19578" t="str">
            <v>201804982</v>
          </cell>
        </row>
        <row r="19579">
          <cell r="D19579" t="str">
            <v>201805102</v>
          </cell>
        </row>
        <row r="19580">
          <cell r="D19580" t="str">
            <v>201805104</v>
          </cell>
        </row>
        <row r="19581">
          <cell r="D19581" t="str">
            <v>201805105</v>
          </cell>
        </row>
        <row r="19582">
          <cell r="D19582" t="str">
            <v>201805107</v>
          </cell>
        </row>
        <row r="19583">
          <cell r="D19583" t="str">
            <v>201805109</v>
          </cell>
        </row>
        <row r="19584">
          <cell r="D19584" t="str">
            <v>201805110</v>
          </cell>
        </row>
        <row r="19585">
          <cell r="D19585" t="str">
            <v>201805111</v>
          </cell>
        </row>
        <row r="19586">
          <cell r="D19586" t="str">
            <v>201805116</v>
          </cell>
        </row>
        <row r="19587">
          <cell r="D19587" t="str">
            <v>201805120</v>
          </cell>
        </row>
        <row r="19588">
          <cell r="D19588" t="str">
            <v>201805121</v>
          </cell>
        </row>
        <row r="19589">
          <cell r="D19589" t="str">
            <v>201805128</v>
          </cell>
        </row>
        <row r="19590">
          <cell r="D19590" t="str">
            <v>201805129</v>
          </cell>
        </row>
        <row r="19591">
          <cell r="D19591" t="str">
            <v>201805131</v>
          </cell>
        </row>
        <row r="19592">
          <cell r="D19592" t="str">
            <v>201805136</v>
          </cell>
        </row>
        <row r="19593">
          <cell r="D19593" t="str">
            <v>201805138</v>
          </cell>
        </row>
        <row r="19594">
          <cell r="D19594" t="str">
            <v>201805139</v>
          </cell>
        </row>
        <row r="19595">
          <cell r="D19595" t="str">
            <v>201805140</v>
          </cell>
        </row>
        <row r="19596">
          <cell r="D19596" t="str">
            <v>201805141</v>
          </cell>
        </row>
        <row r="19597">
          <cell r="D19597" t="str">
            <v>201805148</v>
          </cell>
        </row>
        <row r="19598">
          <cell r="D19598" t="str">
            <v>201805149</v>
          </cell>
        </row>
        <row r="19599">
          <cell r="D19599" t="str">
            <v>201805182</v>
          </cell>
        </row>
        <row r="19600">
          <cell r="D19600" t="str">
            <v>201805184</v>
          </cell>
        </row>
        <row r="19601">
          <cell r="D19601" t="str">
            <v>201805185</v>
          </cell>
        </row>
        <row r="19602">
          <cell r="D19602" t="str">
            <v>201805201</v>
          </cell>
        </row>
        <row r="19603">
          <cell r="D19603" t="str">
            <v>201805202</v>
          </cell>
        </row>
        <row r="19604">
          <cell r="D19604" t="str">
            <v>201805203</v>
          </cell>
        </row>
        <row r="19605">
          <cell r="D19605" t="str">
            <v>201805211</v>
          </cell>
        </row>
        <row r="19606">
          <cell r="D19606" t="str">
            <v>201805212</v>
          </cell>
        </row>
        <row r="19607">
          <cell r="D19607" t="str">
            <v>201805216</v>
          </cell>
        </row>
        <row r="19608">
          <cell r="D19608" t="str">
            <v>201805220</v>
          </cell>
        </row>
        <row r="19609">
          <cell r="D19609" t="str">
            <v>201805221</v>
          </cell>
        </row>
        <row r="19610">
          <cell r="D19610" t="str">
            <v>201805228</v>
          </cell>
        </row>
        <row r="19611">
          <cell r="D19611" t="str">
            <v>201805229</v>
          </cell>
        </row>
        <row r="19612">
          <cell r="D19612" t="str">
            <v>201805253</v>
          </cell>
        </row>
        <row r="19613">
          <cell r="D19613" t="str">
            <v>201805263</v>
          </cell>
        </row>
        <row r="19614">
          <cell r="D19614" t="str">
            <v>201805272</v>
          </cell>
        </row>
        <row r="19615">
          <cell r="D19615" t="str">
            <v>201805281</v>
          </cell>
        </row>
        <row r="19616">
          <cell r="D19616" t="str">
            <v>201805282</v>
          </cell>
        </row>
        <row r="19617">
          <cell r="D19617" t="str">
            <v>201805283</v>
          </cell>
        </row>
        <row r="19618">
          <cell r="D19618" t="str">
            <v>201805293</v>
          </cell>
        </row>
        <row r="19619">
          <cell r="D19619" t="str">
            <v>201805300</v>
          </cell>
        </row>
        <row r="19620">
          <cell r="D19620" t="str">
            <v>201805301</v>
          </cell>
        </row>
        <row r="19621">
          <cell r="D19621" t="str">
            <v>201805302</v>
          </cell>
        </row>
        <row r="19622">
          <cell r="D19622" t="str">
            <v>201805310</v>
          </cell>
        </row>
        <row r="19623">
          <cell r="D19623" t="str">
            <v>201805312</v>
          </cell>
        </row>
        <row r="19624">
          <cell r="D19624" t="str">
            <v>201805318</v>
          </cell>
        </row>
        <row r="19625">
          <cell r="D19625" t="str">
            <v>201805319</v>
          </cell>
        </row>
        <row r="19626">
          <cell r="D19626" t="str">
            <v>201805320</v>
          </cell>
        </row>
        <row r="19627">
          <cell r="D19627" t="str">
            <v>201805322</v>
          </cell>
        </row>
        <row r="19628">
          <cell r="D19628" t="str">
            <v>201805332</v>
          </cell>
        </row>
        <row r="19629">
          <cell r="D19629" t="str">
            <v>201805372</v>
          </cell>
        </row>
        <row r="19630">
          <cell r="D19630" t="str">
            <v>201805381</v>
          </cell>
        </row>
        <row r="19631">
          <cell r="D19631" t="str">
            <v>201805382</v>
          </cell>
        </row>
        <row r="19632">
          <cell r="D19632" t="str">
            <v>201805392</v>
          </cell>
        </row>
        <row r="19633">
          <cell r="D19633" t="str">
            <v>201805402</v>
          </cell>
        </row>
        <row r="19634">
          <cell r="D19634" t="str">
            <v>201805409</v>
          </cell>
        </row>
        <row r="19635">
          <cell r="D19635" t="str">
            <v>201805412</v>
          </cell>
        </row>
        <row r="19636">
          <cell r="D19636" t="str">
            <v>201805416</v>
          </cell>
        </row>
        <row r="19637">
          <cell r="D19637" t="str">
            <v>201805472</v>
          </cell>
        </row>
        <row r="19638">
          <cell r="D19638" t="str">
            <v>201805482</v>
          </cell>
        </row>
        <row r="19639">
          <cell r="D19639" t="str">
            <v>201805501</v>
          </cell>
        </row>
        <row r="19640">
          <cell r="D19640" t="str">
            <v>201805503</v>
          </cell>
        </row>
        <row r="19641">
          <cell r="D19641" t="str">
            <v>201805512</v>
          </cell>
        </row>
        <row r="19642">
          <cell r="D19642" t="str">
            <v>201805516</v>
          </cell>
        </row>
        <row r="19643">
          <cell r="D19643" t="str">
            <v>201805523</v>
          </cell>
        </row>
        <row r="19644">
          <cell r="D19644" t="str">
            <v>201805536</v>
          </cell>
        </row>
        <row r="19645">
          <cell r="D19645" t="str">
            <v>201805553</v>
          </cell>
        </row>
        <row r="19646">
          <cell r="D19646" t="str">
            <v>201805572</v>
          </cell>
        </row>
        <row r="19647">
          <cell r="D19647" t="str">
            <v>201805573</v>
          </cell>
        </row>
        <row r="19648">
          <cell r="D19648" t="str">
            <v>201805581</v>
          </cell>
        </row>
        <row r="19649">
          <cell r="D19649" t="str">
            <v>201805583</v>
          </cell>
        </row>
        <row r="19650">
          <cell r="D19650" t="str">
            <v>201805593</v>
          </cell>
        </row>
        <row r="19651">
          <cell r="D19651" t="str">
            <v>201805601</v>
          </cell>
        </row>
        <row r="19652">
          <cell r="D19652" t="str">
            <v>201805602</v>
          </cell>
        </row>
        <row r="19653">
          <cell r="D19653" t="str">
            <v>201805632</v>
          </cell>
        </row>
        <row r="19654">
          <cell r="D19654" t="str">
            <v>201805662</v>
          </cell>
        </row>
        <row r="19655">
          <cell r="D19655" t="str">
            <v>201805681</v>
          </cell>
        </row>
        <row r="19656">
          <cell r="D19656" t="str">
            <v>201805682</v>
          </cell>
        </row>
        <row r="19657">
          <cell r="D19657" t="str">
            <v>201805701</v>
          </cell>
        </row>
        <row r="19658">
          <cell r="D19658" t="str">
            <v>201805703</v>
          </cell>
        </row>
        <row r="19659">
          <cell r="D19659" t="str">
            <v>201805712</v>
          </cell>
        </row>
        <row r="19660">
          <cell r="D19660" t="str">
            <v>201805713</v>
          </cell>
        </row>
        <row r="19661">
          <cell r="D19661" t="str">
            <v>201805753</v>
          </cell>
        </row>
        <row r="19662">
          <cell r="D19662" t="str">
            <v>201805762</v>
          </cell>
        </row>
        <row r="19663">
          <cell r="D19663" t="str">
            <v>201805773</v>
          </cell>
        </row>
        <row r="19664">
          <cell r="D19664" t="str">
            <v>201805781</v>
          </cell>
        </row>
        <row r="19665">
          <cell r="D19665" t="str">
            <v>201805782</v>
          </cell>
        </row>
        <row r="19666">
          <cell r="D19666" t="str">
            <v>201805783</v>
          </cell>
        </row>
        <row r="19667">
          <cell r="D19667" t="str">
            <v>201805793</v>
          </cell>
        </row>
        <row r="19668">
          <cell r="D19668" t="str">
            <v>201805801</v>
          </cell>
        </row>
        <row r="19669">
          <cell r="D19669" t="str">
            <v>201805802</v>
          </cell>
        </row>
        <row r="19670">
          <cell r="D19670" t="str">
            <v>201805858</v>
          </cell>
        </row>
        <row r="19671">
          <cell r="D19671" t="str">
            <v>201805872</v>
          </cell>
        </row>
        <row r="19672">
          <cell r="D19672" t="str">
            <v>201805878</v>
          </cell>
        </row>
        <row r="19673">
          <cell r="D19673" t="str">
            <v>201805881</v>
          </cell>
        </row>
        <row r="19674">
          <cell r="D19674" t="str">
            <v>201805882</v>
          </cell>
        </row>
        <row r="19675">
          <cell r="D19675" t="str">
            <v>201805902</v>
          </cell>
        </row>
        <row r="19676">
          <cell r="D19676" t="str">
            <v>201805917</v>
          </cell>
        </row>
        <row r="19677">
          <cell r="D19677" t="str">
            <v>201805918</v>
          </cell>
        </row>
        <row r="19678">
          <cell r="D19678" t="str">
            <v>201805919</v>
          </cell>
        </row>
        <row r="19679">
          <cell r="D19679" t="str">
            <v>201805926</v>
          </cell>
        </row>
        <row r="19680">
          <cell r="D19680" t="str">
            <v>201805927</v>
          </cell>
        </row>
        <row r="19681">
          <cell r="D19681" t="str">
            <v>201805929</v>
          </cell>
        </row>
        <row r="19682">
          <cell r="D19682" t="str">
            <v>201805930</v>
          </cell>
        </row>
        <row r="19683">
          <cell r="D19683" t="str">
            <v>201805937</v>
          </cell>
        </row>
        <row r="19684">
          <cell r="D19684" t="str">
            <v>201805938</v>
          </cell>
        </row>
        <row r="19685">
          <cell r="D19685" t="str">
            <v>201805941</v>
          </cell>
        </row>
        <row r="19686">
          <cell r="D19686" t="str">
            <v>201805946</v>
          </cell>
        </row>
        <row r="19687">
          <cell r="D19687" t="str">
            <v>201805949</v>
          </cell>
        </row>
        <row r="19688">
          <cell r="D19688" t="str">
            <v>201805950</v>
          </cell>
        </row>
        <row r="19689">
          <cell r="D19689" t="str">
            <v>201805957</v>
          </cell>
        </row>
        <row r="19690">
          <cell r="D19690" t="str">
            <v>201805958</v>
          </cell>
        </row>
        <row r="19691">
          <cell r="D19691" t="str">
            <v>201805961</v>
          </cell>
        </row>
        <row r="19692">
          <cell r="D19692" t="str">
            <v>201805966</v>
          </cell>
        </row>
        <row r="19693">
          <cell r="D19693" t="str">
            <v>201805972</v>
          </cell>
        </row>
        <row r="19694">
          <cell r="D19694" t="str">
            <v>201805982</v>
          </cell>
        </row>
        <row r="19695">
          <cell r="D19695" t="str">
            <v>201806102</v>
          </cell>
        </row>
        <row r="19696">
          <cell r="D19696" t="str">
            <v>201806104</v>
          </cell>
        </row>
        <row r="19697">
          <cell r="D19697" t="str">
            <v>201806105</v>
          </cell>
        </row>
        <row r="19698">
          <cell r="D19698" t="str">
            <v>201806107</v>
          </cell>
        </row>
        <row r="19699">
          <cell r="D19699" t="str">
            <v>201806109</v>
          </cell>
        </row>
        <row r="19700">
          <cell r="D19700" t="str">
            <v>201806110</v>
          </cell>
        </row>
        <row r="19701">
          <cell r="D19701" t="str">
            <v>201806111</v>
          </cell>
        </row>
        <row r="19702">
          <cell r="D19702" t="str">
            <v>201806116</v>
          </cell>
        </row>
        <row r="19703">
          <cell r="D19703" t="str">
            <v>201806120</v>
          </cell>
        </row>
        <row r="19704">
          <cell r="D19704" t="str">
            <v>201806121</v>
          </cell>
        </row>
        <row r="19705">
          <cell r="D19705" t="str">
            <v>201806128</v>
          </cell>
        </row>
        <row r="19706">
          <cell r="D19706" t="str">
            <v>201806129</v>
          </cell>
        </row>
        <row r="19707">
          <cell r="D19707" t="str">
            <v>201806131</v>
          </cell>
        </row>
        <row r="19708">
          <cell r="D19708" t="str">
            <v>201806136</v>
          </cell>
        </row>
        <row r="19709">
          <cell r="D19709" t="str">
            <v>201806138</v>
          </cell>
        </row>
        <row r="19710">
          <cell r="D19710" t="str">
            <v>201806139</v>
          </cell>
        </row>
        <row r="19711">
          <cell r="D19711" t="str">
            <v>201806140</v>
          </cell>
        </row>
        <row r="19712">
          <cell r="D19712" t="str">
            <v>201806141</v>
          </cell>
        </row>
        <row r="19713">
          <cell r="D19713" t="str">
            <v>201806148</v>
          </cell>
        </row>
        <row r="19714">
          <cell r="D19714" t="str">
            <v>201806149</v>
          </cell>
        </row>
        <row r="19715">
          <cell r="D19715" t="str">
            <v>201806182</v>
          </cell>
        </row>
        <row r="19716">
          <cell r="D19716" t="str">
            <v>201806184</v>
          </cell>
        </row>
        <row r="19717">
          <cell r="D19717" t="str">
            <v>201806185</v>
          </cell>
        </row>
        <row r="19718">
          <cell r="D19718" t="str">
            <v>201806201</v>
          </cell>
        </row>
        <row r="19719">
          <cell r="D19719" t="str">
            <v>201806202</v>
          </cell>
        </row>
        <row r="19720">
          <cell r="D19720" t="str">
            <v>201806203</v>
          </cell>
        </row>
        <row r="19721">
          <cell r="D19721" t="str">
            <v>201806211</v>
          </cell>
        </row>
        <row r="19722">
          <cell r="D19722" t="str">
            <v>201806212</v>
          </cell>
        </row>
        <row r="19723">
          <cell r="D19723" t="str">
            <v>201806216</v>
          </cell>
        </row>
        <row r="19724">
          <cell r="D19724" t="str">
            <v>201806220</v>
          </cell>
        </row>
        <row r="19725">
          <cell r="D19725" t="str">
            <v>201806221</v>
          </cell>
        </row>
        <row r="19726">
          <cell r="D19726" t="str">
            <v>201806223</v>
          </cell>
        </row>
        <row r="19727">
          <cell r="D19727" t="str">
            <v>201806228</v>
          </cell>
        </row>
        <row r="19728">
          <cell r="D19728" t="str">
            <v>201806229</v>
          </cell>
        </row>
        <row r="19729">
          <cell r="D19729" t="str">
            <v>201806253</v>
          </cell>
        </row>
        <row r="19730">
          <cell r="D19730" t="str">
            <v>201806263</v>
          </cell>
        </row>
        <row r="19731">
          <cell r="D19731" t="str">
            <v>201806272</v>
          </cell>
        </row>
        <row r="19732">
          <cell r="D19732" t="str">
            <v>201806281</v>
          </cell>
        </row>
        <row r="19733">
          <cell r="D19733" t="str">
            <v>201806282</v>
          </cell>
        </row>
        <row r="19734">
          <cell r="D19734" t="str">
            <v>201806283</v>
          </cell>
        </row>
        <row r="19735">
          <cell r="D19735" t="str">
            <v>201806293</v>
          </cell>
        </row>
        <row r="19736">
          <cell r="D19736" t="str">
            <v>201806300</v>
          </cell>
        </row>
        <row r="19737">
          <cell r="D19737" t="str">
            <v>201806301</v>
          </cell>
        </row>
        <row r="19738">
          <cell r="D19738" t="str">
            <v>201806302</v>
          </cell>
        </row>
        <row r="19739">
          <cell r="D19739" t="str">
            <v>201806310</v>
          </cell>
        </row>
        <row r="19740">
          <cell r="D19740" t="str">
            <v>201806312</v>
          </cell>
        </row>
        <row r="19741">
          <cell r="D19741" t="str">
            <v>201806318</v>
          </cell>
        </row>
        <row r="19742">
          <cell r="D19742" t="str">
            <v>201806319</v>
          </cell>
        </row>
        <row r="19743">
          <cell r="D19743" t="str">
            <v>201806320</v>
          </cell>
        </row>
        <row r="19744">
          <cell r="D19744" t="str">
            <v>201806322</v>
          </cell>
        </row>
        <row r="19745">
          <cell r="D19745" t="str">
            <v>201806332</v>
          </cell>
        </row>
        <row r="19746">
          <cell r="D19746" t="str">
            <v>201806372</v>
          </cell>
        </row>
        <row r="19747">
          <cell r="D19747" t="str">
            <v>201806381</v>
          </cell>
        </row>
        <row r="19748">
          <cell r="D19748" t="str">
            <v>201806382</v>
          </cell>
        </row>
        <row r="19749">
          <cell r="D19749" t="str">
            <v>201806392</v>
          </cell>
        </row>
        <row r="19750">
          <cell r="D19750" t="str">
            <v>201806402</v>
          </cell>
        </row>
        <row r="19751">
          <cell r="D19751" t="str">
            <v>201806409</v>
          </cell>
        </row>
        <row r="19752">
          <cell r="D19752" t="str">
            <v>201806412</v>
          </cell>
        </row>
        <row r="19753">
          <cell r="D19753" t="str">
            <v>201806416</v>
          </cell>
        </row>
        <row r="19754">
          <cell r="D19754" t="str">
            <v>201806472</v>
          </cell>
        </row>
        <row r="19755">
          <cell r="D19755" t="str">
            <v>201806482</v>
          </cell>
        </row>
        <row r="19756">
          <cell r="D19756" t="str">
            <v>201806501</v>
          </cell>
        </row>
        <row r="19757">
          <cell r="D19757" t="str">
            <v>201806503</v>
          </cell>
        </row>
        <row r="19758">
          <cell r="D19758" t="str">
            <v>201806512</v>
          </cell>
        </row>
        <row r="19759">
          <cell r="D19759" t="str">
            <v>201806516</v>
          </cell>
        </row>
        <row r="19760">
          <cell r="D19760" t="str">
            <v>201806523</v>
          </cell>
        </row>
        <row r="19761">
          <cell r="D19761" t="str">
            <v>201806536</v>
          </cell>
        </row>
        <row r="19762">
          <cell r="D19762" t="str">
            <v>201806553</v>
          </cell>
        </row>
        <row r="19763">
          <cell r="D19763" t="str">
            <v>201806572</v>
          </cell>
        </row>
        <row r="19764">
          <cell r="D19764" t="str">
            <v>201806573</v>
          </cell>
        </row>
        <row r="19765">
          <cell r="D19765" t="str">
            <v>201806581</v>
          </cell>
        </row>
        <row r="19766">
          <cell r="D19766" t="str">
            <v>201806583</v>
          </cell>
        </row>
        <row r="19767">
          <cell r="D19767" t="str">
            <v>201806593</v>
          </cell>
        </row>
        <row r="19768">
          <cell r="D19768" t="str">
            <v>201806601</v>
          </cell>
        </row>
        <row r="19769">
          <cell r="D19769" t="str">
            <v>201806602</v>
          </cell>
        </row>
        <row r="19770">
          <cell r="D19770" t="str">
            <v>201806632</v>
          </cell>
        </row>
        <row r="19771">
          <cell r="D19771" t="str">
            <v>201806662</v>
          </cell>
        </row>
        <row r="19772">
          <cell r="D19772" t="str">
            <v>201806681</v>
          </cell>
        </row>
        <row r="19773">
          <cell r="D19773" t="str">
            <v>201806682</v>
          </cell>
        </row>
        <row r="19774">
          <cell r="D19774" t="str">
            <v>201806701</v>
          </cell>
        </row>
        <row r="19775">
          <cell r="D19775" t="str">
            <v>201806703</v>
          </cell>
        </row>
        <row r="19776">
          <cell r="D19776" t="str">
            <v>201806712</v>
          </cell>
        </row>
        <row r="19777">
          <cell r="D19777" t="str">
            <v>201806713</v>
          </cell>
        </row>
        <row r="19778">
          <cell r="D19778" t="str">
            <v>201806753</v>
          </cell>
        </row>
        <row r="19779">
          <cell r="D19779" t="str">
            <v>201806762</v>
          </cell>
        </row>
        <row r="19780">
          <cell r="D19780" t="str">
            <v>201806773</v>
          </cell>
        </row>
        <row r="19781">
          <cell r="D19781" t="str">
            <v>201806781</v>
          </cell>
        </row>
        <row r="19782">
          <cell r="D19782" t="str">
            <v>201806782</v>
          </cell>
        </row>
        <row r="19783">
          <cell r="D19783" t="str">
            <v>201806783</v>
          </cell>
        </row>
        <row r="19784">
          <cell r="D19784" t="str">
            <v>201806793</v>
          </cell>
        </row>
        <row r="19785">
          <cell r="D19785" t="str">
            <v>201806801</v>
          </cell>
        </row>
        <row r="19786">
          <cell r="D19786" t="str">
            <v>201806802</v>
          </cell>
        </row>
        <row r="19787">
          <cell r="D19787" t="str">
            <v>201806858</v>
          </cell>
        </row>
        <row r="19788">
          <cell r="D19788" t="str">
            <v>201806872</v>
          </cell>
        </row>
        <row r="19789">
          <cell r="D19789" t="str">
            <v>201806878</v>
          </cell>
        </row>
        <row r="19790">
          <cell r="D19790" t="str">
            <v>201806881</v>
          </cell>
        </row>
        <row r="19791">
          <cell r="D19791" t="str">
            <v>201806882</v>
          </cell>
        </row>
        <row r="19792">
          <cell r="D19792" t="str">
            <v>201806902</v>
          </cell>
        </row>
        <row r="19793">
          <cell r="D19793" t="str">
            <v>201806917</v>
          </cell>
        </row>
        <row r="19794">
          <cell r="D19794" t="str">
            <v>201806918</v>
          </cell>
        </row>
        <row r="19795">
          <cell r="D19795" t="str">
            <v>201806919</v>
          </cell>
        </row>
        <row r="19796">
          <cell r="D19796" t="str">
            <v>201806926</v>
          </cell>
        </row>
        <row r="19797">
          <cell r="D19797" t="str">
            <v>201806927</v>
          </cell>
        </row>
        <row r="19798">
          <cell r="D19798" t="str">
            <v>201806929</v>
          </cell>
        </row>
        <row r="19799">
          <cell r="D19799" t="str">
            <v>201806930</v>
          </cell>
        </row>
        <row r="19800">
          <cell r="D19800" t="str">
            <v>201806937</v>
          </cell>
        </row>
        <row r="19801">
          <cell r="D19801" t="str">
            <v>201806938</v>
          </cell>
        </row>
        <row r="19802">
          <cell r="D19802" t="str">
            <v>201806941</v>
          </cell>
        </row>
        <row r="19803">
          <cell r="D19803" t="str">
            <v>201806946</v>
          </cell>
        </row>
        <row r="19804">
          <cell r="D19804" t="str">
            <v>201806949</v>
          </cell>
        </row>
        <row r="19805">
          <cell r="D19805" t="str">
            <v>201806950</v>
          </cell>
        </row>
        <row r="19806">
          <cell r="D19806" t="str">
            <v>201806957</v>
          </cell>
        </row>
        <row r="19807">
          <cell r="D19807" t="str">
            <v>201806958</v>
          </cell>
        </row>
        <row r="19808">
          <cell r="D19808" t="str">
            <v>201806961</v>
          </cell>
        </row>
        <row r="19809">
          <cell r="D19809" t="str">
            <v>201806966</v>
          </cell>
        </row>
        <row r="19810">
          <cell r="D19810" t="str">
            <v>201806972</v>
          </cell>
        </row>
        <row r="19811">
          <cell r="D19811" t="str">
            <v>201806982</v>
          </cell>
        </row>
        <row r="19812">
          <cell r="D19812" t="str">
            <v>201807102</v>
          </cell>
        </row>
        <row r="19813">
          <cell r="D19813" t="str">
            <v>201807104</v>
          </cell>
        </row>
        <row r="19814">
          <cell r="D19814" t="str">
            <v>201807105</v>
          </cell>
        </row>
        <row r="19815">
          <cell r="D19815" t="str">
            <v>201807107</v>
          </cell>
        </row>
        <row r="19816">
          <cell r="D19816" t="str">
            <v>201807109</v>
          </cell>
        </row>
        <row r="19817">
          <cell r="D19817" t="str">
            <v>201807110</v>
          </cell>
        </row>
        <row r="19818">
          <cell r="D19818" t="str">
            <v>201807111</v>
          </cell>
        </row>
        <row r="19819">
          <cell r="D19819" t="str">
            <v>201807116</v>
          </cell>
        </row>
        <row r="19820">
          <cell r="D19820" t="str">
            <v>201807120</v>
          </cell>
        </row>
        <row r="19821">
          <cell r="D19821" t="str">
            <v>201807121</v>
          </cell>
        </row>
        <row r="19822">
          <cell r="D19822" t="str">
            <v>201807128</v>
          </cell>
        </row>
        <row r="19823">
          <cell r="D19823" t="str">
            <v>201807129</v>
          </cell>
        </row>
        <row r="19824">
          <cell r="D19824" t="str">
            <v>201807131</v>
          </cell>
        </row>
        <row r="19825">
          <cell r="D19825" t="str">
            <v>201807136</v>
          </cell>
        </row>
        <row r="19826">
          <cell r="D19826" t="str">
            <v>201807138</v>
          </cell>
        </row>
        <row r="19827">
          <cell r="D19827" t="str">
            <v>201807139</v>
          </cell>
        </row>
        <row r="19828">
          <cell r="D19828" t="str">
            <v>201807140</v>
          </cell>
        </row>
        <row r="19829">
          <cell r="D19829" t="str">
            <v>201807141</v>
          </cell>
        </row>
        <row r="19830">
          <cell r="D19830" t="str">
            <v>201807148</v>
          </cell>
        </row>
        <row r="19831">
          <cell r="D19831" t="str">
            <v>201807149</v>
          </cell>
        </row>
        <row r="19832">
          <cell r="D19832" t="str">
            <v>201807182</v>
          </cell>
        </row>
        <row r="19833">
          <cell r="D19833" t="str">
            <v>201807184</v>
          </cell>
        </row>
        <row r="19834">
          <cell r="D19834" t="str">
            <v>201807185</v>
          </cell>
        </row>
        <row r="19835">
          <cell r="D19835" t="str">
            <v>201807201</v>
          </cell>
        </row>
        <row r="19836">
          <cell r="D19836" t="str">
            <v>201807202</v>
          </cell>
        </row>
        <row r="19837">
          <cell r="D19837" t="str">
            <v>201807203</v>
          </cell>
        </row>
        <row r="19838">
          <cell r="D19838" t="str">
            <v>201807211</v>
          </cell>
        </row>
        <row r="19839">
          <cell r="D19839" t="str">
            <v>201807212</v>
          </cell>
        </row>
        <row r="19840">
          <cell r="D19840" t="str">
            <v>201807216</v>
          </cell>
        </row>
        <row r="19841">
          <cell r="D19841" t="str">
            <v>201807220</v>
          </cell>
        </row>
        <row r="19842">
          <cell r="D19842" t="str">
            <v>201807221</v>
          </cell>
        </row>
        <row r="19843">
          <cell r="D19843" t="str">
            <v>201807223</v>
          </cell>
        </row>
        <row r="19844">
          <cell r="D19844" t="str">
            <v>201807228</v>
          </cell>
        </row>
        <row r="19845">
          <cell r="D19845" t="str">
            <v>201807229</v>
          </cell>
        </row>
        <row r="19846">
          <cell r="D19846" t="str">
            <v>201807236</v>
          </cell>
        </row>
        <row r="19847">
          <cell r="D19847" t="str">
            <v>201807253</v>
          </cell>
        </row>
        <row r="19848">
          <cell r="D19848" t="str">
            <v>201807263</v>
          </cell>
        </row>
        <row r="19849">
          <cell r="D19849" t="str">
            <v>201807272</v>
          </cell>
        </row>
        <row r="19850">
          <cell r="D19850" t="str">
            <v>201807281</v>
          </cell>
        </row>
        <row r="19851">
          <cell r="D19851" t="str">
            <v>201807282</v>
          </cell>
        </row>
        <row r="19852">
          <cell r="D19852" t="str">
            <v>201807283</v>
          </cell>
        </row>
        <row r="19853">
          <cell r="D19853" t="str">
            <v>201807293</v>
          </cell>
        </row>
        <row r="19854">
          <cell r="D19854" t="str">
            <v>201807300</v>
          </cell>
        </row>
        <row r="19855">
          <cell r="D19855" t="str">
            <v>201807301</v>
          </cell>
        </row>
        <row r="19856">
          <cell r="D19856" t="str">
            <v>201807302</v>
          </cell>
        </row>
        <row r="19857">
          <cell r="D19857" t="str">
            <v>201807310</v>
          </cell>
        </row>
        <row r="19858">
          <cell r="D19858" t="str">
            <v>201807312</v>
          </cell>
        </row>
        <row r="19859">
          <cell r="D19859" t="str">
            <v>201807318</v>
          </cell>
        </row>
        <row r="19860">
          <cell r="D19860" t="str">
            <v>201807319</v>
          </cell>
        </row>
        <row r="19861">
          <cell r="D19861" t="str">
            <v>201807320</v>
          </cell>
        </row>
        <row r="19862">
          <cell r="D19862" t="str">
            <v>201807322</v>
          </cell>
        </row>
        <row r="19863">
          <cell r="D19863" t="str">
            <v>201807332</v>
          </cell>
        </row>
        <row r="19864">
          <cell r="D19864" t="str">
            <v>201807372</v>
          </cell>
        </row>
        <row r="19865">
          <cell r="D19865" t="str">
            <v>201807381</v>
          </cell>
        </row>
        <row r="19866">
          <cell r="D19866" t="str">
            <v>201807382</v>
          </cell>
        </row>
        <row r="19867">
          <cell r="D19867" t="str">
            <v>201807392</v>
          </cell>
        </row>
        <row r="19868">
          <cell r="D19868" t="str">
            <v>201807402</v>
          </cell>
        </row>
        <row r="19869">
          <cell r="D19869" t="str">
            <v>201807409</v>
          </cell>
        </row>
        <row r="19870">
          <cell r="D19870" t="str">
            <v>201807412</v>
          </cell>
        </row>
        <row r="19871">
          <cell r="D19871" t="str">
            <v>201807416</v>
          </cell>
        </row>
        <row r="19872">
          <cell r="D19872" t="str">
            <v>201807472</v>
          </cell>
        </row>
        <row r="19873">
          <cell r="D19873" t="str">
            <v>201807482</v>
          </cell>
        </row>
        <row r="19874">
          <cell r="D19874" t="str">
            <v>201807501</v>
          </cell>
        </row>
        <row r="19875">
          <cell r="D19875" t="str">
            <v>201807503</v>
          </cell>
        </row>
        <row r="19876">
          <cell r="D19876" t="str">
            <v>201807512</v>
          </cell>
        </row>
        <row r="19877">
          <cell r="D19877" t="str">
            <v>201807516</v>
          </cell>
        </row>
        <row r="19878">
          <cell r="D19878" t="str">
            <v>201807523</v>
          </cell>
        </row>
        <row r="19879">
          <cell r="D19879" t="str">
            <v>201807536</v>
          </cell>
        </row>
        <row r="19880">
          <cell r="D19880" t="str">
            <v>201807553</v>
          </cell>
        </row>
        <row r="19881">
          <cell r="D19881" t="str">
            <v>201807572</v>
          </cell>
        </row>
        <row r="19882">
          <cell r="D19882" t="str">
            <v>201807573</v>
          </cell>
        </row>
        <row r="19883">
          <cell r="D19883" t="str">
            <v>201807581</v>
          </cell>
        </row>
        <row r="19884">
          <cell r="D19884" t="str">
            <v>201807583</v>
          </cell>
        </row>
        <row r="19885">
          <cell r="D19885" t="str">
            <v>201807593</v>
          </cell>
        </row>
        <row r="19886">
          <cell r="D19886" t="str">
            <v>201807601</v>
          </cell>
        </row>
        <row r="19887">
          <cell r="D19887" t="str">
            <v>201807602</v>
          </cell>
        </row>
        <row r="19888">
          <cell r="D19888" t="str">
            <v>201807632</v>
          </cell>
        </row>
        <row r="19889">
          <cell r="D19889" t="str">
            <v>201807662</v>
          </cell>
        </row>
        <row r="19890">
          <cell r="D19890" t="str">
            <v>201807681</v>
          </cell>
        </row>
        <row r="19891">
          <cell r="D19891" t="str">
            <v>201807682</v>
          </cell>
        </row>
        <row r="19892">
          <cell r="D19892" t="str">
            <v>201807701</v>
          </cell>
        </row>
        <row r="19893">
          <cell r="D19893" t="str">
            <v>201807703</v>
          </cell>
        </row>
        <row r="19894">
          <cell r="D19894" t="str">
            <v>201807712</v>
          </cell>
        </row>
        <row r="19895">
          <cell r="D19895" t="str">
            <v>201807713</v>
          </cell>
        </row>
        <row r="19896">
          <cell r="D19896" t="str">
            <v>201807753</v>
          </cell>
        </row>
        <row r="19897">
          <cell r="D19897" t="str">
            <v>201807762</v>
          </cell>
        </row>
        <row r="19898">
          <cell r="D19898" t="str">
            <v>201807773</v>
          </cell>
        </row>
        <row r="19899">
          <cell r="D19899" t="str">
            <v>201807781</v>
          </cell>
        </row>
        <row r="19900">
          <cell r="D19900" t="str">
            <v>201807782</v>
          </cell>
        </row>
        <row r="19901">
          <cell r="D19901" t="str">
            <v>201807783</v>
          </cell>
        </row>
        <row r="19902">
          <cell r="D19902" t="str">
            <v>201807793</v>
          </cell>
        </row>
        <row r="19903">
          <cell r="D19903" t="str">
            <v>201807801</v>
          </cell>
        </row>
        <row r="19904">
          <cell r="D19904" t="str">
            <v>201807802</v>
          </cell>
        </row>
        <row r="19905">
          <cell r="D19905" t="str">
            <v>201807858</v>
          </cell>
        </row>
        <row r="19906">
          <cell r="D19906" t="str">
            <v>201807872</v>
          </cell>
        </row>
        <row r="19907">
          <cell r="D19907" t="str">
            <v>201807878</v>
          </cell>
        </row>
        <row r="19908">
          <cell r="D19908" t="str">
            <v>201807881</v>
          </cell>
        </row>
        <row r="19909">
          <cell r="D19909" t="str">
            <v>201807882</v>
          </cell>
        </row>
        <row r="19910">
          <cell r="D19910" t="str">
            <v>201807902</v>
          </cell>
        </row>
        <row r="19911">
          <cell r="D19911" t="str">
            <v>201807917</v>
          </cell>
        </row>
        <row r="19912">
          <cell r="D19912" t="str">
            <v>201807918</v>
          </cell>
        </row>
        <row r="19913">
          <cell r="D19913" t="str">
            <v>201807919</v>
          </cell>
        </row>
        <row r="19914">
          <cell r="D19914" t="str">
            <v>201807926</v>
          </cell>
        </row>
        <row r="19915">
          <cell r="D19915" t="str">
            <v>201807927</v>
          </cell>
        </row>
        <row r="19916">
          <cell r="D19916" t="str">
            <v>201807929</v>
          </cell>
        </row>
        <row r="19917">
          <cell r="D19917" t="str">
            <v>201807930</v>
          </cell>
        </row>
        <row r="19918">
          <cell r="D19918" t="str">
            <v>201807937</v>
          </cell>
        </row>
        <row r="19919">
          <cell r="D19919" t="str">
            <v>201807938</v>
          </cell>
        </row>
        <row r="19920">
          <cell r="D19920" t="str">
            <v>201807941</v>
          </cell>
        </row>
        <row r="19921">
          <cell r="D19921" t="str">
            <v>201807946</v>
          </cell>
        </row>
        <row r="19922">
          <cell r="D19922" t="str">
            <v>201807949</v>
          </cell>
        </row>
        <row r="19923">
          <cell r="D19923" t="str">
            <v>201807950</v>
          </cell>
        </row>
        <row r="19924">
          <cell r="D19924" t="str">
            <v>201807957</v>
          </cell>
        </row>
        <row r="19925">
          <cell r="D19925" t="str">
            <v>201807958</v>
          </cell>
        </row>
        <row r="19926">
          <cell r="D19926" t="str">
            <v>201807961</v>
          </cell>
        </row>
        <row r="19927">
          <cell r="D19927" t="str">
            <v>201807966</v>
          </cell>
        </row>
        <row r="19928">
          <cell r="D19928" t="str">
            <v>201807972</v>
          </cell>
        </row>
        <row r="19929">
          <cell r="D19929" t="str">
            <v>201807982</v>
          </cell>
        </row>
        <row r="19930">
          <cell r="D19930" t="str">
            <v>201808102</v>
          </cell>
        </row>
        <row r="19931">
          <cell r="D19931" t="str">
            <v>201808104</v>
          </cell>
        </row>
        <row r="19932">
          <cell r="D19932" t="str">
            <v>201808105</v>
          </cell>
        </row>
        <row r="19933">
          <cell r="D19933" t="str">
            <v>201808107</v>
          </cell>
        </row>
        <row r="19934">
          <cell r="D19934" t="str">
            <v>201808109</v>
          </cell>
        </row>
        <row r="19935">
          <cell r="D19935" t="str">
            <v>201808110</v>
          </cell>
        </row>
        <row r="19936">
          <cell r="D19936" t="str">
            <v>201808111</v>
          </cell>
        </row>
        <row r="19937">
          <cell r="D19937" t="str">
            <v>201808116</v>
          </cell>
        </row>
        <row r="19938">
          <cell r="D19938" t="str">
            <v>201808120</v>
          </cell>
        </row>
        <row r="19939">
          <cell r="D19939" t="str">
            <v>201808121</v>
          </cell>
        </row>
        <row r="19940">
          <cell r="D19940" t="str">
            <v>201808128</v>
          </cell>
        </row>
        <row r="19941">
          <cell r="D19941" t="str">
            <v>201808129</v>
          </cell>
        </row>
        <row r="19942">
          <cell r="D19942" t="str">
            <v>201808131</v>
          </cell>
        </row>
        <row r="19943">
          <cell r="D19943" t="str">
            <v>201808136</v>
          </cell>
        </row>
        <row r="19944">
          <cell r="D19944" t="str">
            <v>201808138</v>
          </cell>
        </row>
        <row r="19945">
          <cell r="D19945" t="str">
            <v>201808139</v>
          </cell>
        </row>
        <row r="19946">
          <cell r="D19946" t="str">
            <v>201808140</v>
          </cell>
        </row>
        <row r="19947">
          <cell r="D19947" t="str">
            <v>201808141</v>
          </cell>
        </row>
        <row r="19948">
          <cell r="D19948" t="str">
            <v>201808148</v>
          </cell>
        </row>
        <row r="19949">
          <cell r="D19949" t="str">
            <v>201808149</v>
          </cell>
        </row>
        <row r="19950">
          <cell r="D19950" t="str">
            <v>201808182</v>
          </cell>
        </row>
        <row r="19951">
          <cell r="D19951" t="str">
            <v>201808184</v>
          </cell>
        </row>
        <row r="19952">
          <cell r="D19952" t="str">
            <v>201808185</v>
          </cell>
        </row>
        <row r="19953">
          <cell r="D19953" t="str">
            <v>201808201</v>
          </cell>
        </row>
        <row r="19954">
          <cell r="D19954" t="str">
            <v>201808202</v>
          </cell>
        </row>
        <row r="19955">
          <cell r="D19955" t="str">
            <v>201808203</v>
          </cell>
        </row>
        <row r="19956">
          <cell r="D19956" t="str">
            <v>201808211</v>
          </cell>
        </row>
        <row r="19957">
          <cell r="D19957" t="str">
            <v>201808212</v>
          </cell>
        </row>
        <row r="19958">
          <cell r="D19958" t="str">
            <v>201808216</v>
          </cell>
        </row>
        <row r="19959">
          <cell r="D19959" t="str">
            <v>201808220</v>
          </cell>
        </row>
        <row r="19960">
          <cell r="D19960" t="str">
            <v>201808221</v>
          </cell>
        </row>
        <row r="19961">
          <cell r="D19961" t="str">
            <v>201808223</v>
          </cell>
        </row>
        <row r="19962">
          <cell r="D19962" t="str">
            <v>201808228</v>
          </cell>
        </row>
        <row r="19963">
          <cell r="D19963" t="str">
            <v>201808229</v>
          </cell>
        </row>
        <row r="19964">
          <cell r="D19964" t="str">
            <v>201808236</v>
          </cell>
        </row>
        <row r="19965">
          <cell r="D19965" t="str">
            <v>201808253</v>
          </cell>
        </row>
        <row r="19966">
          <cell r="D19966" t="str">
            <v>201808263</v>
          </cell>
        </row>
        <row r="19967">
          <cell r="D19967" t="str">
            <v>201808272</v>
          </cell>
        </row>
        <row r="19968">
          <cell r="D19968" t="str">
            <v>201808281</v>
          </cell>
        </row>
        <row r="19969">
          <cell r="D19969" t="str">
            <v>201808282</v>
          </cell>
        </row>
        <row r="19970">
          <cell r="D19970" t="str">
            <v>201808283</v>
          </cell>
        </row>
        <row r="19971">
          <cell r="D19971" t="str">
            <v>201808293</v>
          </cell>
        </row>
        <row r="19972">
          <cell r="D19972" t="str">
            <v>201808300</v>
          </cell>
        </row>
        <row r="19973">
          <cell r="D19973" t="str">
            <v>201808301</v>
          </cell>
        </row>
        <row r="19974">
          <cell r="D19974" t="str">
            <v>201808302</v>
          </cell>
        </row>
        <row r="19975">
          <cell r="D19975" t="str">
            <v>201808310</v>
          </cell>
        </row>
        <row r="19976">
          <cell r="D19976" t="str">
            <v>201808312</v>
          </cell>
        </row>
        <row r="19977">
          <cell r="D19977" t="str">
            <v>201808318</v>
          </cell>
        </row>
        <row r="19978">
          <cell r="D19978" t="str">
            <v>201808319</v>
          </cell>
        </row>
        <row r="19979">
          <cell r="D19979" t="str">
            <v>201808320</v>
          </cell>
        </row>
        <row r="19980">
          <cell r="D19980" t="str">
            <v>201808322</v>
          </cell>
        </row>
        <row r="19981">
          <cell r="D19981" t="str">
            <v>201808332</v>
          </cell>
        </row>
        <row r="19982">
          <cell r="D19982" t="str">
            <v>201808372</v>
          </cell>
        </row>
        <row r="19983">
          <cell r="D19983" t="str">
            <v>201808381</v>
          </cell>
        </row>
        <row r="19984">
          <cell r="D19984" t="str">
            <v>201808382</v>
          </cell>
        </row>
        <row r="19985">
          <cell r="D19985" t="str">
            <v>201808392</v>
          </cell>
        </row>
        <row r="19986">
          <cell r="D19986" t="str">
            <v>201808402</v>
          </cell>
        </row>
        <row r="19987">
          <cell r="D19987" t="str">
            <v>201808409</v>
          </cell>
        </row>
        <row r="19988">
          <cell r="D19988" t="str">
            <v>201808412</v>
          </cell>
        </row>
        <row r="19989">
          <cell r="D19989" t="str">
            <v>201808416</v>
          </cell>
        </row>
        <row r="19990">
          <cell r="D19990" t="str">
            <v>201808472</v>
          </cell>
        </row>
        <row r="19991">
          <cell r="D19991" t="str">
            <v>201808482</v>
          </cell>
        </row>
        <row r="19992">
          <cell r="D19992" t="str">
            <v>201808501</v>
          </cell>
        </row>
        <row r="19993">
          <cell r="D19993" t="str">
            <v>201808503</v>
          </cell>
        </row>
        <row r="19994">
          <cell r="D19994" t="str">
            <v>201808512</v>
          </cell>
        </row>
        <row r="19995">
          <cell r="D19995" t="str">
            <v>201808516</v>
          </cell>
        </row>
        <row r="19996">
          <cell r="D19996" t="str">
            <v>201808523</v>
          </cell>
        </row>
        <row r="19997">
          <cell r="D19997" t="str">
            <v>201808536</v>
          </cell>
        </row>
        <row r="19998">
          <cell r="D19998" t="str">
            <v>201808553</v>
          </cell>
        </row>
        <row r="19999">
          <cell r="D19999" t="str">
            <v>201808572</v>
          </cell>
        </row>
        <row r="20000">
          <cell r="D20000" t="str">
            <v>201808573</v>
          </cell>
        </row>
        <row r="20001">
          <cell r="D20001" t="str">
            <v>201808581</v>
          </cell>
        </row>
        <row r="20002">
          <cell r="D20002" t="str">
            <v>201808583</v>
          </cell>
        </row>
        <row r="20003">
          <cell r="D20003" t="str">
            <v>201808593</v>
          </cell>
        </row>
        <row r="20004">
          <cell r="D20004" t="str">
            <v>201808601</v>
          </cell>
        </row>
        <row r="20005">
          <cell r="D20005" t="str">
            <v>201808602</v>
          </cell>
        </row>
        <row r="20006">
          <cell r="D20006" t="str">
            <v>201808632</v>
          </cell>
        </row>
        <row r="20007">
          <cell r="D20007" t="str">
            <v>201808662</v>
          </cell>
        </row>
        <row r="20008">
          <cell r="D20008" t="str">
            <v>201808681</v>
          </cell>
        </row>
        <row r="20009">
          <cell r="D20009" t="str">
            <v>201808682</v>
          </cell>
        </row>
        <row r="20010">
          <cell r="D20010" t="str">
            <v>201808701</v>
          </cell>
        </row>
        <row r="20011">
          <cell r="D20011" t="str">
            <v>201808703</v>
          </cell>
        </row>
        <row r="20012">
          <cell r="D20012" t="str">
            <v>201808712</v>
          </cell>
        </row>
        <row r="20013">
          <cell r="D20013" t="str">
            <v>201808713</v>
          </cell>
        </row>
        <row r="20014">
          <cell r="D20014" t="str">
            <v>201808753</v>
          </cell>
        </row>
        <row r="20015">
          <cell r="D20015" t="str">
            <v>201808762</v>
          </cell>
        </row>
        <row r="20016">
          <cell r="D20016" t="str">
            <v>201808773</v>
          </cell>
        </row>
        <row r="20017">
          <cell r="D20017" t="str">
            <v>201808781</v>
          </cell>
        </row>
        <row r="20018">
          <cell r="D20018" t="str">
            <v>201808782</v>
          </cell>
        </row>
        <row r="20019">
          <cell r="D20019" t="str">
            <v>201808783</v>
          </cell>
        </row>
        <row r="20020">
          <cell r="D20020" t="str">
            <v>201808793</v>
          </cell>
        </row>
        <row r="20021">
          <cell r="D20021" t="str">
            <v>201808801</v>
          </cell>
        </row>
        <row r="20022">
          <cell r="D20022" t="str">
            <v>201808802</v>
          </cell>
        </row>
        <row r="20023">
          <cell r="D20023" t="str">
            <v>201808858</v>
          </cell>
        </row>
        <row r="20024">
          <cell r="D20024" t="str">
            <v>201808872</v>
          </cell>
        </row>
        <row r="20025">
          <cell r="D20025" t="str">
            <v>201808878</v>
          </cell>
        </row>
        <row r="20026">
          <cell r="D20026" t="str">
            <v>201808881</v>
          </cell>
        </row>
        <row r="20027">
          <cell r="D20027" t="str">
            <v>201808882</v>
          </cell>
        </row>
        <row r="20028">
          <cell r="D20028" t="str">
            <v>201808902</v>
          </cell>
        </row>
        <row r="20029">
          <cell r="D20029" t="str">
            <v>201808917</v>
          </cell>
        </row>
        <row r="20030">
          <cell r="D20030" t="str">
            <v>201808918</v>
          </cell>
        </row>
        <row r="20031">
          <cell r="D20031" t="str">
            <v>201808919</v>
          </cell>
        </row>
        <row r="20032">
          <cell r="D20032" t="str">
            <v>201808926</v>
          </cell>
        </row>
        <row r="20033">
          <cell r="D20033" t="str">
            <v>201808927</v>
          </cell>
        </row>
        <row r="20034">
          <cell r="D20034" t="str">
            <v>201808929</v>
          </cell>
        </row>
        <row r="20035">
          <cell r="D20035" t="str">
            <v>201808930</v>
          </cell>
        </row>
        <row r="20036">
          <cell r="D20036" t="str">
            <v>201808937</v>
          </cell>
        </row>
        <row r="20037">
          <cell r="D20037" t="str">
            <v>201808938</v>
          </cell>
        </row>
        <row r="20038">
          <cell r="D20038" t="str">
            <v>201808941</v>
          </cell>
        </row>
        <row r="20039">
          <cell r="D20039" t="str">
            <v>201808946</v>
          </cell>
        </row>
        <row r="20040">
          <cell r="D20040" t="str">
            <v>201808949</v>
          </cell>
        </row>
        <row r="20041">
          <cell r="D20041" t="str">
            <v>201808950</v>
          </cell>
        </row>
        <row r="20042">
          <cell r="D20042" t="str">
            <v>201808957</v>
          </cell>
        </row>
        <row r="20043">
          <cell r="D20043" t="str">
            <v>201808958</v>
          </cell>
        </row>
        <row r="20044">
          <cell r="D20044" t="str">
            <v>201808961</v>
          </cell>
        </row>
        <row r="20045">
          <cell r="D20045" t="str">
            <v>201808966</v>
          </cell>
        </row>
        <row r="20046">
          <cell r="D20046" t="str">
            <v>201808972</v>
          </cell>
        </row>
        <row r="20047">
          <cell r="D20047" t="str">
            <v>201808982</v>
          </cell>
        </row>
        <row r="20048">
          <cell r="D20048" t="str">
            <v>201809102</v>
          </cell>
        </row>
        <row r="20049">
          <cell r="D20049" t="str">
            <v>201809104</v>
          </cell>
        </row>
        <row r="20050">
          <cell r="D20050" t="str">
            <v>201809105</v>
          </cell>
        </row>
        <row r="20051">
          <cell r="D20051" t="str">
            <v>201809107</v>
          </cell>
        </row>
        <row r="20052">
          <cell r="D20052" t="str">
            <v>201809109</v>
          </cell>
        </row>
        <row r="20053">
          <cell r="D20053" t="str">
            <v>201809110</v>
          </cell>
        </row>
        <row r="20054">
          <cell r="D20054" t="str">
            <v>201809111</v>
          </cell>
        </row>
        <row r="20055">
          <cell r="D20055" t="str">
            <v>201809116</v>
          </cell>
        </row>
        <row r="20056">
          <cell r="D20056" t="str">
            <v>201809120</v>
          </cell>
        </row>
        <row r="20057">
          <cell r="D20057" t="str">
            <v>201809121</v>
          </cell>
        </row>
        <row r="20058">
          <cell r="D20058" t="str">
            <v>201809128</v>
          </cell>
        </row>
        <row r="20059">
          <cell r="D20059" t="str">
            <v>201809129</v>
          </cell>
        </row>
        <row r="20060">
          <cell r="D20060" t="str">
            <v>201809131</v>
          </cell>
        </row>
        <row r="20061">
          <cell r="D20061" t="str">
            <v>201809136</v>
          </cell>
        </row>
        <row r="20062">
          <cell r="D20062" t="str">
            <v>201809138</v>
          </cell>
        </row>
        <row r="20063">
          <cell r="D20063" t="str">
            <v>201809139</v>
          </cell>
        </row>
        <row r="20064">
          <cell r="D20064" t="str">
            <v>201809140</v>
          </cell>
        </row>
        <row r="20065">
          <cell r="D20065" t="str">
            <v>201809141</v>
          </cell>
        </row>
        <row r="20066">
          <cell r="D20066" t="str">
            <v>201809148</v>
          </cell>
        </row>
        <row r="20067">
          <cell r="D20067" t="str">
            <v>201809149</v>
          </cell>
        </row>
        <row r="20068">
          <cell r="D20068" t="str">
            <v>201809182</v>
          </cell>
        </row>
        <row r="20069">
          <cell r="D20069" t="str">
            <v>201809184</v>
          </cell>
        </row>
        <row r="20070">
          <cell r="D20070" t="str">
            <v>201809185</v>
          </cell>
        </row>
        <row r="20071">
          <cell r="D20071" t="str">
            <v>201809201</v>
          </cell>
        </row>
        <row r="20072">
          <cell r="D20072" t="str">
            <v>201809202</v>
          </cell>
        </row>
        <row r="20073">
          <cell r="D20073" t="str">
            <v>201809203</v>
          </cell>
        </row>
        <row r="20074">
          <cell r="D20074" t="str">
            <v>201809211</v>
          </cell>
        </row>
        <row r="20075">
          <cell r="D20075" t="str">
            <v>201809212</v>
          </cell>
        </row>
        <row r="20076">
          <cell r="D20076" t="str">
            <v>201809216</v>
          </cell>
        </row>
        <row r="20077">
          <cell r="D20077" t="str">
            <v>201809220</v>
          </cell>
        </row>
        <row r="20078">
          <cell r="D20078" t="str">
            <v>201809221</v>
          </cell>
        </row>
        <row r="20079">
          <cell r="D20079" t="str">
            <v>201809223</v>
          </cell>
        </row>
        <row r="20080">
          <cell r="D20080" t="str">
            <v>201809228</v>
          </cell>
        </row>
        <row r="20081">
          <cell r="D20081" t="str">
            <v>201809229</v>
          </cell>
        </row>
        <row r="20082">
          <cell r="D20082" t="str">
            <v>201809236</v>
          </cell>
        </row>
        <row r="20083">
          <cell r="D20083" t="str">
            <v>201809253</v>
          </cell>
        </row>
        <row r="20084">
          <cell r="D20084" t="str">
            <v>201809263</v>
          </cell>
        </row>
        <row r="20085">
          <cell r="D20085" t="str">
            <v>201809272</v>
          </cell>
        </row>
        <row r="20086">
          <cell r="D20086" t="str">
            <v>201809281</v>
          </cell>
        </row>
        <row r="20087">
          <cell r="D20087" t="str">
            <v>201809282</v>
          </cell>
        </row>
        <row r="20088">
          <cell r="D20088" t="str">
            <v>201809283</v>
          </cell>
        </row>
        <row r="20089">
          <cell r="D20089" t="str">
            <v>201809293</v>
          </cell>
        </row>
        <row r="20090">
          <cell r="D20090" t="str">
            <v>201809300</v>
          </cell>
        </row>
        <row r="20091">
          <cell r="D20091" t="str">
            <v>201809301</v>
          </cell>
        </row>
        <row r="20092">
          <cell r="D20092" t="str">
            <v>201809302</v>
          </cell>
        </row>
        <row r="20093">
          <cell r="D20093" t="str">
            <v>201809310</v>
          </cell>
        </row>
        <row r="20094">
          <cell r="D20094" t="str">
            <v>201809312</v>
          </cell>
        </row>
        <row r="20095">
          <cell r="D20095" t="str">
            <v>201809318</v>
          </cell>
        </row>
        <row r="20096">
          <cell r="D20096" t="str">
            <v>201809319</v>
          </cell>
        </row>
        <row r="20097">
          <cell r="D20097" t="str">
            <v>201809320</v>
          </cell>
        </row>
        <row r="20098">
          <cell r="D20098" t="str">
            <v>201809322</v>
          </cell>
        </row>
        <row r="20099">
          <cell r="D20099" t="str">
            <v>201809332</v>
          </cell>
        </row>
        <row r="20100">
          <cell r="D20100" t="str">
            <v>201809372</v>
          </cell>
        </row>
        <row r="20101">
          <cell r="D20101" t="str">
            <v>201809381</v>
          </cell>
        </row>
        <row r="20102">
          <cell r="D20102" t="str">
            <v>201809382</v>
          </cell>
        </row>
        <row r="20103">
          <cell r="D20103" t="str">
            <v>201809392</v>
          </cell>
        </row>
        <row r="20104">
          <cell r="D20104" t="str">
            <v>201809402</v>
          </cell>
        </row>
        <row r="20105">
          <cell r="D20105" t="str">
            <v>201809409</v>
          </cell>
        </row>
        <row r="20106">
          <cell r="D20106" t="str">
            <v>201809412</v>
          </cell>
        </row>
        <row r="20107">
          <cell r="D20107" t="str">
            <v>201809416</v>
          </cell>
        </row>
        <row r="20108">
          <cell r="D20108" t="str">
            <v>201809472</v>
          </cell>
        </row>
        <row r="20109">
          <cell r="D20109" t="str">
            <v>201809482</v>
          </cell>
        </row>
        <row r="20110">
          <cell r="D20110" t="str">
            <v>201809501</v>
          </cell>
        </row>
        <row r="20111">
          <cell r="D20111" t="str">
            <v>201809503</v>
          </cell>
        </row>
        <row r="20112">
          <cell r="D20112" t="str">
            <v>201809512</v>
          </cell>
        </row>
        <row r="20113">
          <cell r="D20113" t="str">
            <v>201809516</v>
          </cell>
        </row>
        <row r="20114">
          <cell r="D20114" t="str">
            <v>201809523</v>
          </cell>
        </row>
        <row r="20115">
          <cell r="D20115" t="str">
            <v>201809536</v>
          </cell>
        </row>
        <row r="20116">
          <cell r="D20116" t="str">
            <v>201809553</v>
          </cell>
        </row>
        <row r="20117">
          <cell r="D20117" t="str">
            <v>201809572</v>
          </cell>
        </row>
        <row r="20118">
          <cell r="D20118" t="str">
            <v>201809573</v>
          </cell>
        </row>
        <row r="20119">
          <cell r="D20119" t="str">
            <v>201809581</v>
          </cell>
        </row>
        <row r="20120">
          <cell r="D20120" t="str">
            <v>201809583</v>
          </cell>
        </row>
        <row r="20121">
          <cell r="D20121" t="str">
            <v>201809593</v>
          </cell>
        </row>
        <row r="20122">
          <cell r="D20122" t="str">
            <v>201809601</v>
          </cell>
        </row>
        <row r="20123">
          <cell r="D20123" t="str">
            <v>201809602</v>
          </cell>
        </row>
        <row r="20124">
          <cell r="D20124" t="str">
            <v>201809632</v>
          </cell>
        </row>
        <row r="20125">
          <cell r="D20125" t="str">
            <v>201809662</v>
          </cell>
        </row>
        <row r="20126">
          <cell r="D20126" t="str">
            <v>201809681</v>
          </cell>
        </row>
        <row r="20127">
          <cell r="D20127" t="str">
            <v>201809682</v>
          </cell>
        </row>
        <row r="20128">
          <cell r="D20128" t="str">
            <v>201809701</v>
          </cell>
        </row>
        <row r="20129">
          <cell r="D20129" t="str">
            <v>201809703</v>
          </cell>
        </row>
        <row r="20130">
          <cell r="D20130" t="str">
            <v>201809712</v>
          </cell>
        </row>
        <row r="20131">
          <cell r="D20131" t="str">
            <v>201809713</v>
          </cell>
        </row>
        <row r="20132">
          <cell r="D20132" t="str">
            <v>201809753</v>
          </cell>
        </row>
        <row r="20133">
          <cell r="D20133" t="str">
            <v>201809762</v>
          </cell>
        </row>
        <row r="20134">
          <cell r="D20134" t="str">
            <v>201809773</v>
          </cell>
        </row>
        <row r="20135">
          <cell r="D20135" t="str">
            <v>201809781</v>
          </cell>
        </row>
        <row r="20136">
          <cell r="D20136" t="str">
            <v>201809782</v>
          </cell>
        </row>
        <row r="20137">
          <cell r="D20137" t="str">
            <v>201809783</v>
          </cell>
        </row>
        <row r="20138">
          <cell r="D20138" t="str">
            <v>201809793</v>
          </cell>
        </row>
        <row r="20139">
          <cell r="D20139" t="str">
            <v>201809801</v>
          </cell>
        </row>
        <row r="20140">
          <cell r="D20140" t="str">
            <v>201809802</v>
          </cell>
        </row>
        <row r="20141">
          <cell r="D20141" t="str">
            <v>201809858</v>
          </cell>
        </row>
        <row r="20142">
          <cell r="D20142" t="str">
            <v>201809872</v>
          </cell>
        </row>
        <row r="20143">
          <cell r="D20143" t="str">
            <v>201809878</v>
          </cell>
        </row>
        <row r="20144">
          <cell r="D20144" t="str">
            <v>201809881</v>
          </cell>
        </row>
        <row r="20145">
          <cell r="D20145" t="str">
            <v>201809882</v>
          </cell>
        </row>
        <row r="20146">
          <cell r="D20146" t="str">
            <v>201809902</v>
          </cell>
        </row>
        <row r="20147">
          <cell r="D20147" t="str">
            <v>201809917</v>
          </cell>
        </row>
        <row r="20148">
          <cell r="D20148" t="str">
            <v>201809918</v>
          </cell>
        </row>
        <row r="20149">
          <cell r="D20149" t="str">
            <v>201809919</v>
          </cell>
        </row>
        <row r="20150">
          <cell r="D20150" t="str">
            <v>201809926</v>
          </cell>
        </row>
        <row r="20151">
          <cell r="D20151" t="str">
            <v>201809927</v>
          </cell>
        </row>
        <row r="20152">
          <cell r="D20152" t="str">
            <v>201809929</v>
          </cell>
        </row>
        <row r="20153">
          <cell r="D20153" t="str">
            <v>201809930</v>
          </cell>
        </row>
        <row r="20154">
          <cell r="D20154" t="str">
            <v>201809937</v>
          </cell>
        </row>
        <row r="20155">
          <cell r="D20155" t="str">
            <v>201809938</v>
          </cell>
        </row>
        <row r="20156">
          <cell r="D20156" t="str">
            <v>201809941</v>
          </cell>
        </row>
        <row r="20157">
          <cell r="D20157" t="str">
            <v>201809946</v>
          </cell>
        </row>
        <row r="20158">
          <cell r="D20158" t="str">
            <v>201809949</v>
          </cell>
        </row>
        <row r="20159">
          <cell r="D20159" t="str">
            <v>201809950</v>
          </cell>
        </row>
        <row r="20160">
          <cell r="D20160" t="str">
            <v>201809957</v>
          </cell>
        </row>
        <row r="20161">
          <cell r="D20161" t="str">
            <v>201809958</v>
          </cell>
        </row>
        <row r="20162">
          <cell r="D20162" t="str">
            <v>201809961</v>
          </cell>
        </row>
        <row r="20163">
          <cell r="D20163" t="str">
            <v>201809966</v>
          </cell>
        </row>
        <row r="20164">
          <cell r="D20164" t="str">
            <v>201809972</v>
          </cell>
        </row>
        <row r="20165">
          <cell r="D20165" t="str">
            <v>201809982</v>
          </cell>
        </row>
        <row r="20166">
          <cell r="D20166" t="str">
            <v>201810102</v>
          </cell>
        </row>
        <row r="20167">
          <cell r="D20167" t="str">
            <v>201810104</v>
          </cell>
        </row>
        <row r="20168">
          <cell r="D20168" t="str">
            <v>201810105</v>
          </cell>
        </row>
        <row r="20169">
          <cell r="D20169" t="str">
            <v>201810107</v>
          </cell>
        </row>
        <row r="20170">
          <cell r="D20170" t="str">
            <v>201810109</v>
          </cell>
        </row>
        <row r="20171">
          <cell r="D20171" t="str">
            <v>201810110</v>
          </cell>
        </row>
        <row r="20172">
          <cell r="D20172" t="str">
            <v>201810111</v>
          </cell>
        </row>
        <row r="20173">
          <cell r="D20173" t="str">
            <v>201810116</v>
          </cell>
        </row>
        <row r="20174">
          <cell r="D20174" t="str">
            <v>201810120</v>
          </cell>
        </row>
        <row r="20175">
          <cell r="D20175" t="str">
            <v>201810121</v>
          </cell>
        </row>
        <row r="20176">
          <cell r="D20176" t="str">
            <v>201810128</v>
          </cell>
        </row>
        <row r="20177">
          <cell r="D20177" t="str">
            <v>201810129</v>
          </cell>
        </row>
        <row r="20178">
          <cell r="D20178" t="str">
            <v>201810131</v>
          </cell>
        </row>
        <row r="20179">
          <cell r="D20179" t="str">
            <v>201810136</v>
          </cell>
        </row>
        <row r="20180">
          <cell r="D20180" t="str">
            <v>201810138</v>
          </cell>
        </row>
        <row r="20181">
          <cell r="D20181" t="str">
            <v>201810139</v>
          </cell>
        </row>
        <row r="20182">
          <cell r="D20182" t="str">
            <v>201810140</v>
          </cell>
        </row>
        <row r="20183">
          <cell r="D20183" t="str">
            <v>201810141</v>
          </cell>
        </row>
        <row r="20184">
          <cell r="D20184" t="str">
            <v>201810148</v>
          </cell>
        </row>
        <row r="20185">
          <cell r="D20185" t="str">
            <v>201810149</v>
          </cell>
        </row>
        <row r="20186">
          <cell r="D20186" t="str">
            <v>201810182</v>
          </cell>
        </row>
        <row r="20187">
          <cell r="D20187" t="str">
            <v>201810184</v>
          </cell>
        </row>
        <row r="20188">
          <cell r="D20188" t="str">
            <v>201810185</v>
          </cell>
        </row>
        <row r="20189">
          <cell r="D20189" t="str">
            <v>201810201</v>
          </cell>
        </row>
        <row r="20190">
          <cell r="D20190" t="str">
            <v>201810202</v>
          </cell>
        </row>
        <row r="20191">
          <cell r="D20191" t="str">
            <v>201810203</v>
          </cell>
        </row>
        <row r="20192">
          <cell r="D20192" t="str">
            <v>201810211</v>
          </cell>
        </row>
        <row r="20193">
          <cell r="D20193" t="str">
            <v>201810212</v>
          </cell>
        </row>
        <row r="20194">
          <cell r="D20194" t="str">
            <v>201810216</v>
          </cell>
        </row>
        <row r="20195">
          <cell r="D20195" t="str">
            <v>201810220</v>
          </cell>
        </row>
        <row r="20196">
          <cell r="D20196" t="str">
            <v>201810221</v>
          </cell>
        </row>
        <row r="20197">
          <cell r="D20197" t="str">
            <v>201810223</v>
          </cell>
        </row>
        <row r="20198">
          <cell r="D20198" t="str">
            <v>201810228</v>
          </cell>
        </row>
        <row r="20199">
          <cell r="D20199" t="str">
            <v>201810229</v>
          </cell>
        </row>
        <row r="20200">
          <cell r="D20200" t="str">
            <v>201810236</v>
          </cell>
        </row>
        <row r="20201">
          <cell r="D20201" t="str">
            <v>201810253</v>
          </cell>
        </row>
        <row r="20202">
          <cell r="D20202" t="str">
            <v>201810263</v>
          </cell>
        </row>
        <row r="20203">
          <cell r="D20203" t="str">
            <v>201810272</v>
          </cell>
        </row>
        <row r="20204">
          <cell r="D20204" t="str">
            <v>201810281</v>
          </cell>
        </row>
        <row r="20205">
          <cell r="D20205" t="str">
            <v>201810282</v>
          </cell>
        </row>
        <row r="20206">
          <cell r="D20206" t="str">
            <v>201810283</v>
          </cell>
        </row>
        <row r="20207">
          <cell r="D20207" t="str">
            <v>201810293</v>
          </cell>
        </row>
        <row r="20208">
          <cell r="D20208" t="str">
            <v>201810300</v>
          </cell>
        </row>
        <row r="20209">
          <cell r="D20209" t="str">
            <v>201810301</v>
          </cell>
        </row>
        <row r="20210">
          <cell r="D20210" t="str">
            <v>201810302</v>
          </cell>
        </row>
        <row r="20211">
          <cell r="D20211" t="str">
            <v>201810310</v>
          </cell>
        </row>
        <row r="20212">
          <cell r="D20212" t="str">
            <v>201810312</v>
          </cell>
        </row>
        <row r="20213">
          <cell r="D20213" t="str">
            <v>201810318</v>
          </cell>
        </row>
        <row r="20214">
          <cell r="D20214" t="str">
            <v>201810319</v>
          </cell>
        </row>
        <row r="20215">
          <cell r="D20215" t="str">
            <v>201810320</v>
          </cell>
        </row>
        <row r="20216">
          <cell r="D20216" t="str">
            <v>201810322</v>
          </cell>
        </row>
        <row r="20217">
          <cell r="D20217" t="str">
            <v>201810332</v>
          </cell>
        </row>
        <row r="20218">
          <cell r="D20218" t="str">
            <v>201810372</v>
          </cell>
        </row>
        <row r="20219">
          <cell r="D20219" t="str">
            <v>201810381</v>
          </cell>
        </row>
        <row r="20220">
          <cell r="D20220" t="str">
            <v>201810382</v>
          </cell>
        </row>
        <row r="20221">
          <cell r="D20221" t="str">
            <v>201810392</v>
          </cell>
        </row>
        <row r="20222">
          <cell r="D20222" t="str">
            <v>201810402</v>
          </cell>
        </row>
        <row r="20223">
          <cell r="D20223" t="str">
            <v>201810409</v>
          </cell>
        </row>
        <row r="20224">
          <cell r="D20224" t="str">
            <v>201810412</v>
          </cell>
        </row>
        <row r="20225">
          <cell r="D20225" t="str">
            <v>201810416</v>
          </cell>
        </row>
        <row r="20226">
          <cell r="D20226" t="str">
            <v>201810472</v>
          </cell>
        </row>
        <row r="20227">
          <cell r="D20227" t="str">
            <v>201810482</v>
          </cell>
        </row>
        <row r="20228">
          <cell r="D20228" t="str">
            <v>201810501</v>
          </cell>
        </row>
        <row r="20229">
          <cell r="D20229" t="str">
            <v>201810503</v>
          </cell>
        </row>
        <row r="20230">
          <cell r="D20230" t="str">
            <v>201810512</v>
          </cell>
        </row>
        <row r="20231">
          <cell r="D20231" t="str">
            <v>201810516</v>
          </cell>
        </row>
        <row r="20232">
          <cell r="D20232" t="str">
            <v>201810523</v>
          </cell>
        </row>
        <row r="20233">
          <cell r="D20233" t="str">
            <v>201810536</v>
          </cell>
        </row>
        <row r="20234">
          <cell r="D20234" t="str">
            <v>201810553</v>
          </cell>
        </row>
        <row r="20235">
          <cell r="D20235" t="str">
            <v>201810572</v>
          </cell>
        </row>
        <row r="20236">
          <cell r="D20236" t="str">
            <v>201810573</v>
          </cell>
        </row>
        <row r="20237">
          <cell r="D20237" t="str">
            <v>201810581</v>
          </cell>
        </row>
        <row r="20238">
          <cell r="D20238" t="str">
            <v>201810583</v>
          </cell>
        </row>
        <row r="20239">
          <cell r="D20239" t="str">
            <v>201810593</v>
          </cell>
        </row>
        <row r="20240">
          <cell r="D20240" t="str">
            <v>201810601</v>
          </cell>
        </row>
        <row r="20241">
          <cell r="D20241" t="str">
            <v>201810602</v>
          </cell>
        </row>
        <row r="20242">
          <cell r="D20242" t="str">
            <v>201810632</v>
          </cell>
        </row>
        <row r="20243">
          <cell r="D20243" t="str">
            <v>201810662</v>
          </cell>
        </row>
        <row r="20244">
          <cell r="D20244" t="str">
            <v>201810681</v>
          </cell>
        </row>
        <row r="20245">
          <cell r="D20245" t="str">
            <v>201810682</v>
          </cell>
        </row>
        <row r="20246">
          <cell r="D20246" t="str">
            <v>201810701</v>
          </cell>
        </row>
        <row r="20247">
          <cell r="D20247" t="str">
            <v>201810703</v>
          </cell>
        </row>
        <row r="20248">
          <cell r="D20248" t="str">
            <v>201810712</v>
          </cell>
        </row>
        <row r="20249">
          <cell r="D20249" t="str">
            <v>201810713</v>
          </cell>
        </row>
        <row r="20250">
          <cell r="D20250" t="str">
            <v>201810753</v>
          </cell>
        </row>
        <row r="20251">
          <cell r="D20251" t="str">
            <v>201810762</v>
          </cell>
        </row>
        <row r="20252">
          <cell r="D20252" t="str">
            <v>201810773</v>
          </cell>
        </row>
        <row r="20253">
          <cell r="D20253" t="str">
            <v>201810781</v>
          </cell>
        </row>
        <row r="20254">
          <cell r="D20254" t="str">
            <v>201810782</v>
          </cell>
        </row>
        <row r="20255">
          <cell r="D20255" t="str">
            <v>201810783</v>
          </cell>
        </row>
        <row r="20256">
          <cell r="D20256" t="str">
            <v>201810793</v>
          </cell>
        </row>
        <row r="20257">
          <cell r="D20257" t="str">
            <v>201810801</v>
          </cell>
        </row>
        <row r="20258">
          <cell r="D20258" t="str">
            <v>201810802</v>
          </cell>
        </row>
        <row r="20259">
          <cell r="D20259" t="str">
            <v>201810858</v>
          </cell>
        </row>
        <row r="20260">
          <cell r="D20260" t="str">
            <v>201810872</v>
          </cell>
        </row>
        <row r="20261">
          <cell r="D20261" t="str">
            <v>201810878</v>
          </cell>
        </row>
        <row r="20262">
          <cell r="D20262" t="str">
            <v>201810881</v>
          </cell>
        </row>
        <row r="20263">
          <cell r="D20263" t="str">
            <v>201810882</v>
          </cell>
        </row>
        <row r="20264">
          <cell r="D20264" t="str">
            <v>201810902</v>
          </cell>
        </row>
        <row r="20265">
          <cell r="D20265" t="str">
            <v>201810917</v>
          </cell>
        </row>
        <row r="20266">
          <cell r="D20266" t="str">
            <v>201810918</v>
          </cell>
        </row>
        <row r="20267">
          <cell r="D20267" t="str">
            <v>201810919</v>
          </cell>
        </row>
        <row r="20268">
          <cell r="D20268" t="str">
            <v>201810926</v>
          </cell>
        </row>
        <row r="20269">
          <cell r="D20269" t="str">
            <v>201810927</v>
          </cell>
        </row>
        <row r="20270">
          <cell r="D20270" t="str">
            <v>201810929</v>
          </cell>
        </row>
        <row r="20271">
          <cell r="D20271" t="str">
            <v>201810930</v>
          </cell>
        </row>
        <row r="20272">
          <cell r="D20272" t="str">
            <v>201810937</v>
          </cell>
        </row>
        <row r="20273">
          <cell r="D20273" t="str">
            <v>201810938</v>
          </cell>
        </row>
        <row r="20274">
          <cell r="D20274" t="str">
            <v>201810941</v>
          </cell>
        </row>
        <row r="20275">
          <cell r="D20275" t="str">
            <v>201810946</v>
          </cell>
        </row>
        <row r="20276">
          <cell r="D20276" t="str">
            <v>201810949</v>
          </cell>
        </row>
        <row r="20277">
          <cell r="D20277" t="str">
            <v>201810950</v>
          </cell>
        </row>
        <row r="20278">
          <cell r="D20278" t="str">
            <v>201810957</v>
          </cell>
        </row>
        <row r="20279">
          <cell r="D20279" t="str">
            <v>201810958</v>
          </cell>
        </row>
        <row r="20280">
          <cell r="D20280" t="str">
            <v>201810961</v>
          </cell>
        </row>
        <row r="20281">
          <cell r="D20281" t="str">
            <v>201810966</v>
          </cell>
        </row>
        <row r="20282">
          <cell r="D20282" t="str">
            <v>201810972</v>
          </cell>
        </row>
        <row r="20283">
          <cell r="D20283" t="str">
            <v>201810982</v>
          </cell>
        </row>
        <row r="20284">
          <cell r="D20284" t="str">
            <v>201811102</v>
          </cell>
        </row>
        <row r="20285">
          <cell r="D20285" t="str">
            <v>201811104</v>
          </cell>
        </row>
        <row r="20286">
          <cell r="D20286" t="str">
            <v>201811105</v>
          </cell>
        </row>
        <row r="20287">
          <cell r="D20287" t="str">
            <v>201811107</v>
          </cell>
        </row>
        <row r="20288">
          <cell r="D20288" t="str">
            <v>201811109</v>
          </cell>
        </row>
        <row r="20289">
          <cell r="D20289" t="str">
            <v>201811110</v>
          </cell>
        </row>
        <row r="20290">
          <cell r="D20290" t="str">
            <v>201811111</v>
          </cell>
        </row>
        <row r="20291">
          <cell r="D20291" t="str">
            <v>201811116</v>
          </cell>
        </row>
        <row r="20292">
          <cell r="D20292" t="str">
            <v>201811120</v>
          </cell>
        </row>
        <row r="20293">
          <cell r="D20293" t="str">
            <v>201811121</v>
          </cell>
        </row>
        <row r="20294">
          <cell r="D20294" t="str">
            <v>201811128</v>
          </cell>
        </row>
        <row r="20295">
          <cell r="D20295" t="str">
            <v>201811129</v>
          </cell>
        </row>
        <row r="20296">
          <cell r="D20296" t="str">
            <v>201811131</v>
          </cell>
        </row>
        <row r="20297">
          <cell r="D20297" t="str">
            <v>201811136</v>
          </cell>
        </row>
        <row r="20298">
          <cell r="D20298" t="str">
            <v>201811138</v>
          </cell>
        </row>
        <row r="20299">
          <cell r="D20299" t="str">
            <v>201811139</v>
          </cell>
        </row>
        <row r="20300">
          <cell r="D20300" t="str">
            <v>201811140</v>
          </cell>
        </row>
        <row r="20301">
          <cell r="D20301" t="str">
            <v>201811141</v>
          </cell>
        </row>
        <row r="20302">
          <cell r="D20302" t="str">
            <v>201811148</v>
          </cell>
        </row>
        <row r="20303">
          <cell r="D20303" t="str">
            <v>201811149</v>
          </cell>
        </row>
        <row r="20304">
          <cell r="D20304" t="str">
            <v>201811182</v>
          </cell>
        </row>
        <row r="20305">
          <cell r="D20305" t="str">
            <v>201811184</v>
          </cell>
        </row>
        <row r="20306">
          <cell r="D20306" t="str">
            <v>201811185</v>
          </cell>
        </row>
        <row r="20307">
          <cell r="D20307" t="str">
            <v>201811201</v>
          </cell>
        </row>
        <row r="20308">
          <cell r="D20308" t="str">
            <v>201811202</v>
          </cell>
        </row>
        <row r="20309">
          <cell r="D20309" t="str">
            <v>201811203</v>
          </cell>
        </row>
        <row r="20310">
          <cell r="D20310" t="str">
            <v>201811211</v>
          </cell>
        </row>
        <row r="20311">
          <cell r="D20311" t="str">
            <v>201811212</v>
          </cell>
        </row>
        <row r="20312">
          <cell r="D20312" t="str">
            <v>201811216</v>
          </cell>
        </row>
        <row r="20313">
          <cell r="D20313" t="str">
            <v>201811220</v>
          </cell>
        </row>
        <row r="20314">
          <cell r="D20314" t="str">
            <v>201811221</v>
          </cell>
        </row>
        <row r="20315">
          <cell r="D20315" t="str">
            <v>201811223</v>
          </cell>
        </row>
        <row r="20316">
          <cell r="D20316" t="str">
            <v>201811228</v>
          </cell>
        </row>
        <row r="20317">
          <cell r="D20317" t="str">
            <v>201811229</v>
          </cell>
        </row>
        <row r="20318">
          <cell r="D20318" t="str">
            <v>201811236</v>
          </cell>
        </row>
        <row r="20319">
          <cell r="D20319" t="str">
            <v>201811253</v>
          </cell>
        </row>
        <row r="20320">
          <cell r="D20320" t="str">
            <v>201811263</v>
          </cell>
        </row>
        <row r="20321">
          <cell r="D20321" t="str">
            <v>201811272</v>
          </cell>
        </row>
        <row r="20322">
          <cell r="D20322" t="str">
            <v>201811281</v>
          </cell>
        </row>
        <row r="20323">
          <cell r="D20323" t="str">
            <v>201811282</v>
          </cell>
        </row>
        <row r="20324">
          <cell r="D20324" t="str">
            <v>201811283</v>
          </cell>
        </row>
        <row r="20325">
          <cell r="D20325" t="str">
            <v>201811293</v>
          </cell>
        </row>
        <row r="20326">
          <cell r="D20326" t="str">
            <v>201811300</v>
          </cell>
        </row>
        <row r="20327">
          <cell r="D20327" t="str">
            <v>201811301</v>
          </cell>
        </row>
        <row r="20328">
          <cell r="D20328" t="str">
            <v>201811302</v>
          </cell>
        </row>
        <row r="20329">
          <cell r="D20329" t="str">
            <v>201811310</v>
          </cell>
        </row>
        <row r="20330">
          <cell r="D20330" t="str">
            <v>201811312</v>
          </cell>
        </row>
        <row r="20331">
          <cell r="D20331" t="str">
            <v>201811318</v>
          </cell>
        </row>
        <row r="20332">
          <cell r="D20332" t="str">
            <v>201811319</v>
          </cell>
        </row>
        <row r="20333">
          <cell r="D20333" t="str">
            <v>201811320</v>
          </cell>
        </row>
        <row r="20334">
          <cell r="D20334" t="str">
            <v>201811322</v>
          </cell>
        </row>
        <row r="20335">
          <cell r="D20335" t="str">
            <v>201811332</v>
          </cell>
        </row>
        <row r="20336">
          <cell r="D20336" t="str">
            <v>201811372</v>
          </cell>
        </row>
        <row r="20337">
          <cell r="D20337" t="str">
            <v>201811381</v>
          </cell>
        </row>
        <row r="20338">
          <cell r="D20338" t="str">
            <v>201811382</v>
          </cell>
        </row>
        <row r="20339">
          <cell r="D20339" t="str">
            <v>201811392</v>
          </cell>
        </row>
        <row r="20340">
          <cell r="D20340" t="str">
            <v>201811402</v>
          </cell>
        </row>
        <row r="20341">
          <cell r="D20341" t="str">
            <v>201811409</v>
          </cell>
        </row>
        <row r="20342">
          <cell r="D20342" t="str">
            <v>201811412</v>
          </cell>
        </row>
        <row r="20343">
          <cell r="D20343" t="str">
            <v>201811416</v>
          </cell>
        </row>
        <row r="20344">
          <cell r="D20344" t="str">
            <v>201811472</v>
          </cell>
        </row>
        <row r="20345">
          <cell r="D20345" t="str">
            <v>201811482</v>
          </cell>
        </row>
        <row r="20346">
          <cell r="D20346" t="str">
            <v>201811501</v>
          </cell>
        </row>
        <row r="20347">
          <cell r="D20347" t="str">
            <v>201811503</v>
          </cell>
        </row>
        <row r="20348">
          <cell r="D20348" t="str">
            <v>201811512</v>
          </cell>
        </row>
        <row r="20349">
          <cell r="D20349" t="str">
            <v>201811516</v>
          </cell>
        </row>
        <row r="20350">
          <cell r="D20350" t="str">
            <v>201811523</v>
          </cell>
        </row>
        <row r="20351">
          <cell r="D20351" t="str">
            <v>201811536</v>
          </cell>
        </row>
        <row r="20352">
          <cell r="D20352" t="str">
            <v>201811553</v>
          </cell>
        </row>
        <row r="20353">
          <cell r="D20353" t="str">
            <v>201811572</v>
          </cell>
        </row>
        <row r="20354">
          <cell r="D20354" t="str">
            <v>201811573</v>
          </cell>
        </row>
        <row r="20355">
          <cell r="D20355" t="str">
            <v>201811581</v>
          </cell>
        </row>
        <row r="20356">
          <cell r="D20356" t="str">
            <v>201811583</v>
          </cell>
        </row>
        <row r="20357">
          <cell r="D20357" t="str">
            <v>201811593</v>
          </cell>
        </row>
        <row r="20358">
          <cell r="D20358" t="str">
            <v>201811601</v>
          </cell>
        </row>
        <row r="20359">
          <cell r="D20359" t="str">
            <v>201811602</v>
          </cell>
        </row>
        <row r="20360">
          <cell r="D20360" t="str">
            <v>201811632</v>
          </cell>
        </row>
        <row r="20361">
          <cell r="D20361" t="str">
            <v>201811662</v>
          </cell>
        </row>
        <row r="20362">
          <cell r="D20362" t="str">
            <v>201811681</v>
          </cell>
        </row>
        <row r="20363">
          <cell r="D20363" t="str">
            <v>201811682</v>
          </cell>
        </row>
        <row r="20364">
          <cell r="D20364" t="str">
            <v>201811701</v>
          </cell>
        </row>
        <row r="20365">
          <cell r="D20365" t="str">
            <v>201811703</v>
          </cell>
        </row>
        <row r="20366">
          <cell r="D20366" t="str">
            <v>201811712</v>
          </cell>
        </row>
        <row r="20367">
          <cell r="D20367" t="str">
            <v>201811713</v>
          </cell>
        </row>
        <row r="20368">
          <cell r="D20368" t="str">
            <v>201811753</v>
          </cell>
        </row>
        <row r="20369">
          <cell r="D20369" t="str">
            <v>201811762</v>
          </cell>
        </row>
        <row r="20370">
          <cell r="D20370" t="str">
            <v>201811773</v>
          </cell>
        </row>
        <row r="20371">
          <cell r="D20371" t="str">
            <v>201811781</v>
          </cell>
        </row>
        <row r="20372">
          <cell r="D20372" t="str">
            <v>201811782</v>
          </cell>
        </row>
        <row r="20373">
          <cell r="D20373" t="str">
            <v>201811783</v>
          </cell>
        </row>
        <row r="20374">
          <cell r="D20374" t="str">
            <v>201811793</v>
          </cell>
        </row>
        <row r="20375">
          <cell r="D20375" t="str">
            <v>201811801</v>
          </cell>
        </row>
        <row r="20376">
          <cell r="D20376" t="str">
            <v>201811802</v>
          </cell>
        </row>
        <row r="20377">
          <cell r="D20377" t="str">
            <v>201811858</v>
          </cell>
        </row>
        <row r="20378">
          <cell r="D20378" t="str">
            <v>201811872</v>
          </cell>
        </row>
        <row r="20379">
          <cell r="D20379" t="str">
            <v>201811878</v>
          </cell>
        </row>
        <row r="20380">
          <cell r="D20380" t="str">
            <v>201811881</v>
          </cell>
        </row>
        <row r="20381">
          <cell r="D20381" t="str">
            <v>201811882</v>
          </cell>
        </row>
        <row r="20382">
          <cell r="D20382" t="str">
            <v>201811902</v>
          </cell>
        </row>
        <row r="20383">
          <cell r="D20383" t="str">
            <v>201811917</v>
          </cell>
        </row>
        <row r="20384">
          <cell r="D20384" t="str">
            <v>201811918</v>
          </cell>
        </row>
        <row r="20385">
          <cell r="D20385" t="str">
            <v>201811919</v>
          </cell>
        </row>
        <row r="20386">
          <cell r="D20386" t="str">
            <v>201811926</v>
          </cell>
        </row>
        <row r="20387">
          <cell r="D20387" t="str">
            <v>201811927</v>
          </cell>
        </row>
        <row r="20388">
          <cell r="D20388" t="str">
            <v>201811929</v>
          </cell>
        </row>
        <row r="20389">
          <cell r="D20389" t="str">
            <v>201811930</v>
          </cell>
        </row>
        <row r="20390">
          <cell r="D20390" t="str">
            <v>201811937</v>
          </cell>
        </row>
        <row r="20391">
          <cell r="D20391" t="str">
            <v>201811938</v>
          </cell>
        </row>
        <row r="20392">
          <cell r="D20392" t="str">
            <v>201811941</v>
          </cell>
        </row>
        <row r="20393">
          <cell r="D20393" t="str">
            <v>201811946</v>
          </cell>
        </row>
        <row r="20394">
          <cell r="D20394" t="str">
            <v>201811949</v>
          </cell>
        </row>
        <row r="20395">
          <cell r="D20395" t="str">
            <v>201811950</v>
          </cell>
        </row>
        <row r="20396">
          <cell r="D20396" t="str">
            <v>201811957</v>
          </cell>
        </row>
        <row r="20397">
          <cell r="D20397" t="str">
            <v>201811958</v>
          </cell>
        </row>
        <row r="20398">
          <cell r="D20398" t="str">
            <v>201811961</v>
          </cell>
        </row>
        <row r="20399">
          <cell r="D20399" t="str">
            <v>201811966</v>
          </cell>
        </row>
        <row r="20400">
          <cell r="D20400" t="str">
            <v>201811972</v>
          </cell>
        </row>
        <row r="20401">
          <cell r="D20401" t="str">
            <v>201811982</v>
          </cell>
        </row>
        <row r="20402">
          <cell r="D20402" t="str">
            <v>201812102</v>
          </cell>
        </row>
        <row r="20403">
          <cell r="D20403" t="str">
            <v>201812104</v>
          </cell>
        </row>
        <row r="20404">
          <cell r="D20404" t="str">
            <v>201812105</v>
          </cell>
        </row>
        <row r="20405">
          <cell r="D20405" t="str">
            <v>201812107</v>
          </cell>
        </row>
        <row r="20406">
          <cell r="D20406" t="str">
            <v>201812109</v>
          </cell>
        </row>
        <row r="20407">
          <cell r="D20407" t="str">
            <v>201812110</v>
          </cell>
        </row>
        <row r="20408">
          <cell r="D20408" t="str">
            <v>201812111</v>
          </cell>
        </row>
        <row r="20409">
          <cell r="D20409" t="str">
            <v>201812116</v>
          </cell>
        </row>
        <row r="20410">
          <cell r="D20410" t="str">
            <v>201812120</v>
          </cell>
        </row>
        <row r="20411">
          <cell r="D20411" t="str">
            <v>201812121</v>
          </cell>
        </row>
        <row r="20412">
          <cell r="D20412" t="str">
            <v>201812128</v>
          </cell>
        </row>
        <row r="20413">
          <cell r="D20413" t="str">
            <v>201812129</v>
          </cell>
        </row>
        <row r="20414">
          <cell r="D20414" t="str">
            <v>201812131</v>
          </cell>
        </row>
        <row r="20415">
          <cell r="D20415" t="str">
            <v>201812136</v>
          </cell>
        </row>
        <row r="20416">
          <cell r="D20416" t="str">
            <v>201812138</v>
          </cell>
        </row>
        <row r="20417">
          <cell r="D20417" t="str">
            <v>201812139</v>
          </cell>
        </row>
        <row r="20418">
          <cell r="D20418" t="str">
            <v>201812140</v>
          </cell>
        </row>
        <row r="20419">
          <cell r="D20419" t="str">
            <v>201812141</v>
          </cell>
        </row>
        <row r="20420">
          <cell r="D20420" t="str">
            <v>201812148</v>
          </cell>
        </row>
        <row r="20421">
          <cell r="D20421" t="str">
            <v>201812149</v>
          </cell>
        </row>
        <row r="20422">
          <cell r="D20422" t="str">
            <v>201812182</v>
          </cell>
        </row>
        <row r="20423">
          <cell r="D20423" t="str">
            <v>201812184</v>
          </cell>
        </row>
        <row r="20424">
          <cell r="D20424" t="str">
            <v>201812185</v>
          </cell>
        </row>
        <row r="20425">
          <cell r="D20425" t="str">
            <v>201812201</v>
          </cell>
        </row>
        <row r="20426">
          <cell r="D20426" t="str">
            <v>201812202</v>
          </cell>
        </row>
        <row r="20427">
          <cell r="D20427" t="str">
            <v>201812203</v>
          </cell>
        </row>
        <row r="20428">
          <cell r="D20428" t="str">
            <v>201812211</v>
          </cell>
        </row>
        <row r="20429">
          <cell r="D20429" t="str">
            <v>201812212</v>
          </cell>
        </row>
        <row r="20430">
          <cell r="D20430" t="str">
            <v>201812216</v>
          </cell>
        </row>
        <row r="20431">
          <cell r="D20431" t="str">
            <v>201812220</v>
          </cell>
        </row>
        <row r="20432">
          <cell r="D20432" t="str">
            <v>201812221</v>
          </cell>
        </row>
        <row r="20433">
          <cell r="D20433" t="str">
            <v>201812223</v>
          </cell>
        </row>
        <row r="20434">
          <cell r="D20434" t="str">
            <v>201812228</v>
          </cell>
        </row>
        <row r="20435">
          <cell r="D20435" t="str">
            <v>201812229</v>
          </cell>
        </row>
        <row r="20436">
          <cell r="D20436" t="str">
            <v>201812236</v>
          </cell>
        </row>
        <row r="20437">
          <cell r="D20437" t="str">
            <v>201812253</v>
          </cell>
        </row>
        <row r="20438">
          <cell r="D20438" t="str">
            <v>201812263</v>
          </cell>
        </row>
        <row r="20439">
          <cell r="D20439" t="str">
            <v>201812272</v>
          </cell>
        </row>
        <row r="20440">
          <cell r="D20440" t="str">
            <v>201812281</v>
          </cell>
        </row>
        <row r="20441">
          <cell r="D20441" t="str">
            <v>201812282</v>
          </cell>
        </row>
        <row r="20442">
          <cell r="D20442" t="str">
            <v>201812283</v>
          </cell>
        </row>
        <row r="20443">
          <cell r="D20443" t="str">
            <v>201812293</v>
          </cell>
        </row>
        <row r="20444">
          <cell r="D20444" t="str">
            <v>201812300</v>
          </cell>
        </row>
        <row r="20445">
          <cell r="D20445" t="str">
            <v>201812301</v>
          </cell>
        </row>
        <row r="20446">
          <cell r="D20446" t="str">
            <v>201812302</v>
          </cell>
        </row>
        <row r="20447">
          <cell r="D20447" t="str">
            <v>201812310</v>
          </cell>
        </row>
        <row r="20448">
          <cell r="D20448" t="str">
            <v>201812312</v>
          </cell>
        </row>
        <row r="20449">
          <cell r="D20449" t="str">
            <v>201812318</v>
          </cell>
        </row>
        <row r="20450">
          <cell r="D20450" t="str">
            <v>201812319</v>
          </cell>
        </row>
        <row r="20451">
          <cell r="D20451" t="str">
            <v>201812320</v>
          </cell>
        </row>
        <row r="20452">
          <cell r="D20452" t="str">
            <v>201812322</v>
          </cell>
        </row>
        <row r="20453">
          <cell r="D20453" t="str">
            <v>201812332</v>
          </cell>
        </row>
        <row r="20454">
          <cell r="D20454" t="str">
            <v>201812372</v>
          </cell>
        </row>
        <row r="20455">
          <cell r="D20455" t="str">
            <v>201812381</v>
          </cell>
        </row>
        <row r="20456">
          <cell r="D20456" t="str">
            <v>201812382</v>
          </cell>
        </row>
        <row r="20457">
          <cell r="D20457" t="str">
            <v>201812392</v>
          </cell>
        </row>
        <row r="20458">
          <cell r="D20458" t="str">
            <v>201812402</v>
          </cell>
        </row>
        <row r="20459">
          <cell r="D20459" t="str">
            <v>201812409</v>
          </cell>
        </row>
        <row r="20460">
          <cell r="D20460" t="str">
            <v>201812412</v>
          </cell>
        </row>
        <row r="20461">
          <cell r="D20461" t="str">
            <v>201812416</v>
          </cell>
        </row>
        <row r="20462">
          <cell r="D20462" t="str">
            <v>201812472</v>
          </cell>
        </row>
        <row r="20463">
          <cell r="D20463" t="str">
            <v>201812482</v>
          </cell>
        </row>
        <row r="20464">
          <cell r="D20464" t="str">
            <v>201812501</v>
          </cell>
        </row>
        <row r="20465">
          <cell r="D20465" t="str">
            <v>201812503</v>
          </cell>
        </row>
        <row r="20466">
          <cell r="D20466" t="str">
            <v>201812512</v>
          </cell>
        </row>
        <row r="20467">
          <cell r="D20467" t="str">
            <v>201812516</v>
          </cell>
        </row>
        <row r="20468">
          <cell r="D20468" t="str">
            <v>201812523</v>
          </cell>
        </row>
        <row r="20469">
          <cell r="D20469" t="str">
            <v>201812536</v>
          </cell>
        </row>
        <row r="20470">
          <cell r="D20470" t="str">
            <v>201812553</v>
          </cell>
        </row>
        <row r="20471">
          <cell r="D20471" t="str">
            <v>201812572</v>
          </cell>
        </row>
        <row r="20472">
          <cell r="D20472" t="str">
            <v>201812573</v>
          </cell>
        </row>
        <row r="20473">
          <cell r="D20473" t="str">
            <v>201812581</v>
          </cell>
        </row>
        <row r="20474">
          <cell r="D20474" t="str">
            <v>201812583</v>
          </cell>
        </row>
        <row r="20475">
          <cell r="D20475" t="str">
            <v>201812593</v>
          </cell>
        </row>
        <row r="20476">
          <cell r="D20476" t="str">
            <v>201812601</v>
          </cell>
        </row>
        <row r="20477">
          <cell r="D20477" t="str">
            <v>201812602</v>
          </cell>
        </row>
        <row r="20478">
          <cell r="D20478" t="str">
            <v>201812632</v>
          </cell>
        </row>
        <row r="20479">
          <cell r="D20479" t="str">
            <v>201812662</v>
          </cell>
        </row>
        <row r="20480">
          <cell r="D20480" t="str">
            <v>201812681</v>
          </cell>
        </row>
        <row r="20481">
          <cell r="D20481" t="str">
            <v>201812682</v>
          </cell>
        </row>
        <row r="20482">
          <cell r="D20482" t="str">
            <v>201812701</v>
          </cell>
        </row>
        <row r="20483">
          <cell r="D20483" t="str">
            <v>201812703</v>
          </cell>
        </row>
        <row r="20484">
          <cell r="D20484" t="str">
            <v>201812712</v>
          </cell>
        </row>
        <row r="20485">
          <cell r="D20485" t="str">
            <v>201812713</v>
          </cell>
        </row>
        <row r="20486">
          <cell r="D20486" t="str">
            <v>201812753</v>
          </cell>
        </row>
        <row r="20487">
          <cell r="D20487" t="str">
            <v>201812762</v>
          </cell>
        </row>
        <row r="20488">
          <cell r="D20488" t="str">
            <v>201812773</v>
          </cell>
        </row>
        <row r="20489">
          <cell r="D20489" t="str">
            <v>201812781</v>
          </cell>
        </row>
        <row r="20490">
          <cell r="D20490" t="str">
            <v>201812782</v>
          </cell>
        </row>
        <row r="20491">
          <cell r="D20491" t="str">
            <v>201812783</v>
          </cell>
        </row>
        <row r="20492">
          <cell r="D20492" t="str">
            <v>201812793</v>
          </cell>
        </row>
        <row r="20493">
          <cell r="D20493" t="str">
            <v>201812801</v>
          </cell>
        </row>
        <row r="20494">
          <cell r="D20494" t="str">
            <v>201812802</v>
          </cell>
        </row>
        <row r="20495">
          <cell r="D20495" t="str">
            <v>201812858</v>
          </cell>
        </row>
        <row r="20496">
          <cell r="D20496" t="str">
            <v>201812872</v>
          </cell>
        </row>
        <row r="20497">
          <cell r="D20497" t="str">
            <v>201812878</v>
          </cell>
        </row>
        <row r="20498">
          <cell r="D20498" t="str">
            <v>201812881</v>
          </cell>
        </row>
        <row r="20499">
          <cell r="D20499" t="str">
            <v>201812882</v>
          </cell>
        </row>
        <row r="20500">
          <cell r="D20500" t="str">
            <v>201812902</v>
          </cell>
        </row>
        <row r="20501">
          <cell r="D20501" t="str">
            <v>201812917</v>
          </cell>
        </row>
        <row r="20502">
          <cell r="D20502" t="str">
            <v>201812918</v>
          </cell>
        </row>
        <row r="20503">
          <cell r="D20503" t="str">
            <v>201812919</v>
          </cell>
        </row>
        <row r="20504">
          <cell r="D20504" t="str">
            <v>201812926</v>
          </cell>
        </row>
        <row r="20505">
          <cell r="D20505" t="str">
            <v>201812927</v>
          </cell>
        </row>
        <row r="20506">
          <cell r="D20506" t="str">
            <v>201812929</v>
          </cell>
        </row>
        <row r="20507">
          <cell r="D20507" t="str">
            <v>201812930</v>
          </cell>
        </row>
        <row r="20508">
          <cell r="D20508" t="str">
            <v>201812937</v>
          </cell>
        </row>
        <row r="20509">
          <cell r="D20509" t="str">
            <v>201812938</v>
          </cell>
        </row>
        <row r="20510">
          <cell r="D20510" t="str">
            <v>201812941</v>
          </cell>
        </row>
        <row r="20511">
          <cell r="D20511" t="str">
            <v>201812946</v>
          </cell>
        </row>
        <row r="20512">
          <cell r="D20512" t="str">
            <v>201812949</v>
          </cell>
        </row>
        <row r="20513">
          <cell r="D20513" t="str">
            <v>201812950</v>
          </cell>
        </row>
        <row r="20514">
          <cell r="D20514" t="str">
            <v>201812957</v>
          </cell>
        </row>
        <row r="20515">
          <cell r="D20515" t="str">
            <v>201812958</v>
          </cell>
        </row>
        <row r="20516">
          <cell r="D20516" t="str">
            <v>201812961</v>
          </cell>
        </row>
        <row r="20517">
          <cell r="D20517" t="str">
            <v>201812966</v>
          </cell>
        </row>
        <row r="20518">
          <cell r="D20518" t="str">
            <v>201812972</v>
          </cell>
        </row>
        <row r="20519">
          <cell r="D20519" t="str">
            <v>201812982</v>
          </cell>
        </row>
        <row r="20520">
          <cell r="D20520" t="str">
            <v>201901102</v>
          </cell>
        </row>
        <row r="20521">
          <cell r="D20521" t="str">
            <v>201901104</v>
          </cell>
        </row>
        <row r="20522">
          <cell r="D20522" t="str">
            <v>201901105</v>
          </cell>
        </row>
        <row r="20523">
          <cell r="D20523" t="str">
            <v>201901107</v>
          </cell>
        </row>
        <row r="20524">
          <cell r="D20524" t="str">
            <v>201901109</v>
          </cell>
        </row>
        <row r="20525">
          <cell r="D20525" t="str">
            <v>201901110</v>
          </cell>
        </row>
        <row r="20526">
          <cell r="D20526" t="str">
            <v>201901111</v>
          </cell>
        </row>
        <row r="20527">
          <cell r="D20527" t="str">
            <v>201901116</v>
          </cell>
        </row>
        <row r="20528">
          <cell r="D20528" t="str">
            <v>201901120</v>
          </cell>
        </row>
        <row r="20529">
          <cell r="D20529" t="str">
            <v>201901121</v>
          </cell>
        </row>
        <row r="20530">
          <cell r="D20530" t="str">
            <v>201901128</v>
          </cell>
        </row>
        <row r="20531">
          <cell r="D20531" t="str">
            <v>201901129</v>
          </cell>
        </row>
        <row r="20532">
          <cell r="D20532" t="str">
            <v>201901131</v>
          </cell>
        </row>
        <row r="20533">
          <cell r="D20533" t="str">
            <v>201901136</v>
          </cell>
        </row>
        <row r="20534">
          <cell r="D20534" t="str">
            <v>201901138</v>
          </cell>
        </row>
        <row r="20535">
          <cell r="D20535" t="str">
            <v>201901139</v>
          </cell>
        </row>
        <row r="20536">
          <cell r="D20536" t="str">
            <v>201901140</v>
          </cell>
        </row>
        <row r="20537">
          <cell r="D20537" t="str">
            <v>201901141</v>
          </cell>
        </row>
        <row r="20538">
          <cell r="D20538" t="str">
            <v>201901148</v>
          </cell>
        </row>
        <row r="20539">
          <cell r="D20539" t="str">
            <v>201901149</v>
          </cell>
        </row>
        <row r="20540">
          <cell r="D20540" t="str">
            <v>201901182</v>
          </cell>
        </row>
        <row r="20541">
          <cell r="D20541" t="str">
            <v>201901184</v>
          </cell>
        </row>
        <row r="20542">
          <cell r="D20542" t="str">
            <v>201901185</v>
          </cell>
        </row>
        <row r="20543">
          <cell r="D20543" t="str">
            <v>201901201</v>
          </cell>
        </row>
        <row r="20544">
          <cell r="D20544" t="str">
            <v>201901202</v>
          </cell>
        </row>
        <row r="20545">
          <cell r="D20545" t="str">
            <v>201901203</v>
          </cell>
        </row>
        <row r="20546">
          <cell r="D20546" t="str">
            <v>201901211</v>
          </cell>
        </row>
        <row r="20547">
          <cell r="D20547" t="str">
            <v>201901212</v>
          </cell>
        </row>
        <row r="20548">
          <cell r="D20548" t="str">
            <v>201901216</v>
          </cell>
        </row>
        <row r="20549">
          <cell r="D20549" t="str">
            <v>201901220</v>
          </cell>
        </row>
        <row r="20550">
          <cell r="D20550" t="str">
            <v>201901221</v>
          </cell>
        </row>
        <row r="20551">
          <cell r="D20551" t="str">
            <v>201901223</v>
          </cell>
        </row>
        <row r="20552">
          <cell r="D20552" t="str">
            <v>201901228</v>
          </cell>
        </row>
        <row r="20553">
          <cell r="D20553" t="str">
            <v>201901229</v>
          </cell>
        </row>
        <row r="20554">
          <cell r="D20554" t="str">
            <v>201901236</v>
          </cell>
        </row>
        <row r="20555">
          <cell r="D20555" t="str">
            <v>201901253</v>
          </cell>
        </row>
        <row r="20556">
          <cell r="D20556" t="str">
            <v>201901263</v>
          </cell>
        </row>
        <row r="20557">
          <cell r="D20557" t="str">
            <v>201901272</v>
          </cell>
        </row>
        <row r="20558">
          <cell r="D20558" t="str">
            <v>201901281</v>
          </cell>
        </row>
        <row r="20559">
          <cell r="D20559" t="str">
            <v>201901282</v>
          </cell>
        </row>
        <row r="20560">
          <cell r="D20560" t="str">
            <v>201901283</v>
          </cell>
        </row>
        <row r="20561">
          <cell r="D20561" t="str">
            <v>201901293</v>
          </cell>
        </row>
        <row r="20562">
          <cell r="D20562" t="str">
            <v>201901300</v>
          </cell>
        </row>
        <row r="20563">
          <cell r="D20563" t="str">
            <v>201901301</v>
          </cell>
        </row>
        <row r="20564">
          <cell r="D20564" t="str">
            <v>201901302</v>
          </cell>
        </row>
        <row r="20565">
          <cell r="D20565" t="str">
            <v>201901310</v>
          </cell>
        </row>
        <row r="20566">
          <cell r="D20566" t="str">
            <v>201901312</v>
          </cell>
        </row>
        <row r="20567">
          <cell r="D20567" t="str">
            <v>201901318</v>
          </cell>
        </row>
        <row r="20568">
          <cell r="D20568" t="str">
            <v>201901319</v>
          </cell>
        </row>
        <row r="20569">
          <cell r="D20569" t="str">
            <v>201901320</v>
          </cell>
        </row>
        <row r="20570">
          <cell r="D20570" t="str">
            <v>201901322</v>
          </cell>
        </row>
        <row r="20571">
          <cell r="D20571" t="str">
            <v>201901332</v>
          </cell>
        </row>
        <row r="20572">
          <cell r="D20572" t="str">
            <v>201901372</v>
          </cell>
        </row>
        <row r="20573">
          <cell r="D20573" t="str">
            <v>201901381</v>
          </cell>
        </row>
        <row r="20574">
          <cell r="D20574" t="str">
            <v>201901382</v>
          </cell>
        </row>
        <row r="20575">
          <cell r="D20575" t="str">
            <v>201901392</v>
          </cell>
        </row>
        <row r="20576">
          <cell r="D20576" t="str">
            <v>201901402</v>
          </cell>
        </row>
        <row r="20577">
          <cell r="D20577" t="str">
            <v>201901409</v>
          </cell>
        </row>
        <row r="20578">
          <cell r="D20578" t="str">
            <v>201901412</v>
          </cell>
        </row>
        <row r="20579">
          <cell r="D20579" t="str">
            <v>201901416</v>
          </cell>
        </row>
        <row r="20580">
          <cell r="D20580" t="str">
            <v>201901472</v>
          </cell>
        </row>
        <row r="20581">
          <cell r="D20581" t="str">
            <v>201901482</v>
          </cell>
        </row>
        <row r="20582">
          <cell r="D20582" t="str">
            <v>201901501</v>
          </cell>
        </row>
        <row r="20583">
          <cell r="D20583" t="str">
            <v>201901503</v>
          </cell>
        </row>
        <row r="20584">
          <cell r="D20584" t="str">
            <v>201901512</v>
          </cell>
        </row>
        <row r="20585">
          <cell r="D20585" t="str">
            <v>201901516</v>
          </cell>
        </row>
        <row r="20586">
          <cell r="D20586" t="str">
            <v>201901523</v>
          </cell>
        </row>
        <row r="20587">
          <cell r="D20587" t="str">
            <v>201901536</v>
          </cell>
        </row>
        <row r="20588">
          <cell r="D20588" t="str">
            <v>201901553</v>
          </cell>
        </row>
        <row r="20589">
          <cell r="D20589" t="str">
            <v>201901572</v>
          </cell>
        </row>
        <row r="20590">
          <cell r="D20590" t="str">
            <v>201901573</v>
          </cell>
        </row>
        <row r="20591">
          <cell r="D20591" t="str">
            <v>201901581</v>
          </cell>
        </row>
        <row r="20592">
          <cell r="D20592" t="str">
            <v>201901583</v>
          </cell>
        </row>
        <row r="20593">
          <cell r="D20593" t="str">
            <v>201901593</v>
          </cell>
        </row>
        <row r="20594">
          <cell r="D20594" t="str">
            <v>201901601</v>
          </cell>
        </row>
        <row r="20595">
          <cell r="D20595" t="str">
            <v>201901602</v>
          </cell>
        </row>
        <row r="20596">
          <cell r="D20596" t="str">
            <v>201901632</v>
          </cell>
        </row>
        <row r="20597">
          <cell r="D20597" t="str">
            <v>201901662</v>
          </cell>
        </row>
        <row r="20598">
          <cell r="D20598" t="str">
            <v>201901681</v>
          </cell>
        </row>
        <row r="20599">
          <cell r="D20599" t="str">
            <v>201901682</v>
          </cell>
        </row>
        <row r="20600">
          <cell r="D20600" t="str">
            <v>201901701</v>
          </cell>
        </row>
        <row r="20601">
          <cell r="D20601" t="str">
            <v>201901703</v>
          </cell>
        </row>
        <row r="20602">
          <cell r="D20602" t="str">
            <v>201901712</v>
          </cell>
        </row>
        <row r="20603">
          <cell r="D20603" t="str">
            <v>201901713</v>
          </cell>
        </row>
        <row r="20604">
          <cell r="D20604" t="str">
            <v>201901753</v>
          </cell>
        </row>
        <row r="20605">
          <cell r="D20605" t="str">
            <v>201901762</v>
          </cell>
        </row>
        <row r="20606">
          <cell r="D20606" t="str">
            <v>201901773</v>
          </cell>
        </row>
        <row r="20607">
          <cell r="D20607" t="str">
            <v>201901781</v>
          </cell>
        </row>
        <row r="20608">
          <cell r="D20608" t="str">
            <v>201901782</v>
          </cell>
        </row>
        <row r="20609">
          <cell r="D20609" t="str">
            <v>201901783</v>
          </cell>
        </row>
        <row r="20610">
          <cell r="D20610" t="str">
            <v>201901793</v>
          </cell>
        </row>
        <row r="20611">
          <cell r="D20611" t="str">
            <v>201901801</v>
          </cell>
        </row>
        <row r="20612">
          <cell r="D20612" t="str">
            <v>201901802</v>
          </cell>
        </row>
        <row r="20613">
          <cell r="D20613" t="str">
            <v>201901858</v>
          </cell>
        </row>
        <row r="20614">
          <cell r="D20614" t="str">
            <v>201901872</v>
          </cell>
        </row>
        <row r="20615">
          <cell r="D20615" t="str">
            <v>201901878</v>
          </cell>
        </row>
        <row r="20616">
          <cell r="D20616" t="str">
            <v>201901881</v>
          </cell>
        </row>
        <row r="20617">
          <cell r="D20617" t="str">
            <v>201901882</v>
          </cell>
        </row>
        <row r="20618">
          <cell r="D20618" t="str">
            <v>201901902</v>
          </cell>
        </row>
        <row r="20619">
          <cell r="D20619" t="str">
            <v>201901917</v>
          </cell>
        </row>
        <row r="20620">
          <cell r="D20620" t="str">
            <v>201901918</v>
          </cell>
        </row>
        <row r="20621">
          <cell r="D20621" t="str">
            <v>201901919</v>
          </cell>
        </row>
        <row r="20622">
          <cell r="D20622" t="str">
            <v>201901926</v>
          </cell>
        </row>
        <row r="20623">
          <cell r="D20623" t="str">
            <v>201901927</v>
          </cell>
        </row>
        <row r="20624">
          <cell r="D20624" t="str">
            <v>201901929</v>
          </cell>
        </row>
        <row r="20625">
          <cell r="D20625" t="str">
            <v>201901930</v>
          </cell>
        </row>
        <row r="20626">
          <cell r="D20626" t="str">
            <v>201901937</v>
          </cell>
        </row>
        <row r="20627">
          <cell r="D20627" t="str">
            <v>201901938</v>
          </cell>
        </row>
        <row r="20628">
          <cell r="D20628" t="str">
            <v>201901941</v>
          </cell>
        </row>
        <row r="20629">
          <cell r="D20629" t="str">
            <v>201901946</v>
          </cell>
        </row>
        <row r="20630">
          <cell r="D20630" t="str">
            <v>201901949</v>
          </cell>
        </row>
        <row r="20631">
          <cell r="D20631" t="str">
            <v>201901950</v>
          </cell>
        </row>
        <row r="20632">
          <cell r="D20632" t="str">
            <v>201901957</v>
          </cell>
        </row>
        <row r="20633">
          <cell r="D20633" t="str">
            <v>201901958</v>
          </cell>
        </row>
        <row r="20634">
          <cell r="D20634" t="str">
            <v>201901961</v>
          </cell>
        </row>
        <row r="20635">
          <cell r="D20635" t="str">
            <v>201901966</v>
          </cell>
        </row>
        <row r="20636">
          <cell r="D20636" t="str">
            <v>201901972</v>
          </cell>
        </row>
        <row r="20637">
          <cell r="D20637" t="str">
            <v>201901982</v>
          </cell>
        </row>
        <row r="20638">
          <cell r="D20638" t="str">
            <v>201902102</v>
          </cell>
        </row>
        <row r="20639">
          <cell r="D20639" t="str">
            <v>201902104</v>
          </cell>
        </row>
        <row r="20640">
          <cell r="D20640" t="str">
            <v>201902105</v>
          </cell>
        </row>
        <row r="20641">
          <cell r="D20641" t="str">
            <v>201902107</v>
          </cell>
        </row>
        <row r="20642">
          <cell r="D20642" t="str">
            <v>201902109</v>
          </cell>
        </row>
        <row r="20643">
          <cell r="D20643" t="str">
            <v>201902110</v>
          </cell>
        </row>
        <row r="20644">
          <cell r="D20644" t="str">
            <v>201902111</v>
          </cell>
        </row>
        <row r="20645">
          <cell r="D20645" t="str">
            <v>201902116</v>
          </cell>
        </row>
        <row r="20646">
          <cell r="D20646" t="str">
            <v>201902120</v>
          </cell>
        </row>
        <row r="20647">
          <cell r="D20647" t="str">
            <v>201902121</v>
          </cell>
        </row>
        <row r="20648">
          <cell r="D20648" t="str">
            <v>201902128</v>
          </cell>
        </row>
        <row r="20649">
          <cell r="D20649" t="str">
            <v>201902129</v>
          </cell>
        </row>
        <row r="20650">
          <cell r="D20650" t="str">
            <v>201902131</v>
          </cell>
        </row>
        <row r="20651">
          <cell r="D20651" t="str">
            <v>201902136</v>
          </cell>
        </row>
        <row r="20652">
          <cell r="D20652" t="str">
            <v>201902138</v>
          </cell>
        </row>
        <row r="20653">
          <cell r="D20653" t="str">
            <v>201902139</v>
          </cell>
        </row>
        <row r="20654">
          <cell r="D20654" t="str">
            <v>201902140</v>
          </cell>
        </row>
        <row r="20655">
          <cell r="D20655" t="str">
            <v>201902141</v>
          </cell>
        </row>
        <row r="20656">
          <cell r="D20656" t="str">
            <v>201902148</v>
          </cell>
        </row>
        <row r="20657">
          <cell r="D20657" t="str">
            <v>201902149</v>
          </cell>
        </row>
        <row r="20658">
          <cell r="D20658" t="str">
            <v>201902182</v>
          </cell>
        </row>
        <row r="20659">
          <cell r="D20659" t="str">
            <v>201902184</v>
          </cell>
        </row>
        <row r="20660">
          <cell r="D20660" t="str">
            <v>201902185</v>
          </cell>
        </row>
        <row r="20661">
          <cell r="D20661" t="str">
            <v>201902201</v>
          </cell>
        </row>
        <row r="20662">
          <cell r="D20662" t="str">
            <v>201902202</v>
          </cell>
        </row>
        <row r="20663">
          <cell r="D20663" t="str">
            <v>201902203</v>
          </cell>
        </row>
        <row r="20664">
          <cell r="D20664" t="str">
            <v>201902211</v>
          </cell>
        </row>
        <row r="20665">
          <cell r="D20665" t="str">
            <v>201902212</v>
          </cell>
        </row>
        <row r="20666">
          <cell r="D20666" t="str">
            <v>201902216</v>
          </cell>
        </row>
        <row r="20667">
          <cell r="D20667" t="str">
            <v>201902220</v>
          </cell>
        </row>
        <row r="20668">
          <cell r="D20668" t="str">
            <v>201902221</v>
          </cell>
        </row>
        <row r="20669">
          <cell r="D20669" t="str">
            <v>201902223</v>
          </cell>
        </row>
        <row r="20670">
          <cell r="D20670" t="str">
            <v>201902228</v>
          </cell>
        </row>
        <row r="20671">
          <cell r="D20671" t="str">
            <v>201902229</v>
          </cell>
        </row>
        <row r="20672">
          <cell r="D20672" t="str">
            <v>201902236</v>
          </cell>
        </row>
        <row r="20673">
          <cell r="D20673" t="str">
            <v>201902253</v>
          </cell>
        </row>
        <row r="20674">
          <cell r="D20674" t="str">
            <v>201902263</v>
          </cell>
        </row>
        <row r="20675">
          <cell r="D20675" t="str">
            <v>201902272</v>
          </cell>
        </row>
        <row r="20676">
          <cell r="D20676" t="str">
            <v>201902281</v>
          </cell>
        </row>
        <row r="20677">
          <cell r="D20677" t="str">
            <v>201902282</v>
          </cell>
        </row>
        <row r="20678">
          <cell r="D20678" t="str">
            <v>201902283</v>
          </cell>
        </row>
        <row r="20679">
          <cell r="D20679" t="str">
            <v>201902293</v>
          </cell>
        </row>
        <row r="20680">
          <cell r="D20680" t="str">
            <v>201902300</v>
          </cell>
        </row>
        <row r="20681">
          <cell r="D20681" t="str">
            <v>201902301</v>
          </cell>
        </row>
        <row r="20682">
          <cell r="D20682" t="str">
            <v>201902302</v>
          </cell>
        </row>
        <row r="20683">
          <cell r="D20683" t="str">
            <v>201902310</v>
          </cell>
        </row>
        <row r="20684">
          <cell r="D20684" t="str">
            <v>201902312</v>
          </cell>
        </row>
        <row r="20685">
          <cell r="D20685" t="str">
            <v>201902318</v>
          </cell>
        </row>
        <row r="20686">
          <cell r="D20686" t="str">
            <v>201902319</v>
          </cell>
        </row>
        <row r="20687">
          <cell r="D20687" t="str">
            <v>201902320</v>
          </cell>
        </row>
        <row r="20688">
          <cell r="D20688" t="str">
            <v>201902322</v>
          </cell>
        </row>
        <row r="20689">
          <cell r="D20689" t="str">
            <v>201902332</v>
          </cell>
        </row>
        <row r="20690">
          <cell r="D20690" t="str">
            <v>201902372</v>
          </cell>
        </row>
        <row r="20691">
          <cell r="D20691" t="str">
            <v>201902381</v>
          </cell>
        </row>
        <row r="20692">
          <cell r="D20692" t="str">
            <v>201902382</v>
          </cell>
        </row>
        <row r="20693">
          <cell r="D20693" t="str">
            <v>201902392</v>
          </cell>
        </row>
        <row r="20694">
          <cell r="D20694" t="str">
            <v>201902402</v>
          </cell>
        </row>
        <row r="20695">
          <cell r="D20695" t="str">
            <v>201902409</v>
          </cell>
        </row>
        <row r="20696">
          <cell r="D20696" t="str">
            <v>201902412</v>
          </cell>
        </row>
        <row r="20697">
          <cell r="D20697" t="str">
            <v>201902416</v>
          </cell>
        </row>
        <row r="20698">
          <cell r="D20698" t="str">
            <v>201902472</v>
          </cell>
        </row>
        <row r="20699">
          <cell r="D20699" t="str">
            <v>201902482</v>
          </cell>
        </row>
        <row r="20700">
          <cell r="D20700" t="str">
            <v>201902501</v>
          </cell>
        </row>
        <row r="20701">
          <cell r="D20701" t="str">
            <v>201902503</v>
          </cell>
        </row>
        <row r="20702">
          <cell r="D20702" t="str">
            <v>201902512</v>
          </cell>
        </row>
        <row r="20703">
          <cell r="D20703" t="str">
            <v>201902516</v>
          </cell>
        </row>
        <row r="20704">
          <cell r="D20704" t="str">
            <v>201902523</v>
          </cell>
        </row>
        <row r="20705">
          <cell r="D20705" t="str">
            <v>201902536</v>
          </cell>
        </row>
        <row r="20706">
          <cell r="D20706" t="str">
            <v>201902553</v>
          </cell>
        </row>
        <row r="20707">
          <cell r="D20707" t="str">
            <v>201902572</v>
          </cell>
        </row>
        <row r="20708">
          <cell r="D20708" t="str">
            <v>201902573</v>
          </cell>
        </row>
        <row r="20709">
          <cell r="D20709" t="str">
            <v>201902581</v>
          </cell>
        </row>
        <row r="20710">
          <cell r="D20710" t="str">
            <v>201902583</v>
          </cell>
        </row>
        <row r="20711">
          <cell r="D20711" t="str">
            <v>201902593</v>
          </cell>
        </row>
        <row r="20712">
          <cell r="D20712" t="str">
            <v>201902601</v>
          </cell>
        </row>
        <row r="20713">
          <cell r="D20713" t="str">
            <v>201902602</v>
          </cell>
        </row>
        <row r="20714">
          <cell r="D20714" t="str">
            <v>201902632</v>
          </cell>
        </row>
        <row r="20715">
          <cell r="D20715" t="str">
            <v>201902662</v>
          </cell>
        </row>
        <row r="20716">
          <cell r="D20716" t="str">
            <v>201902681</v>
          </cell>
        </row>
        <row r="20717">
          <cell r="D20717" t="str">
            <v>201902682</v>
          </cell>
        </row>
        <row r="20718">
          <cell r="D20718" t="str">
            <v>201902701</v>
          </cell>
        </row>
        <row r="20719">
          <cell r="D20719" t="str">
            <v>201902703</v>
          </cell>
        </row>
        <row r="20720">
          <cell r="D20720" t="str">
            <v>201902712</v>
          </cell>
        </row>
        <row r="20721">
          <cell r="D20721" t="str">
            <v>201902713</v>
          </cell>
        </row>
        <row r="20722">
          <cell r="D20722" t="str">
            <v>201902753</v>
          </cell>
        </row>
        <row r="20723">
          <cell r="D20723" t="str">
            <v>201902762</v>
          </cell>
        </row>
        <row r="20724">
          <cell r="D20724" t="str">
            <v>201902773</v>
          </cell>
        </row>
        <row r="20725">
          <cell r="D20725" t="str">
            <v>201902781</v>
          </cell>
        </row>
        <row r="20726">
          <cell r="D20726" t="str">
            <v>201902782</v>
          </cell>
        </row>
        <row r="20727">
          <cell r="D20727" t="str">
            <v>201902783</v>
          </cell>
        </row>
        <row r="20728">
          <cell r="D20728" t="str">
            <v>201902793</v>
          </cell>
        </row>
        <row r="20729">
          <cell r="D20729" t="str">
            <v>201902801</v>
          </cell>
        </row>
        <row r="20730">
          <cell r="D20730" t="str">
            <v>201902802</v>
          </cell>
        </row>
        <row r="20731">
          <cell r="D20731" t="str">
            <v>201902858</v>
          </cell>
        </row>
        <row r="20732">
          <cell r="D20732" t="str">
            <v>201902872</v>
          </cell>
        </row>
        <row r="20733">
          <cell r="D20733" t="str">
            <v>201902878</v>
          </cell>
        </row>
        <row r="20734">
          <cell r="D20734" t="str">
            <v>201902881</v>
          </cell>
        </row>
        <row r="20735">
          <cell r="D20735" t="str">
            <v>201902882</v>
          </cell>
        </row>
        <row r="20736">
          <cell r="D20736" t="str">
            <v>201902902</v>
          </cell>
        </row>
        <row r="20737">
          <cell r="D20737" t="str">
            <v>201902917</v>
          </cell>
        </row>
        <row r="20738">
          <cell r="D20738" t="str">
            <v>201902918</v>
          </cell>
        </row>
        <row r="20739">
          <cell r="D20739" t="str">
            <v>201902919</v>
          </cell>
        </row>
        <row r="20740">
          <cell r="D20740" t="str">
            <v>201902926</v>
          </cell>
        </row>
        <row r="20741">
          <cell r="D20741" t="str">
            <v>201902927</v>
          </cell>
        </row>
        <row r="20742">
          <cell r="D20742" t="str">
            <v>201902929</v>
          </cell>
        </row>
        <row r="20743">
          <cell r="D20743" t="str">
            <v>201902930</v>
          </cell>
        </row>
        <row r="20744">
          <cell r="D20744" t="str">
            <v>201902937</v>
          </cell>
        </row>
        <row r="20745">
          <cell r="D20745" t="str">
            <v>201902938</v>
          </cell>
        </row>
        <row r="20746">
          <cell r="D20746" t="str">
            <v>201902941</v>
          </cell>
        </row>
        <row r="20747">
          <cell r="D20747" t="str">
            <v>201902946</v>
          </cell>
        </row>
        <row r="20748">
          <cell r="D20748" t="str">
            <v>201902949</v>
          </cell>
        </row>
        <row r="20749">
          <cell r="D20749" t="str">
            <v>201902950</v>
          </cell>
        </row>
        <row r="20750">
          <cell r="D20750" t="str">
            <v>201902957</v>
          </cell>
        </row>
        <row r="20751">
          <cell r="D20751" t="str">
            <v>201902958</v>
          </cell>
        </row>
        <row r="20752">
          <cell r="D20752" t="str">
            <v>201902961</v>
          </cell>
        </row>
        <row r="20753">
          <cell r="D20753" t="str">
            <v>201902966</v>
          </cell>
        </row>
        <row r="20754">
          <cell r="D20754" t="str">
            <v>201902972</v>
          </cell>
        </row>
        <row r="20755">
          <cell r="D20755" t="str">
            <v>201902982</v>
          </cell>
        </row>
        <row r="20756">
          <cell r="D20756" t="str">
            <v>201903102</v>
          </cell>
        </row>
        <row r="20757">
          <cell r="D20757" t="str">
            <v>201903104</v>
          </cell>
        </row>
        <row r="20758">
          <cell r="D20758" t="str">
            <v>201903105</v>
          </cell>
        </row>
        <row r="20759">
          <cell r="D20759" t="str">
            <v>201903107</v>
          </cell>
        </row>
        <row r="20760">
          <cell r="D20760" t="str">
            <v>201903109</v>
          </cell>
        </row>
        <row r="20761">
          <cell r="D20761" t="str">
            <v>201903110</v>
          </cell>
        </row>
        <row r="20762">
          <cell r="D20762" t="str">
            <v>201903111</v>
          </cell>
        </row>
        <row r="20763">
          <cell r="D20763" t="str">
            <v>201903116</v>
          </cell>
        </row>
        <row r="20764">
          <cell r="D20764" t="str">
            <v>201903120</v>
          </cell>
        </row>
        <row r="20765">
          <cell r="D20765" t="str">
            <v>201903121</v>
          </cell>
        </row>
        <row r="20766">
          <cell r="D20766" t="str">
            <v>201903128</v>
          </cell>
        </row>
        <row r="20767">
          <cell r="D20767" t="str">
            <v>201903129</v>
          </cell>
        </row>
        <row r="20768">
          <cell r="D20768" t="str">
            <v>201903131</v>
          </cell>
        </row>
        <row r="20769">
          <cell r="D20769" t="str">
            <v>201903136</v>
          </cell>
        </row>
        <row r="20770">
          <cell r="D20770" t="str">
            <v>201903138</v>
          </cell>
        </row>
        <row r="20771">
          <cell r="D20771" t="str">
            <v>201903139</v>
          </cell>
        </row>
        <row r="20772">
          <cell r="D20772" t="str">
            <v>201903140</v>
          </cell>
        </row>
        <row r="20773">
          <cell r="D20773" t="str">
            <v>201903141</v>
          </cell>
        </row>
        <row r="20774">
          <cell r="D20774" t="str">
            <v>201903148</v>
          </cell>
        </row>
        <row r="20775">
          <cell r="D20775" t="str">
            <v>201903149</v>
          </cell>
        </row>
        <row r="20776">
          <cell r="D20776" t="str">
            <v>201903182</v>
          </cell>
        </row>
        <row r="20777">
          <cell r="D20777" t="str">
            <v>201903184</v>
          </cell>
        </row>
        <row r="20778">
          <cell r="D20778" t="str">
            <v>201903185</v>
          </cell>
        </row>
        <row r="20779">
          <cell r="D20779" t="str">
            <v>201903201</v>
          </cell>
        </row>
        <row r="20780">
          <cell r="D20780" t="str">
            <v>201903202</v>
          </cell>
        </row>
        <row r="20781">
          <cell r="D20781" t="str">
            <v>201903203</v>
          </cell>
        </row>
        <row r="20782">
          <cell r="D20782" t="str">
            <v>201903211</v>
          </cell>
        </row>
        <row r="20783">
          <cell r="D20783" t="str">
            <v>201903212</v>
          </cell>
        </row>
        <row r="20784">
          <cell r="D20784" t="str">
            <v>201903216</v>
          </cell>
        </row>
        <row r="20785">
          <cell r="D20785" t="str">
            <v>201903220</v>
          </cell>
        </row>
        <row r="20786">
          <cell r="D20786" t="str">
            <v>201903221</v>
          </cell>
        </row>
        <row r="20787">
          <cell r="D20787" t="str">
            <v>201903223</v>
          </cell>
        </row>
        <row r="20788">
          <cell r="D20788" t="str">
            <v>201903228</v>
          </cell>
        </row>
        <row r="20789">
          <cell r="D20789" t="str">
            <v>201903229</v>
          </cell>
        </row>
        <row r="20790">
          <cell r="D20790" t="str">
            <v>201903236</v>
          </cell>
        </row>
        <row r="20791">
          <cell r="D20791" t="str">
            <v>201903253</v>
          </cell>
        </row>
        <row r="20792">
          <cell r="D20792" t="str">
            <v>201903263</v>
          </cell>
        </row>
        <row r="20793">
          <cell r="D20793" t="str">
            <v>201903272</v>
          </cell>
        </row>
        <row r="20794">
          <cell r="D20794" t="str">
            <v>201903281</v>
          </cell>
        </row>
        <row r="20795">
          <cell r="D20795" t="str">
            <v>201903282</v>
          </cell>
        </row>
        <row r="20796">
          <cell r="D20796" t="str">
            <v>201903283</v>
          </cell>
        </row>
        <row r="20797">
          <cell r="D20797" t="str">
            <v>201903293</v>
          </cell>
        </row>
        <row r="20798">
          <cell r="D20798" t="str">
            <v>201903300</v>
          </cell>
        </row>
        <row r="20799">
          <cell r="D20799" t="str">
            <v>201903301</v>
          </cell>
        </row>
        <row r="20800">
          <cell r="D20800" t="str">
            <v>201903302</v>
          </cell>
        </row>
        <row r="20801">
          <cell r="D20801" t="str">
            <v>201903310</v>
          </cell>
        </row>
        <row r="20802">
          <cell r="D20802" t="str">
            <v>201903312</v>
          </cell>
        </row>
        <row r="20803">
          <cell r="D20803" t="str">
            <v>201903318</v>
          </cell>
        </row>
        <row r="20804">
          <cell r="D20804" t="str">
            <v>201903319</v>
          </cell>
        </row>
        <row r="20805">
          <cell r="D20805" t="str">
            <v>201903320</v>
          </cell>
        </row>
        <row r="20806">
          <cell r="D20806" t="str">
            <v>201903322</v>
          </cell>
        </row>
        <row r="20807">
          <cell r="D20807" t="str">
            <v>201903332</v>
          </cell>
        </row>
        <row r="20808">
          <cell r="D20808" t="str">
            <v>201903372</v>
          </cell>
        </row>
        <row r="20809">
          <cell r="D20809" t="str">
            <v>201903381</v>
          </cell>
        </row>
        <row r="20810">
          <cell r="D20810" t="str">
            <v>201903382</v>
          </cell>
        </row>
        <row r="20811">
          <cell r="D20811" t="str">
            <v>201903392</v>
          </cell>
        </row>
        <row r="20812">
          <cell r="D20812" t="str">
            <v>201903402</v>
          </cell>
        </row>
        <row r="20813">
          <cell r="D20813" t="str">
            <v>201903409</v>
          </cell>
        </row>
        <row r="20814">
          <cell r="D20814" t="str">
            <v>201903412</v>
          </cell>
        </row>
        <row r="20815">
          <cell r="D20815" t="str">
            <v>201903416</v>
          </cell>
        </row>
        <row r="20816">
          <cell r="D20816" t="str">
            <v>201903472</v>
          </cell>
        </row>
        <row r="20817">
          <cell r="D20817" t="str">
            <v>201903482</v>
          </cell>
        </row>
        <row r="20818">
          <cell r="D20818" t="str">
            <v>201903501</v>
          </cell>
        </row>
        <row r="20819">
          <cell r="D20819" t="str">
            <v>201903503</v>
          </cell>
        </row>
        <row r="20820">
          <cell r="D20820" t="str">
            <v>201903512</v>
          </cell>
        </row>
        <row r="20821">
          <cell r="D20821" t="str">
            <v>201903516</v>
          </cell>
        </row>
        <row r="20822">
          <cell r="D20822" t="str">
            <v>201903523</v>
          </cell>
        </row>
        <row r="20823">
          <cell r="D20823" t="str">
            <v>201903536</v>
          </cell>
        </row>
        <row r="20824">
          <cell r="D20824" t="str">
            <v>201903553</v>
          </cell>
        </row>
        <row r="20825">
          <cell r="D20825" t="str">
            <v>201903572</v>
          </cell>
        </row>
        <row r="20826">
          <cell r="D20826" t="str">
            <v>201903573</v>
          </cell>
        </row>
        <row r="20827">
          <cell r="D20827" t="str">
            <v>201903581</v>
          </cell>
        </row>
        <row r="20828">
          <cell r="D20828" t="str">
            <v>201903583</v>
          </cell>
        </row>
        <row r="20829">
          <cell r="D20829" t="str">
            <v>201903593</v>
          </cell>
        </row>
        <row r="20830">
          <cell r="D20830" t="str">
            <v>201903601</v>
          </cell>
        </row>
        <row r="20831">
          <cell r="D20831" t="str">
            <v>201903602</v>
          </cell>
        </row>
        <row r="20832">
          <cell r="D20832" t="str">
            <v>201903632</v>
          </cell>
        </row>
        <row r="20833">
          <cell r="D20833" t="str">
            <v>201903662</v>
          </cell>
        </row>
        <row r="20834">
          <cell r="D20834" t="str">
            <v>201903681</v>
          </cell>
        </row>
        <row r="20835">
          <cell r="D20835" t="str">
            <v>201903682</v>
          </cell>
        </row>
        <row r="20836">
          <cell r="D20836" t="str">
            <v>201903701</v>
          </cell>
        </row>
        <row r="20837">
          <cell r="D20837" t="str">
            <v>201903703</v>
          </cell>
        </row>
        <row r="20838">
          <cell r="D20838" t="str">
            <v>201903712</v>
          </cell>
        </row>
        <row r="20839">
          <cell r="D20839" t="str">
            <v>201903713</v>
          </cell>
        </row>
        <row r="20840">
          <cell r="D20840" t="str">
            <v>201903753</v>
          </cell>
        </row>
        <row r="20841">
          <cell r="D20841" t="str">
            <v>201903762</v>
          </cell>
        </row>
        <row r="20842">
          <cell r="D20842" t="str">
            <v>201903773</v>
          </cell>
        </row>
        <row r="20843">
          <cell r="D20843" t="str">
            <v>201903781</v>
          </cell>
        </row>
        <row r="20844">
          <cell r="D20844" t="str">
            <v>201903782</v>
          </cell>
        </row>
        <row r="20845">
          <cell r="D20845" t="str">
            <v>201903783</v>
          </cell>
        </row>
        <row r="20846">
          <cell r="D20846" t="str">
            <v>201903793</v>
          </cell>
        </row>
        <row r="20847">
          <cell r="D20847" t="str">
            <v>201903801</v>
          </cell>
        </row>
        <row r="20848">
          <cell r="D20848" t="str">
            <v>201903802</v>
          </cell>
        </row>
        <row r="20849">
          <cell r="D20849" t="str">
            <v>201903858</v>
          </cell>
        </row>
        <row r="20850">
          <cell r="D20850" t="str">
            <v>201903872</v>
          </cell>
        </row>
        <row r="20851">
          <cell r="D20851" t="str">
            <v>201903878</v>
          </cell>
        </row>
        <row r="20852">
          <cell r="D20852" t="str">
            <v>201903881</v>
          </cell>
        </row>
        <row r="20853">
          <cell r="D20853" t="str">
            <v>201903882</v>
          </cell>
        </row>
        <row r="20854">
          <cell r="D20854" t="str">
            <v>201903902</v>
          </cell>
        </row>
        <row r="20855">
          <cell r="D20855" t="str">
            <v>201903917</v>
          </cell>
        </row>
        <row r="20856">
          <cell r="D20856" t="str">
            <v>201903918</v>
          </cell>
        </row>
        <row r="20857">
          <cell r="D20857" t="str">
            <v>201903919</v>
          </cell>
        </row>
        <row r="20858">
          <cell r="D20858" t="str">
            <v>201903926</v>
          </cell>
        </row>
        <row r="20859">
          <cell r="D20859" t="str">
            <v>201903927</v>
          </cell>
        </row>
        <row r="20860">
          <cell r="D20860" t="str">
            <v>201903929</v>
          </cell>
        </row>
        <row r="20861">
          <cell r="D20861" t="str">
            <v>201903930</v>
          </cell>
        </row>
        <row r="20862">
          <cell r="D20862" t="str">
            <v>201903937</v>
          </cell>
        </row>
        <row r="20863">
          <cell r="D20863" t="str">
            <v>201903938</v>
          </cell>
        </row>
        <row r="20864">
          <cell r="D20864" t="str">
            <v>201903941</v>
          </cell>
        </row>
        <row r="20865">
          <cell r="D20865" t="str">
            <v>201903946</v>
          </cell>
        </row>
        <row r="20866">
          <cell r="D20866" t="str">
            <v>201903949</v>
          </cell>
        </row>
        <row r="20867">
          <cell r="D20867" t="str">
            <v>201903950</v>
          </cell>
        </row>
        <row r="20868">
          <cell r="D20868" t="str">
            <v>201903957</v>
          </cell>
        </row>
        <row r="20869">
          <cell r="D20869" t="str">
            <v>201903958</v>
          </cell>
        </row>
        <row r="20870">
          <cell r="D20870" t="str">
            <v>201903961</v>
          </cell>
        </row>
        <row r="20871">
          <cell r="D20871" t="str">
            <v>201903966</v>
          </cell>
        </row>
        <row r="20872">
          <cell r="D20872" t="str">
            <v>201903972</v>
          </cell>
        </row>
        <row r="20873">
          <cell r="D20873" t="str">
            <v>201903982</v>
          </cell>
        </row>
        <row r="20874">
          <cell r="D20874" t="str">
            <v>201904102</v>
          </cell>
        </row>
        <row r="20875">
          <cell r="D20875" t="str">
            <v>201904104</v>
          </cell>
        </row>
        <row r="20876">
          <cell r="D20876" t="str">
            <v>201904105</v>
          </cell>
        </row>
        <row r="20877">
          <cell r="D20877" t="str">
            <v>201904107</v>
          </cell>
        </row>
        <row r="20878">
          <cell r="D20878" t="str">
            <v>201904109</v>
          </cell>
        </row>
        <row r="20879">
          <cell r="D20879" t="str">
            <v>201904110</v>
          </cell>
        </row>
        <row r="20880">
          <cell r="D20880" t="str">
            <v>201904111</v>
          </cell>
        </row>
        <row r="20881">
          <cell r="D20881" t="str">
            <v>201904116</v>
          </cell>
        </row>
        <row r="20882">
          <cell r="D20882" t="str">
            <v>201904120</v>
          </cell>
        </row>
        <row r="20883">
          <cell r="D20883" t="str">
            <v>201904121</v>
          </cell>
        </row>
        <row r="20884">
          <cell r="D20884" t="str">
            <v>201904128</v>
          </cell>
        </row>
        <row r="20885">
          <cell r="D20885" t="str">
            <v>201904129</v>
          </cell>
        </row>
        <row r="20886">
          <cell r="D20886" t="str">
            <v>201904131</v>
          </cell>
        </row>
        <row r="20887">
          <cell r="D20887" t="str">
            <v>201904136</v>
          </cell>
        </row>
        <row r="20888">
          <cell r="D20888" t="str">
            <v>201904138</v>
          </cell>
        </row>
        <row r="20889">
          <cell r="D20889" t="str">
            <v>201904139</v>
          </cell>
        </row>
        <row r="20890">
          <cell r="D20890" t="str">
            <v>201904140</v>
          </cell>
        </row>
        <row r="20891">
          <cell r="D20891" t="str">
            <v>201904141</v>
          </cell>
        </row>
        <row r="20892">
          <cell r="D20892" t="str">
            <v>201904148</v>
          </cell>
        </row>
        <row r="20893">
          <cell r="D20893" t="str">
            <v>201904149</v>
          </cell>
        </row>
        <row r="20894">
          <cell r="D20894" t="str">
            <v>201904182</v>
          </cell>
        </row>
        <row r="20895">
          <cell r="D20895" t="str">
            <v>201904184</v>
          </cell>
        </row>
        <row r="20896">
          <cell r="D20896" t="str">
            <v>201904185</v>
          </cell>
        </row>
        <row r="20897">
          <cell r="D20897" t="str">
            <v>201904201</v>
          </cell>
        </row>
        <row r="20898">
          <cell r="D20898" t="str">
            <v>201904202</v>
          </cell>
        </row>
        <row r="20899">
          <cell r="D20899" t="str">
            <v>201904203</v>
          </cell>
        </row>
        <row r="20900">
          <cell r="D20900" t="str">
            <v>201904211</v>
          </cell>
        </row>
        <row r="20901">
          <cell r="D20901" t="str">
            <v>201904212</v>
          </cell>
        </row>
        <row r="20902">
          <cell r="D20902" t="str">
            <v>201904216</v>
          </cell>
        </row>
        <row r="20903">
          <cell r="D20903" t="str">
            <v>201904220</v>
          </cell>
        </row>
        <row r="20904">
          <cell r="D20904" t="str">
            <v>201904221</v>
          </cell>
        </row>
        <row r="20905">
          <cell r="D20905" t="str">
            <v>201904223</v>
          </cell>
        </row>
        <row r="20906">
          <cell r="D20906" t="str">
            <v>201904228</v>
          </cell>
        </row>
        <row r="20907">
          <cell r="D20907" t="str">
            <v>201904229</v>
          </cell>
        </row>
        <row r="20908">
          <cell r="D20908" t="str">
            <v>201904236</v>
          </cell>
        </row>
        <row r="20909">
          <cell r="D20909" t="str">
            <v>201904253</v>
          </cell>
        </row>
        <row r="20910">
          <cell r="D20910" t="str">
            <v>201904263</v>
          </cell>
        </row>
        <row r="20911">
          <cell r="D20911" t="str">
            <v>201904272</v>
          </cell>
        </row>
        <row r="20912">
          <cell r="D20912" t="str">
            <v>201904281</v>
          </cell>
        </row>
        <row r="20913">
          <cell r="D20913" t="str">
            <v>201904282</v>
          </cell>
        </row>
        <row r="20914">
          <cell r="D20914" t="str">
            <v>201904283</v>
          </cell>
        </row>
        <row r="20915">
          <cell r="D20915" t="str">
            <v>201904293</v>
          </cell>
        </row>
        <row r="20916">
          <cell r="D20916" t="str">
            <v>201904300</v>
          </cell>
        </row>
        <row r="20917">
          <cell r="D20917" t="str">
            <v>201904301</v>
          </cell>
        </row>
        <row r="20918">
          <cell r="D20918" t="str">
            <v>201904302</v>
          </cell>
        </row>
        <row r="20919">
          <cell r="D20919" t="str">
            <v>201904310</v>
          </cell>
        </row>
        <row r="20920">
          <cell r="D20920" t="str">
            <v>201904312</v>
          </cell>
        </row>
        <row r="20921">
          <cell r="D20921" t="str">
            <v>201904318</v>
          </cell>
        </row>
        <row r="20922">
          <cell r="D20922" t="str">
            <v>201904319</v>
          </cell>
        </row>
        <row r="20923">
          <cell r="D20923" t="str">
            <v>201904320</v>
          </cell>
        </row>
        <row r="20924">
          <cell r="D20924" t="str">
            <v>201904322</v>
          </cell>
        </row>
        <row r="20925">
          <cell r="D20925" t="str">
            <v>201904332</v>
          </cell>
        </row>
        <row r="20926">
          <cell r="D20926" t="str">
            <v>201904372</v>
          </cell>
        </row>
        <row r="20927">
          <cell r="D20927" t="str">
            <v>201904381</v>
          </cell>
        </row>
        <row r="20928">
          <cell r="D20928" t="str">
            <v>201904382</v>
          </cell>
        </row>
        <row r="20929">
          <cell r="D20929" t="str">
            <v>201904392</v>
          </cell>
        </row>
        <row r="20930">
          <cell r="D20930" t="str">
            <v>201904402</v>
          </cell>
        </row>
        <row r="20931">
          <cell r="D20931" t="str">
            <v>201904409</v>
          </cell>
        </row>
        <row r="20932">
          <cell r="D20932" t="str">
            <v>201904412</v>
          </cell>
        </row>
        <row r="20933">
          <cell r="D20933" t="str">
            <v>201904416</v>
          </cell>
        </row>
        <row r="20934">
          <cell r="D20934" t="str">
            <v>201904472</v>
          </cell>
        </row>
        <row r="20935">
          <cell r="D20935" t="str">
            <v>201904482</v>
          </cell>
        </row>
        <row r="20936">
          <cell r="D20936" t="str">
            <v>201904501</v>
          </cell>
        </row>
        <row r="20937">
          <cell r="D20937" t="str">
            <v>201904503</v>
          </cell>
        </row>
        <row r="20938">
          <cell r="D20938" t="str">
            <v>201904512</v>
          </cell>
        </row>
        <row r="20939">
          <cell r="D20939" t="str">
            <v>201904516</v>
          </cell>
        </row>
        <row r="20940">
          <cell r="D20940" t="str">
            <v>201904523</v>
          </cell>
        </row>
        <row r="20941">
          <cell r="D20941" t="str">
            <v>201904536</v>
          </cell>
        </row>
        <row r="20942">
          <cell r="D20942" t="str">
            <v>201904553</v>
          </cell>
        </row>
        <row r="20943">
          <cell r="D20943" t="str">
            <v>201904572</v>
          </cell>
        </row>
        <row r="20944">
          <cell r="D20944" t="str">
            <v>201904573</v>
          </cell>
        </row>
        <row r="20945">
          <cell r="D20945" t="str">
            <v>201904581</v>
          </cell>
        </row>
        <row r="20946">
          <cell r="D20946" t="str">
            <v>201904583</v>
          </cell>
        </row>
        <row r="20947">
          <cell r="D20947" t="str">
            <v>201904593</v>
          </cell>
        </row>
        <row r="20948">
          <cell r="D20948" t="str">
            <v>201904601</v>
          </cell>
        </row>
        <row r="20949">
          <cell r="D20949" t="str">
            <v>201904602</v>
          </cell>
        </row>
        <row r="20950">
          <cell r="D20950" t="str">
            <v>201904632</v>
          </cell>
        </row>
        <row r="20951">
          <cell r="D20951" t="str">
            <v>201904662</v>
          </cell>
        </row>
        <row r="20952">
          <cell r="D20952" t="str">
            <v>201904681</v>
          </cell>
        </row>
        <row r="20953">
          <cell r="D20953" t="str">
            <v>201904682</v>
          </cell>
        </row>
        <row r="20954">
          <cell r="D20954" t="str">
            <v>201904701</v>
          </cell>
        </row>
        <row r="20955">
          <cell r="D20955" t="str">
            <v>201904703</v>
          </cell>
        </row>
        <row r="20956">
          <cell r="D20956" t="str">
            <v>201904712</v>
          </cell>
        </row>
        <row r="20957">
          <cell r="D20957" t="str">
            <v>201904713</v>
          </cell>
        </row>
        <row r="20958">
          <cell r="D20958" t="str">
            <v>201904753</v>
          </cell>
        </row>
        <row r="20959">
          <cell r="D20959" t="str">
            <v>201904762</v>
          </cell>
        </row>
        <row r="20960">
          <cell r="D20960" t="str">
            <v>201904773</v>
          </cell>
        </row>
        <row r="20961">
          <cell r="D20961" t="str">
            <v>201904781</v>
          </cell>
        </row>
        <row r="20962">
          <cell r="D20962" t="str">
            <v>201904782</v>
          </cell>
        </row>
        <row r="20963">
          <cell r="D20963" t="str">
            <v>201904783</v>
          </cell>
        </row>
        <row r="20964">
          <cell r="D20964" t="str">
            <v>201904793</v>
          </cell>
        </row>
        <row r="20965">
          <cell r="D20965" t="str">
            <v>201904801</v>
          </cell>
        </row>
        <row r="20966">
          <cell r="D20966" t="str">
            <v>201904802</v>
          </cell>
        </row>
        <row r="20967">
          <cell r="D20967" t="str">
            <v>201904858</v>
          </cell>
        </row>
        <row r="20968">
          <cell r="D20968" t="str">
            <v>201904872</v>
          </cell>
        </row>
        <row r="20969">
          <cell r="D20969" t="str">
            <v>201904878</v>
          </cell>
        </row>
        <row r="20970">
          <cell r="D20970" t="str">
            <v>201904881</v>
          </cell>
        </row>
        <row r="20971">
          <cell r="D20971" t="str">
            <v>201904882</v>
          </cell>
        </row>
        <row r="20972">
          <cell r="D20972" t="str">
            <v>201904902</v>
          </cell>
        </row>
        <row r="20973">
          <cell r="D20973" t="str">
            <v>201904917</v>
          </cell>
        </row>
        <row r="20974">
          <cell r="D20974" t="str">
            <v>201904918</v>
          </cell>
        </row>
        <row r="20975">
          <cell r="D20975" t="str">
            <v>201904919</v>
          </cell>
        </row>
        <row r="20976">
          <cell r="D20976" t="str">
            <v>201904926</v>
          </cell>
        </row>
        <row r="20977">
          <cell r="D20977" t="str">
            <v>201904927</v>
          </cell>
        </row>
        <row r="20978">
          <cell r="D20978" t="str">
            <v>201904929</v>
          </cell>
        </row>
        <row r="20979">
          <cell r="D20979" t="str">
            <v>201904930</v>
          </cell>
        </row>
        <row r="20980">
          <cell r="D20980" t="str">
            <v>201904937</v>
          </cell>
        </row>
        <row r="20981">
          <cell r="D20981" t="str">
            <v>201904938</v>
          </cell>
        </row>
        <row r="20982">
          <cell r="D20982" t="str">
            <v>201904941</v>
          </cell>
        </row>
        <row r="20983">
          <cell r="D20983" t="str">
            <v>201904946</v>
          </cell>
        </row>
        <row r="20984">
          <cell r="D20984" t="str">
            <v>201904949</v>
          </cell>
        </row>
        <row r="20985">
          <cell r="D20985" t="str">
            <v>201904950</v>
          </cell>
        </row>
        <row r="20986">
          <cell r="D20986" t="str">
            <v>201904957</v>
          </cell>
        </row>
        <row r="20987">
          <cell r="D20987" t="str">
            <v>201904958</v>
          </cell>
        </row>
        <row r="20988">
          <cell r="D20988" t="str">
            <v>201904961</v>
          </cell>
        </row>
        <row r="20989">
          <cell r="D20989" t="str">
            <v>201904966</v>
          </cell>
        </row>
        <row r="20990">
          <cell r="D20990" t="str">
            <v>201904972</v>
          </cell>
        </row>
        <row r="20991">
          <cell r="D20991" t="str">
            <v>201904982</v>
          </cell>
        </row>
        <row r="20992">
          <cell r="D20992" t="str">
            <v>201905102</v>
          </cell>
        </row>
        <row r="20993">
          <cell r="D20993" t="str">
            <v>201905104</v>
          </cell>
        </row>
        <row r="20994">
          <cell r="D20994" t="str">
            <v>201905105</v>
          </cell>
        </row>
        <row r="20995">
          <cell r="D20995" t="str">
            <v>201905107</v>
          </cell>
        </row>
        <row r="20996">
          <cell r="D20996" t="str">
            <v>201905109</v>
          </cell>
        </row>
        <row r="20997">
          <cell r="D20997" t="str">
            <v>201905110</v>
          </cell>
        </row>
        <row r="20998">
          <cell r="D20998" t="str">
            <v>201905111</v>
          </cell>
        </row>
        <row r="20999">
          <cell r="D20999" t="str">
            <v>201905116</v>
          </cell>
        </row>
        <row r="21000">
          <cell r="D21000" t="str">
            <v>201905120</v>
          </cell>
        </row>
        <row r="21001">
          <cell r="D21001" t="str">
            <v>201905121</v>
          </cell>
        </row>
        <row r="21002">
          <cell r="D21002" t="str">
            <v>201905128</v>
          </cell>
        </row>
        <row r="21003">
          <cell r="D21003" t="str">
            <v>201905129</v>
          </cell>
        </row>
        <row r="21004">
          <cell r="D21004" t="str">
            <v>201905131</v>
          </cell>
        </row>
        <row r="21005">
          <cell r="D21005" t="str">
            <v>201905136</v>
          </cell>
        </row>
        <row r="21006">
          <cell r="D21006" t="str">
            <v>201905138</v>
          </cell>
        </row>
        <row r="21007">
          <cell r="D21007" t="str">
            <v>201905139</v>
          </cell>
        </row>
        <row r="21008">
          <cell r="D21008" t="str">
            <v>201905140</v>
          </cell>
        </row>
        <row r="21009">
          <cell r="D21009" t="str">
            <v>201905141</v>
          </cell>
        </row>
        <row r="21010">
          <cell r="D21010" t="str">
            <v>201905148</v>
          </cell>
        </row>
        <row r="21011">
          <cell r="D21011" t="str">
            <v>201905149</v>
          </cell>
        </row>
        <row r="21012">
          <cell r="D21012" t="str">
            <v>201905182</v>
          </cell>
        </row>
        <row r="21013">
          <cell r="D21013" t="str">
            <v>201905184</v>
          </cell>
        </row>
        <row r="21014">
          <cell r="D21014" t="str">
            <v>201905185</v>
          </cell>
        </row>
        <row r="21015">
          <cell r="D21015" t="str">
            <v>201905201</v>
          </cell>
        </row>
        <row r="21016">
          <cell r="D21016" t="str">
            <v>201905202</v>
          </cell>
        </row>
        <row r="21017">
          <cell r="D21017" t="str">
            <v>201905203</v>
          </cell>
        </row>
        <row r="21018">
          <cell r="D21018" t="str">
            <v>201905211</v>
          </cell>
        </row>
        <row r="21019">
          <cell r="D21019" t="str">
            <v>201905212</v>
          </cell>
        </row>
        <row r="21020">
          <cell r="D21020" t="str">
            <v>201905216</v>
          </cell>
        </row>
        <row r="21021">
          <cell r="D21021" t="str">
            <v>201905220</v>
          </cell>
        </row>
        <row r="21022">
          <cell r="D21022" t="str">
            <v>201905221</v>
          </cell>
        </row>
        <row r="21023">
          <cell r="D21023" t="str">
            <v>201905223</v>
          </cell>
        </row>
        <row r="21024">
          <cell r="D21024" t="str">
            <v>201905228</v>
          </cell>
        </row>
        <row r="21025">
          <cell r="D21025" t="str">
            <v>201905229</v>
          </cell>
        </row>
        <row r="21026">
          <cell r="D21026" t="str">
            <v>201905236</v>
          </cell>
        </row>
        <row r="21027">
          <cell r="D21027" t="str">
            <v>201905253</v>
          </cell>
        </row>
        <row r="21028">
          <cell r="D21028" t="str">
            <v>201905263</v>
          </cell>
        </row>
        <row r="21029">
          <cell r="D21029" t="str">
            <v>201905272</v>
          </cell>
        </row>
        <row r="21030">
          <cell r="D21030" t="str">
            <v>201905281</v>
          </cell>
        </row>
        <row r="21031">
          <cell r="D21031" t="str">
            <v>201905282</v>
          </cell>
        </row>
        <row r="21032">
          <cell r="D21032" t="str">
            <v>201905283</v>
          </cell>
        </row>
        <row r="21033">
          <cell r="D21033" t="str">
            <v>201905293</v>
          </cell>
        </row>
        <row r="21034">
          <cell r="D21034" t="str">
            <v>201905300</v>
          </cell>
        </row>
        <row r="21035">
          <cell r="D21035" t="str">
            <v>201905301</v>
          </cell>
        </row>
        <row r="21036">
          <cell r="D21036" t="str">
            <v>201905302</v>
          </cell>
        </row>
        <row r="21037">
          <cell r="D21037" t="str">
            <v>201905310</v>
          </cell>
        </row>
        <row r="21038">
          <cell r="D21038" t="str">
            <v>201905312</v>
          </cell>
        </row>
        <row r="21039">
          <cell r="D21039" t="str">
            <v>201905318</v>
          </cell>
        </row>
        <row r="21040">
          <cell r="D21040" t="str">
            <v>201905319</v>
          </cell>
        </row>
        <row r="21041">
          <cell r="D21041" t="str">
            <v>201905320</v>
          </cell>
        </row>
        <row r="21042">
          <cell r="D21042" t="str">
            <v>201905322</v>
          </cell>
        </row>
        <row r="21043">
          <cell r="D21043" t="str">
            <v>201905332</v>
          </cell>
        </row>
        <row r="21044">
          <cell r="D21044" t="str">
            <v>201905372</v>
          </cell>
        </row>
        <row r="21045">
          <cell r="D21045" t="str">
            <v>201905381</v>
          </cell>
        </row>
        <row r="21046">
          <cell r="D21046" t="str">
            <v>201905382</v>
          </cell>
        </row>
        <row r="21047">
          <cell r="D21047" t="str">
            <v>201905392</v>
          </cell>
        </row>
        <row r="21048">
          <cell r="D21048" t="str">
            <v>201905402</v>
          </cell>
        </row>
        <row r="21049">
          <cell r="D21049" t="str">
            <v>201905409</v>
          </cell>
        </row>
        <row r="21050">
          <cell r="D21050" t="str">
            <v>201905412</v>
          </cell>
        </row>
        <row r="21051">
          <cell r="D21051" t="str">
            <v>201905416</v>
          </cell>
        </row>
        <row r="21052">
          <cell r="D21052" t="str">
            <v>201905472</v>
          </cell>
        </row>
        <row r="21053">
          <cell r="D21053" t="str">
            <v>201905482</v>
          </cell>
        </row>
        <row r="21054">
          <cell r="D21054" t="str">
            <v>201905501</v>
          </cell>
        </row>
        <row r="21055">
          <cell r="D21055" t="str">
            <v>201905503</v>
          </cell>
        </row>
        <row r="21056">
          <cell r="D21056" t="str">
            <v>201905512</v>
          </cell>
        </row>
        <row r="21057">
          <cell r="D21057" t="str">
            <v>201905516</v>
          </cell>
        </row>
        <row r="21058">
          <cell r="D21058" t="str">
            <v>201905523</v>
          </cell>
        </row>
        <row r="21059">
          <cell r="D21059" t="str">
            <v>201905536</v>
          </cell>
        </row>
        <row r="21060">
          <cell r="D21060" t="str">
            <v>201905553</v>
          </cell>
        </row>
        <row r="21061">
          <cell r="D21061" t="str">
            <v>201905572</v>
          </cell>
        </row>
        <row r="21062">
          <cell r="D21062" t="str">
            <v>201905573</v>
          </cell>
        </row>
        <row r="21063">
          <cell r="D21063" t="str">
            <v>201905581</v>
          </cell>
        </row>
        <row r="21064">
          <cell r="D21064" t="str">
            <v>201905583</v>
          </cell>
        </row>
        <row r="21065">
          <cell r="D21065" t="str">
            <v>201905593</v>
          </cell>
        </row>
        <row r="21066">
          <cell r="D21066" t="str">
            <v>201905601</v>
          </cell>
        </row>
        <row r="21067">
          <cell r="D21067" t="str">
            <v>201905602</v>
          </cell>
        </row>
        <row r="21068">
          <cell r="D21068" t="str">
            <v>201905632</v>
          </cell>
        </row>
        <row r="21069">
          <cell r="D21069" t="str">
            <v>201905662</v>
          </cell>
        </row>
        <row r="21070">
          <cell r="D21070" t="str">
            <v>201905681</v>
          </cell>
        </row>
        <row r="21071">
          <cell r="D21071" t="str">
            <v>201905682</v>
          </cell>
        </row>
        <row r="21072">
          <cell r="D21072" t="str">
            <v>201905701</v>
          </cell>
        </row>
        <row r="21073">
          <cell r="D21073" t="str">
            <v>201905703</v>
          </cell>
        </row>
        <row r="21074">
          <cell r="D21074" t="str">
            <v>201905712</v>
          </cell>
        </row>
        <row r="21075">
          <cell r="D21075" t="str">
            <v>201905713</v>
          </cell>
        </row>
        <row r="21076">
          <cell r="D21076" t="str">
            <v>201905753</v>
          </cell>
        </row>
        <row r="21077">
          <cell r="D21077" t="str">
            <v>201905762</v>
          </cell>
        </row>
        <row r="21078">
          <cell r="D21078" t="str">
            <v>201905773</v>
          </cell>
        </row>
        <row r="21079">
          <cell r="D21079" t="str">
            <v>201905781</v>
          </cell>
        </row>
        <row r="21080">
          <cell r="D21080" t="str">
            <v>201905782</v>
          </cell>
        </row>
        <row r="21081">
          <cell r="D21081" t="str">
            <v>201905783</v>
          </cell>
        </row>
        <row r="21082">
          <cell r="D21082" t="str">
            <v>201905793</v>
          </cell>
        </row>
        <row r="21083">
          <cell r="D21083" t="str">
            <v>201905801</v>
          </cell>
        </row>
        <row r="21084">
          <cell r="D21084" t="str">
            <v>201905802</v>
          </cell>
        </row>
        <row r="21085">
          <cell r="D21085" t="str">
            <v>201905858</v>
          </cell>
        </row>
        <row r="21086">
          <cell r="D21086" t="str">
            <v>201905872</v>
          </cell>
        </row>
        <row r="21087">
          <cell r="D21087" t="str">
            <v>201905878</v>
          </cell>
        </row>
        <row r="21088">
          <cell r="D21088" t="str">
            <v>201905881</v>
          </cell>
        </row>
        <row r="21089">
          <cell r="D21089" t="str">
            <v>201905882</v>
          </cell>
        </row>
        <row r="21090">
          <cell r="D21090" t="str">
            <v>201905902</v>
          </cell>
        </row>
        <row r="21091">
          <cell r="D21091" t="str">
            <v>201905917</v>
          </cell>
        </row>
        <row r="21092">
          <cell r="D21092" t="str">
            <v>201905918</v>
          </cell>
        </row>
        <row r="21093">
          <cell r="D21093" t="str">
            <v>201905919</v>
          </cell>
        </row>
        <row r="21094">
          <cell r="D21094" t="str">
            <v>201905926</v>
          </cell>
        </row>
        <row r="21095">
          <cell r="D21095" t="str">
            <v>201905927</v>
          </cell>
        </row>
        <row r="21096">
          <cell r="D21096" t="str">
            <v>201905929</v>
          </cell>
        </row>
        <row r="21097">
          <cell r="D21097" t="str">
            <v>201905930</v>
          </cell>
        </row>
        <row r="21098">
          <cell r="D21098" t="str">
            <v>201905937</v>
          </cell>
        </row>
        <row r="21099">
          <cell r="D21099" t="str">
            <v>201905938</v>
          </cell>
        </row>
        <row r="21100">
          <cell r="D21100" t="str">
            <v>201905941</v>
          </cell>
        </row>
        <row r="21101">
          <cell r="D21101" t="str">
            <v>201905946</v>
          </cell>
        </row>
        <row r="21102">
          <cell r="D21102" t="str">
            <v>201905949</v>
          </cell>
        </row>
        <row r="21103">
          <cell r="D21103" t="str">
            <v>201905950</v>
          </cell>
        </row>
        <row r="21104">
          <cell r="D21104" t="str">
            <v>201905957</v>
          </cell>
        </row>
        <row r="21105">
          <cell r="D21105" t="str">
            <v>201905958</v>
          </cell>
        </row>
        <row r="21106">
          <cell r="D21106" t="str">
            <v>201905961</v>
          </cell>
        </row>
        <row r="21107">
          <cell r="D21107" t="str">
            <v>201905966</v>
          </cell>
        </row>
        <row r="21108">
          <cell r="D21108" t="str">
            <v>201905972</v>
          </cell>
        </row>
        <row r="21109">
          <cell r="D21109" t="str">
            <v>201905982</v>
          </cell>
        </row>
        <row r="21110">
          <cell r="D21110" t="str">
            <v>201906102</v>
          </cell>
        </row>
        <row r="21111">
          <cell r="D21111" t="str">
            <v>201906104</v>
          </cell>
        </row>
        <row r="21112">
          <cell r="D21112" t="str">
            <v>201906105</v>
          </cell>
        </row>
        <row r="21113">
          <cell r="D21113" t="str">
            <v>201906107</v>
          </cell>
        </row>
        <row r="21114">
          <cell r="D21114" t="str">
            <v>201906109</v>
          </cell>
        </row>
        <row r="21115">
          <cell r="D21115" t="str">
            <v>201906110</v>
          </cell>
        </row>
        <row r="21116">
          <cell r="D21116" t="str">
            <v>201906111</v>
          </cell>
        </row>
        <row r="21117">
          <cell r="D21117" t="str">
            <v>201906116</v>
          </cell>
        </row>
        <row r="21118">
          <cell r="D21118" t="str">
            <v>201906120</v>
          </cell>
        </row>
        <row r="21119">
          <cell r="D21119" t="str">
            <v>201906121</v>
          </cell>
        </row>
        <row r="21120">
          <cell r="D21120" t="str">
            <v>201906128</v>
          </cell>
        </row>
        <row r="21121">
          <cell r="D21121" t="str">
            <v>201906129</v>
          </cell>
        </row>
        <row r="21122">
          <cell r="D21122" t="str">
            <v>201906131</v>
          </cell>
        </row>
        <row r="21123">
          <cell r="D21123" t="str">
            <v>201906136</v>
          </cell>
        </row>
        <row r="21124">
          <cell r="D21124" t="str">
            <v>201906138</v>
          </cell>
        </row>
        <row r="21125">
          <cell r="D21125" t="str">
            <v>201906139</v>
          </cell>
        </row>
        <row r="21126">
          <cell r="D21126" t="str">
            <v>201906140</v>
          </cell>
        </row>
        <row r="21127">
          <cell r="D21127" t="str">
            <v>201906141</v>
          </cell>
        </row>
        <row r="21128">
          <cell r="D21128" t="str">
            <v>201906148</v>
          </cell>
        </row>
        <row r="21129">
          <cell r="D21129" t="str">
            <v>201906149</v>
          </cell>
        </row>
        <row r="21130">
          <cell r="D21130" t="str">
            <v>201906182</v>
          </cell>
        </row>
        <row r="21131">
          <cell r="D21131" t="str">
            <v>201906184</v>
          </cell>
        </row>
        <row r="21132">
          <cell r="D21132" t="str">
            <v>201906185</v>
          </cell>
        </row>
        <row r="21133">
          <cell r="D21133" t="str">
            <v>201906201</v>
          </cell>
        </row>
        <row r="21134">
          <cell r="D21134" t="str">
            <v>201906202</v>
          </cell>
        </row>
        <row r="21135">
          <cell r="D21135" t="str">
            <v>201906203</v>
          </cell>
        </row>
        <row r="21136">
          <cell r="D21136" t="str">
            <v>201906211</v>
          </cell>
        </row>
        <row r="21137">
          <cell r="D21137" t="str">
            <v>201906212</v>
          </cell>
        </row>
        <row r="21138">
          <cell r="D21138" t="str">
            <v>201906216</v>
          </cell>
        </row>
        <row r="21139">
          <cell r="D21139" t="str">
            <v>201906220</v>
          </cell>
        </row>
        <row r="21140">
          <cell r="D21140" t="str">
            <v>201906221</v>
          </cell>
        </row>
        <row r="21141">
          <cell r="D21141" t="str">
            <v>201906223</v>
          </cell>
        </row>
        <row r="21142">
          <cell r="D21142" t="str">
            <v>201906228</v>
          </cell>
        </row>
        <row r="21143">
          <cell r="D21143" t="str">
            <v>201906229</v>
          </cell>
        </row>
        <row r="21144">
          <cell r="D21144" t="str">
            <v>201906236</v>
          </cell>
        </row>
        <row r="21145">
          <cell r="D21145" t="str">
            <v>201906253</v>
          </cell>
        </row>
        <row r="21146">
          <cell r="D21146" t="str">
            <v>201906263</v>
          </cell>
        </row>
        <row r="21147">
          <cell r="D21147" t="str">
            <v>201906272</v>
          </cell>
        </row>
        <row r="21148">
          <cell r="D21148" t="str">
            <v>201906281</v>
          </cell>
        </row>
        <row r="21149">
          <cell r="D21149" t="str">
            <v>201906282</v>
          </cell>
        </row>
        <row r="21150">
          <cell r="D21150" t="str">
            <v>201906283</v>
          </cell>
        </row>
        <row r="21151">
          <cell r="D21151" t="str">
            <v>201906293</v>
          </cell>
        </row>
        <row r="21152">
          <cell r="D21152" t="str">
            <v>201906300</v>
          </cell>
        </row>
        <row r="21153">
          <cell r="D21153" t="str">
            <v>201906301</v>
          </cell>
        </row>
        <row r="21154">
          <cell r="D21154" t="str">
            <v>201906302</v>
          </cell>
        </row>
        <row r="21155">
          <cell r="D21155" t="str">
            <v>201906310</v>
          </cell>
        </row>
        <row r="21156">
          <cell r="D21156" t="str">
            <v>201906312</v>
          </cell>
        </row>
        <row r="21157">
          <cell r="D21157" t="str">
            <v>201906318</v>
          </cell>
        </row>
        <row r="21158">
          <cell r="D21158" t="str">
            <v>201906319</v>
          </cell>
        </row>
        <row r="21159">
          <cell r="D21159" t="str">
            <v>201906320</v>
          </cell>
        </row>
        <row r="21160">
          <cell r="D21160" t="str">
            <v>201906322</v>
          </cell>
        </row>
        <row r="21161">
          <cell r="D21161" t="str">
            <v>201906332</v>
          </cell>
        </row>
        <row r="21162">
          <cell r="D21162" t="str">
            <v>201906372</v>
          </cell>
        </row>
        <row r="21163">
          <cell r="D21163" t="str">
            <v>201906381</v>
          </cell>
        </row>
        <row r="21164">
          <cell r="D21164" t="str">
            <v>201906382</v>
          </cell>
        </row>
        <row r="21165">
          <cell r="D21165" t="str">
            <v>201906392</v>
          </cell>
        </row>
        <row r="21166">
          <cell r="D21166" t="str">
            <v>201906402</v>
          </cell>
        </row>
        <row r="21167">
          <cell r="D21167" t="str">
            <v>201906409</v>
          </cell>
        </row>
        <row r="21168">
          <cell r="D21168" t="str">
            <v>201906412</v>
          </cell>
        </row>
        <row r="21169">
          <cell r="D21169" t="str">
            <v>201906416</v>
          </cell>
        </row>
        <row r="21170">
          <cell r="D21170" t="str">
            <v>201906472</v>
          </cell>
        </row>
        <row r="21171">
          <cell r="D21171" t="str">
            <v>201906482</v>
          </cell>
        </row>
        <row r="21172">
          <cell r="D21172" t="str">
            <v>201906501</v>
          </cell>
        </row>
        <row r="21173">
          <cell r="D21173" t="str">
            <v>201906503</v>
          </cell>
        </row>
        <row r="21174">
          <cell r="D21174" t="str">
            <v>201906512</v>
          </cell>
        </row>
        <row r="21175">
          <cell r="D21175" t="str">
            <v>201906516</v>
          </cell>
        </row>
        <row r="21176">
          <cell r="D21176" t="str">
            <v>201906523</v>
          </cell>
        </row>
        <row r="21177">
          <cell r="D21177" t="str">
            <v>201906536</v>
          </cell>
        </row>
        <row r="21178">
          <cell r="D21178" t="str">
            <v>201906553</v>
          </cell>
        </row>
        <row r="21179">
          <cell r="D21179" t="str">
            <v>201906572</v>
          </cell>
        </row>
        <row r="21180">
          <cell r="D21180" t="str">
            <v>201906573</v>
          </cell>
        </row>
        <row r="21181">
          <cell r="D21181" t="str">
            <v>201906581</v>
          </cell>
        </row>
        <row r="21182">
          <cell r="D21182" t="str">
            <v>201906583</v>
          </cell>
        </row>
        <row r="21183">
          <cell r="D21183" t="str">
            <v>201906593</v>
          </cell>
        </row>
        <row r="21184">
          <cell r="D21184" t="str">
            <v>201906601</v>
          </cell>
        </row>
        <row r="21185">
          <cell r="D21185" t="str">
            <v>201906602</v>
          </cell>
        </row>
        <row r="21186">
          <cell r="D21186" t="str">
            <v>201906632</v>
          </cell>
        </row>
        <row r="21187">
          <cell r="D21187" t="str">
            <v>201906662</v>
          </cell>
        </row>
        <row r="21188">
          <cell r="D21188" t="str">
            <v>201906681</v>
          </cell>
        </row>
        <row r="21189">
          <cell r="D21189" t="str">
            <v>201906682</v>
          </cell>
        </row>
        <row r="21190">
          <cell r="D21190" t="str">
            <v>201906701</v>
          </cell>
        </row>
        <row r="21191">
          <cell r="D21191" t="str">
            <v>201906703</v>
          </cell>
        </row>
        <row r="21192">
          <cell r="D21192" t="str">
            <v>201906712</v>
          </cell>
        </row>
        <row r="21193">
          <cell r="D21193" t="str">
            <v>201906713</v>
          </cell>
        </row>
        <row r="21194">
          <cell r="D21194" t="str">
            <v>201906753</v>
          </cell>
        </row>
        <row r="21195">
          <cell r="D21195" t="str">
            <v>201906762</v>
          </cell>
        </row>
        <row r="21196">
          <cell r="D21196" t="str">
            <v>201906773</v>
          </cell>
        </row>
        <row r="21197">
          <cell r="D21197" t="str">
            <v>201906781</v>
          </cell>
        </row>
        <row r="21198">
          <cell r="D21198" t="str">
            <v>201906782</v>
          </cell>
        </row>
        <row r="21199">
          <cell r="D21199" t="str">
            <v>201906783</v>
          </cell>
        </row>
        <row r="21200">
          <cell r="D21200" t="str">
            <v>201906793</v>
          </cell>
        </row>
        <row r="21201">
          <cell r="D21201" t="str">
            <v>201906801</v>
          </cell>
        </row>
        <row r="21202">
          <cell r="D21202" t="str">
            <v>201906802</v>
          </cell>
        </row>
        <row r="21203">
          <cell r="D21203" t="str">
            <v>201906858</v>
          </cell>
        </row>
        <row r="21204">
          <cell r="D21204" t="str">
            <v>201906872</v>
          </cell>
        </row>
        <row r="21205">
          <cell r="D21205" t="str">
            <v>201906878</v>
          </cell>
        </row>
        <row r="21206">
          <cell r="D21206" t="str">
            <v>201906881</v>
          </cell>
        </row>
        <row r="21207">
          <cell r="D21207" t="str">
            <v>201906882</v>
          </cell>
        </row>
        <row r="21208">
          <cell r="D21208" t="str">
            <v>201906902</v>
          </cell>
        </row>
        <row r="21209">
          <cell r="D21209" t="str">
            <v>201906917</v>
          </cell>
        </row>
        <row r="21210">
          <cell r="D21210" t="str">
            <v>201906918</v>
          </cell>
        </row>
        <row r="21211">
          <cell r="D21211" t="str">
            <v>201906919</v>
          </cell>
        </row>
        <row r="21212">
          <cell r="D21212" t="str">
            <v>201906926</v>
          </cell>
        </row>
        <row r="21213">
          <cell r="D21213" t="str">
            <v>201906927</v>
          </cell>
        </row>
        <row r="21214">
          <cell r="D21214" t="str">
            <v>201906929</v>
          </cell>
        </row>
        <row r="21215">
          <cell r="D21215" t="str">
            <v>201906930</v>
          </cell>
        </row>
        <row r="21216">
          <cell r="D21216" t="str">
            <v>201906937</v>
          </cell>
        </row>
        <row r="21217">
          <cell r="D21217" t="str">
            <v>201906938</v>
          </cell>
        </row>
        <row r="21218">
          <cell r="D21218" t="str">
            <v>201906941</v>
          </cell>
        </row>
        <row r="21219">
          <cell r="D21219" t="str">
            <v>201906946</v>
          </cell>
        </row>
        <row r="21220">
          <cell r="D21220" t="str">
            <v>201906949</v>
          </cell>
        </row>
        <row r="21221">
          <cell r="D21221" t="str">
            <v>201906950</v>
          </cell>
        </row>
        <row r="21222">
          <cell r="D21222" t="str">
            <v>201906957</v>
          </cell>
        </row>
        <row r="21223">
          <cell r="D21223" t="str">
            <v>201906958</v>
          </cell>
        </row>
        <row r="21224">
          <cell r="D21224" t="str">
            <v>201906961</v>
          </cell>
        </row>
        <row r="21225">
          <cell r="D21225" t="str">
            <v>201906966</v>
          </cell>
        </row>
        <row r="21226">
          <cell r="D21226" t="str">
            <v>201906972</v>
          </cell>
        </row>
        <row r="21227">
          <cell r="D21227" t="str">
            <v>201906982</v>
          </cell>
        </row>
        <row r="21228">
          <cell r="D21228" t="str">
            <v>201907102</v>
          </cell>
        </row>
        <row r="21229">
          <cell r="D21229" t="str">
            <v>201907104</v>
          </cell>
        </row>
        <row r="21230">
          <cell r="D21230" t="str">
            <v>201907105</v>
          </cell>
        </row>
        <row r="21231">
          <cell r="D21231" t="str">
            <v>201907107</v>
          </cell>
        </row>
        <row r="21232">
          <cell r="D21232" t="str">
            <v>201907109</v>
          </cell>
        </row>
        <row r="21233">
          <cell r="D21233" t="str">
            <v>201907110</v>
          </cell>
        </row>
        <row r="21234">
          <cell r="D21234" t="str">
            <v>201907111</v>
          </cell>
        </row>
        <row r="21235">
          <cell r="D21235" t="str">
            <v>201907116</v>
          </cell>
        </row>
        <row r="21236">
          <cell r="D21236" t="str">
            <v>201907120</v>
          </cell>
        </row>
        <row r="21237">
          <cell r="D21237" t="str">
            <v>201907121</v>
          </cell>
        </row>
        <row r="21238">
          <cell r="D21238" t="str">
            <v>201907128</v>
          </cell>
        </row>
        <row r="21239">
          <cell r="D21239" t="str">
            <v>201907129</v>
          </cell>
        </row>
        <row r="21240">
          <cell r="D21240" t="str">
            <v>201907131</v>
          </cell>
        </row>
        <row r="21241">
          <cell r="D21241" t="str">
            <v>201907136</v>
          </cell>
        </row>
        <row r="21242">
          <cell r="D21242" t="str">
            <v>201907138</v>
          </cell>
        </row>
        <row r="21243">
          <cell r="D21243" t="str">
            <v>201907139</v>
          </cell>
        </row>
        <row r="21244">
          <cell r="D21244" t="str">
            <v>201907140</v>
          </cell>
        </row>
        <row r="21245">
          <cell r="D21245" t="str">
            <v>201907141</v>
          </cell>
        </row>
        <row r="21246">
          <cell r="D21246" t="str">
            <v>201907148</v>
          </cell>
        </row>
        <row r="21247">
          <cell r="D21247" t="str">
            <v>201907149</v>
          </cell>
        </row>
        <row r="21248">
          <cell r="D21248" t="str">
            <v>201907182</v>
          </cell>
        </row>
        <row r="21249">
          <cell r="D21249" t="str">
            <v>201907184</v>
          </cell>
        </row>
        <row r="21250">
          <cell r="D21250" t="str">
            <v>201907185</v>
          </cell>
        </row>
        <row r="21251">
          <cell r="D21251" t="str">
            <v>201907201</v>
          </cell>
        </row>
        <row r="21252">
          <cell r="D21252" t="str">
            <v>201907202</v>
          </cell>
        </row>
        <row r="21253">
          <cell r="D21253" t="str">
            <v>201907203</v>
          </cell>
        </row>
        <row r="21254">
          <cell r="D21254" t="str">
            <v>201907211</v>
          </cell>
        </row>
        <row r="21255">
          <cell r="D21255" t="str">
            <v>201907212</v>
          </cell>
        </row>
        <row r="21256">
          <cell r="D21256" t="str">
            <v>201907216</v>
          </cell>
        </row>
        <row r="21257">
          <cell r="D21257" t="str">
            <v>201907220</v>
          </cell>
        </row>
        <row r="21258">
          <cell r="D21258" t="str">
            <v>201907221</v>
          </cell>
        </row>
        <row r="21259">
          <cell r="D21259" t="str">
            <v>201907223</v>
          </cell>
        </row>
        <row r="21260">
          <cell r="D21260" t="str">
            <v>201907228</v>
          </cell>
        </row>
        <row r="21261">
          <cell r="D21261" t="str">
            <v>201907229</v>
          </cell>
        </row>
        <row r="21262">
          <cell r="D21262" t="str">
            <v>201907236</v>
          </cell>
        </row>
        <row r="21263">
          <cell r="D21263" t="str">
            <v>201907253</v>
          </cell>
        </row>
        <row r="21264">
          <cell r="D21264" t="str">
            <v>201907263</v>
          </cell>
        </row>
        <row r="21265">
          <cell r="D21265" t="str">
            <v>201907272</v>
          </cell>
        </row>
        <row r="21266">
          <cell r="D21266" t="str">
            <v>201907281</v>
          </cell>
        </row>
        <row r="21267">
          <cell r="D21267" t="str">
            <v>201907282</v>
          </cell>
        </row>
        <row r="21268">
          <cell r="D21268" t="str">
            <v>201907283</v>
          </cell>
        </row>
        <row r="21269">
          <cell r="D21269" t="str">
            <v>201907293</v>
          </cell>
        </row>
        <row r="21270">
          <cell r="D21270" t="str">
            <v>201907300</v>
          </cell>
        </row>
        <row r="21271">
          <cell r="D21271" t="str">
            <v>201907301</v>
          </cell>
        </row>
        <row r="21272">
          <cell r="D21272" t="str">
            <v>201907302</v>
          </cell>
        </row>
        <row r="21273">
          <cell r="D21273" t="str">
            <v>201907310</v>
          </cell>
        </row>
        <row r="21274">
          <cell r="D21274" t="str">
            <v>201907312</v>
          </cell>
        </row>
        <row r="21275">
          <cell r="D21275" t="str">
            <v>201907318</v>
          </cell>
        </row>
        <row r="21276">
          <cell r="D21276" t="str">
            <v>201907319</v>
          </cell>
        </row>
        <row r="21277">
          <cell r="D21277" t="str">
            <v>201907320</v>
          </cell>
        </row>
        <row r="21278">
          <cell r="D21278" t="str">
            <v>201907322</v>
          </cell>
        </row>
        <row r="21279">
          <cell r="D21279" t="str">
            <v>201907332</v>
          </cell>
        </row>
        <row r="21280">
          <cell r="D21280" t="str">
            <v>201907372</v>
          </cell>
        </row>
        <row r="21281">
          <cell r="D21281" t="str">
            <v>201907381</v>
          </cell>
        </row>
        <row r="21282">
          <cell r="D21282" t="str">
            <v>201907382</v>
          </cell>
        </row>
        <row r="21283">
          <cell r="D21283" t="str">
            <v>201907392</v>
          </cell>
        </row>
        <row r="21284">
          <cell r="D21284" t="str">
            <v>201907402</v>
          </cell>
        </row>
        <row r="21285">
          <cell r="D21285" t="str">
            <v>201907409</v>
          </cell>
        </row>
        <row r="21286">
          <cell r="D21286" t="str">
            <v>201907412</v>
          </cell>
        </row>
        <row r="21287">
          <cell r="D21287" t="str">
            <v>201907416</v>
          </cell>
        </row>
        <row r="21288">
          <cell r="D21288" t="str">
            <v>201907472</v>
          </cell>
        </row>
        <row r="21289">
          <cell r="D21289" t="str">
            <v>201907482</v>
          </cell>
        </row>
        <row r="21290">
          <cell r="D21290" t="str">
            <v>201907501</v>
          </cell>
        </row>
        <row r="21291">
          <cell r="D21291" t="str">
            <v>201907503</v>
          </cell>
        </row>
        <row r="21292">
          <cell r="D21292" t="str">
            <v>201907512</v>
          </cell>
        </row>
        <row r="21293">
          <cell r="D21293" t="str">
            <v>201907516</v>
          </cell>
        </row>
        <row r="21294">
          <cell r="D21294" t="str">
            <v>201907523</v>
          </cell>
        </row>
        <row r="21295">
          <cell r="D21295" t="str">
            <v>201907536</v>
          </cell>
        </row>
        <row r="21296">
          <cell r="D21296" t="str">
            <v>201907553</v>
          </cell>
        </row>
        <row r="21297">
          <cell r="D21297" t="str">
            <v>201907572</v>
          </cell>
        </row>
        <row r="21298">
          <cell r="D21298" t="str">
            <v>201907573</v>
          </cell>
        </row>
        <row r="21299">
          <cell r="D21299" t="str">
            <v>201907581</v>
          </cell>
        </row>
        <row r="21300">
          <cell r="D21300" t="str">
            <v>201907583</v>
          </cell>
        </row>
        <row r="21301">
          <cell r="D21301" t="str">
            <v>201907593</v>
          </cell>
        </row>
        <row r="21302">
          <cell r="D21302" t="str">
            <v>201907601</v>
          </cell>
        </row>
        <row r="21303">
          <cell r="D21303" t="str">
            <v>201907602</v>
          </cell>
        </row>
        <row r="21304">
          <cell r="D21304" t="str">
            <v>201907632</v>
          </cell>
        </row>
        <row r="21305">
          <cell r="D21305" t="str">
            <v>201907662</v>
          </cell>
        </row>
        <row r="21306">
          <cell r="D21306" t="str">
            <v>201907681</v>
          </cell>
        </row>
        <row r="21307">
          <cell r="D21307" t="str">
            <v>201907682</v>
          </cell>
        </row>
        <row r="21308">
          <cell r="D21308" t="str">
            <v>201907701</v>
          </cell>
        </row>
        <row r="21309">
          <cell r="D21309" t="str">
            <v>201907703</v>
          </cell>
        </row>
        <row r="21310">
          <cell r="D21310" t="str">
            <v>201907712</v>
          </cell>
        </row>
        <row r="21311">
          <cell r="D21311" t="str">
            <v>201907713</v>
          </cell>
        </row>
        <row r="21312">
          <cell r="D21312" t="str">
            <v>201907753</v>
          </cell>
        </row>
        <row r="21313">
          <cell r="D21313" t="str">
            <v>201907762</v>
          </cell>
        </row>
        <row r="21314">
          <cell r="D21314" t="str">
            <v>201907773</v>
          </cell>
        </row>
        <row r="21315">
          <cell r="D21315" t="str">
            <v>201907781</v>
          </cell>
        </row>
        <row r="21316">
          <cell r="D21316" t="str">
            <v>201907782</v>
          </cell>
        </row>
        <row r="21317">
          <cell r="D21317" t="str">
            <v>201907783</v>
          </cell>
        </row>
        <row r="21318">
          <cell r="D21318" t="str">
            <v>201907793</v>
          </cell>
        </row>
        <row r="21319">
          <cell r="D21319" t="str">
            <v>201907801</v>
          </cell>
        </row>
        <row r="21320">
          <cell r="D21320" t="str">
            <v>201907802</v>
          </cell>
        </row>
        <row r="21321">
          <cell r="D21321" t="str">
            <v>201907858</v>
          </cell>
        </row>
        <row r="21322">
          <cell r="D21322" t="str">
            <v>201907872</v>
          </cell>
        </row>
        <row r="21323">
          <cell r="D21323" t="str">
            <v>201907878</v>
          </cell>
        </row>
        <row r="21324">
          <cell r="D21324" t="str">
            <v>201907881</v>
          </cell>
        </row>
        <row r="21325">
          <cell r="D21325" t="str">
            <v>201907882</v>
          </cell>
        </row>
        <row r="21326">
          <cell r="D21326" t="str">
            <v>201907902</v>
          </cell>
        </row>
        <row r="21327">
          <cell r="D21327" t="str">
            <v>201907917</v>
          </cell>
        </row>
        <row r="21328">
          <cell r="D21328" t="str">
            <v>201907918</v>
          </cell>
        </row>
        <row r="21329">
          <cell r="D21329" t="str">
            <v>201907919</v>
          </cell>
        </row>
        <row r="21330">
          <cell r="D21330" t="str">
            <v>201907926</v>
          </cell>
        </row>
        <row r="21331">
          <cell r="D21331" t="str">
            <v>201907927</v>
          </cell>
        </row>
        <row r="21332">
          <cell r="D21332" t="str">
            <v>201907929</v>
          </cell>
        </row>
        <row r="21333">
          <cell r="D21333" t="str">
            <v>201907930</v>
          </cell>
        </row>
        <row r="21334">
          <cell r="D21334" t="str">
            <v>201907937</v>
          </cell>
        </row>
        <row r="21335">
          <cell r="D21335" t="str">
            <v>201907938</v>
          </cell>
        </row>
        <row r="21336">
          <cell r="D21336" t="str">
            <v>201907941</v>
          </cell>
        </row>
        <row r="21337">
          <cell r="D21337" t="str">
            <v>201907946</v>
          </cell>
        </row>
        <row r="21338">
          <cell r="D21338" t="str">
            <v>201907949</v>
          </cell>
        </row>
        <row r="21339">
          <cell r="D21339" t="str">
            <v>201907950</v>
          </cell>
        </row>
        <row r="21340">
          <cell r="D21340" t="str">
            <v>201907957</v>
          </cell>
        </row>
        <row r="21341">
          <cell r="D21341" t="str">
            <v>201907958</v>
          </cell>
        </row>
        <row r="21342">
          <cell r="D21342" t="str">
            <v>201907961</v>
          </cell>
        </row>
        <row r="21343">
          <cell r="D21343" t="str">
            <v>201907966</v>
          </cell>
        </row>
        <row r="21344">
          <cell r="D21344" t="str">
            <v>201907972</v>
          </cell>
        </row>
        <row r="21345">
          <cell r="D21345" t="str">
            <v>201907982</v>
          </cell>
        </row>
        <row r="21346">
          <cell r="D21346" t="str">
            <v>201908102</v>
          </cell>
        </row>
        <row r="21347">
          <cell r="D21347" t="str">
            <v>201908104</v>
          </cell>
        </row>
        <row r="21348">
          <cell r="D21348" t="str">
            <v>201908105</v>
          </cell>
        </row>
        <row r="21349">
          <cell r="D21349" t="str">
            <v>201908107</v>
          </cell>
        </row>
        <row r="21350">
          <cell r="D21350" t="str">
            <v>201908109</v>
          </cell>
        </row>
        <row r="21351">
          <cell r="D21351" t="str">
            <v>201908110</v>
          </cell>
        </row>
        <row r="21352">
          <cell r="D21352" t="str">
            <v>201908111</v>
          </cell>
        </row>
        <row r="21353">
          <cell r="D21353" t="str">
            <v>201908116</v>
          </cell>
        </row>
        <row r="21354">
          <cell r="D21354" t="str">
            <v>201908120</v>
          </cell>
        </row>
        <row r="21355">
          <cell r="D21355" t="str">
            <v>201908121</v>
          </cell>
        </row>
        <row r="21356">
          <cell r="D21356" t="str">
            <v>201908128</v>
          </cell>
        </row>
        <row r="21357">
          <cell r="D21357" t="str">
            <v>201908129</v>
          </cell>
        </row>
        <row r="21358">
          <cell r="D21358" t="str">
            <v>201908131</v>
          </cell>
        </row>
        <row r="21359">
          <cell r="D21359" t="str">
            <v>201908136</v>
          </cell>
        </row>
        <row r="21360">
          <cell r="D21360" t="str">
            <v>201908138</v>
          </cell>
        </row>
        <row r="21361">
          <cell r="D21361" t="str">
            <v>201908139</v>
          </cell>
        </row>
        <row r="21362">
          <cell r="D21362" t="str">
            <v>201908140</v>
          </cell>
        </row>
        <row r="21363">
          <cell r="D21363" t="str">
            <v>201908141</v>
          </cell>
        </row>
        <row r="21364">
          <cell r="D21364" t="str">
            <v>201908148</v>
          </cell>
        </row>
        <row r="21365">
          <cell r="D21365" t="str">
            <v>201908149</v>
          </cell>
        </row>
        <row r="21366">
          <cell r="D21366" t="str">
            <v>201908182</v>
          </cell>
        </row>
        <row r="21367">
          <cell r="D21367" t="str">
            <v>201908184</v>
          </cell>
        </row>
        <row r="21368">
          <cell r="D21368" t="str">
            <v>201908185</v>
          </cell>
        </row>
        <row r="21369">
          <cell r="D21369" t="str">
            <v>201908201</v>
          </cell>
        </row>
        <row r="21370">
          <cell r="D21370" t="str">
            <v>201908202</v>
          </cell>
        </row>
        <row r="21371">
          <cell r="D21371" t="str">
            <v>201908203</v>
          </cell>
        </row>
        <row r="21372">
          <cell r="D21372" t="str">
            <v>201908211</v>
          </cell>
        </row>
        <row r="21373">
          <cell r="D21373" t="str">
            <v>201908212</v>
          </cell>
        </row>
        <row r="21374">
          <cell r="D21374" t="str">
            <v>201908216</v>
          </cell>
        </row>
        <row r="21375">
          <cell r="D21375" t="str">
            <v>201908220</v>
          </cell>
        </row>
        <row r="21376">
          <cell r="D21376" t="str">
            <v>201908221</v>
          </cell>
        </row>
        <row r="21377">
          <cell r="D21377" t="str">
            <v>201908223</v>
          </cell>
        </row>
        <row r="21378">
          <cell r="D21378" t="str">
            <v>201908228</v>
          </cell>
        </row>
        <row r="21379">
          <cell r="D21379" t="str">
            <v>201908229</v>
          </cell>
        </row>
        <row r="21380">
          <cell r="D21380" t="str">
            <v>201908236</v>
          </cell>
        </row>
        <row r="21381">
          <cell r="D21381" t="str">
            <v>201908253</v>
          </cell>
        </row>
        <row r="21382">
          <cell r="D21382" t="str">
            <v>201908263</v>
          </cell>
        </row>
        <row r="21383">
          <cell r="D21383" t="str">
            <v>201908272</v>
          </cell>
        </row>
        <row r="21384">
          <cell r="D21384" t="str">
            <v>201908281</v>
          </cell>
        </row>
        <row r="21385">
          <cell r="D21385" t="str">
            <v>201908282</v>
          </cell>
        </row>
        <row r="21386">
          <cell r="D21386" t="str">
            <v>201908283</v>
          </cell>
        </row>
        <row r="21387">
          <cell r="D21387" t="str">
            <v>201908293</v>
          </cell>
        </row>
        <row r="21388">
          <cell r="D21388" t="str">
            <v>201908300</v>
          </cell>
        </row>
        <row r="21389">
          <cell r="D21389" t="str">
            <v>201908301</v>
          </cell>
        </row>
        <row r="21390">
          <cell r="D21390" t="str">
            <v>201908302</v>
          </cell>
        </row>
        <row r="21391">
          <cell r="D21391" t="str">
            <v>201908310</v>
          </cell>
        </row>
        <row r="21392">
          <cell r="D21392" t="str">
            <v>201908312</v>
          </cell>
        </row>
        <row r="21393">
          <cell r="D21393" t="str">
            <v>201908318</v>
          </cell>
        </row>
        <row r="21394">
          <cell r="D21394" t="str">
            <v>201908319</v>
          </cell>
        </row>
        <row r="21395">
          <cell r="D21395" t="str">
            <v>201908320</v>
          </cell>
        </row>
        <row r="21396">
          <cell r="D21396" t="str">
            <v>201908322</v>
          </cell>
        </row>
        <row r="21397">
          <cell r="D21397" t="str">
            <v>201908332</v>
          </cell>
        </row>
        <row r="21398">
          <cell r="D21398" t="str">
            <v>201908372</v>
          </cell>
        </row>
        <row r="21399">
          <cell r="D21399" t="str">
            <v>201908381</v>
          </cell>
        </row>
        <row r="21400">
          <cell r="D21400" t="str">
            <v>201908382</v>
          </cell>
        </row>
        <row r="21401">
          <cell r="D21401" t="str">
            <v>201908392</v>
          </cell>
        </row>
        <row r="21402">
          <cell r="D21402" t="str">
            <v>201908402</v>
          </cell>
        </row>
        <row r="21403">
          <cell r="D21403" t="str">
            <v>201908409</v>
          </cell>
        </row>
        <row r="21404">
          <cell r="D21404" t="str">
            <v>201908412</v>
          </cell>
        </row>
        <row r="21405">
          <cell r="D21405" t="str">
            <v>201908416</v>
          </cell>
        </row>
        <row r="21406">
          <cell r="D21406" t="str">
            <v>201908472</v>
          </cell>
        </row>
        <row r="21407">
          <cell r="D21407" t="str">
            <v>201908482</v>
          </cell>
        </row>
        <row r="21408">
          <cell r="D21408" t="str">
            <v>201908501</v>
          </cell>
        </row>
        <row r="21409">
          <cell r="D21409" t="str">
            <v>201908503</v>
          </cell>
        </row>
        <row r="21410">
          <cell r="D21410" t="str">
            <v>201908512</v>
          </cell>
        </row>
        <row r="21411">
          <cell r="D21411" t="str">
            <v>201908516</v>
          </cell>
        </row>
        <row r="21412">
          <cell r="D21412" t="str">
            <v>201908523</v>
          </cell>
        </row>
        <row r="21413">
          <cell r="D21413" t="str">
            <v>201908536</v>
          </cell>
        </row>
        <row r="21414">
          <cell r="D21414" t="str">
            <v>201908553</v>
          </cell>
        </row>
        <row r="21415">
          <cell r="D21415" t="str">
            <v>201908572</v>
          </cell>
        </row>
        <row r="21416">
          <cell r="D21416" t="str">
            <v>201908573</v>
          </cell>
        </row>
        <row r="21417">
          <cell r="D21417" t="str">
            <v>201908581</v>
          </cell>
        </row>
        <row r="21418">
          <cell r="D21418" t="str">
            <v>201908583</v>
          </cell>
        </row>
        <row r="21419">
          <cell r="D21419" t="str">
            <v>201908593</v>
          </cell>
        </row>
        <row r="21420">
          <cell r="D21420" t="str">
            <v>201908601</v>
          </cell>
        </row>
        <row r="21421">
          <cell r="D21421" t="str">
            <v>201908602</v>
          </cell>
        </row>
        <row r="21422">
          <cell r="D21422" t="str">
            <v>201908632</v>
          </cell>
        </row>
        <row r="21423">
          <cell r="D21423" t="str">
            <v>201908662</v>
          </cell>
        </row>
        <row r="21424">
          <cell r="D21424" t="str">
            <v>201908681</v>
          </cell>
        </row>
        <row r="21425">
          <cell r="D21425" t="str">
            <v>201908682</v>
          </cell>
        </row>
        <row r="21426">
          <cell r="D21426" t="str">
            <v>201908701</v>
          </cell>
        </row>
        <row r="21427">
          <cell r="D21427" t="str">
            <v>201908703</v>
          </cell>
        </row>
        <row r="21428">
          <cell r="D21428" t="str">
            <v>201908712</v>
          </cell>
        </row>
        <row r="21429">
          <cell r="D21429" t="str">
            <v>201908713</v>
          </cell>
        </row>
        <row r="21430">
          <cell r="D21430" t="str">
            <v>201908753</v>
          </cell>
        </row>
        <row r="21431">
          <cell r="D21431" t="str">
            <v>201908762</v>
          </cell>
        </row>
        <row r="21432">
          <cell r="D21432" t="str">
            <v>201908773</v>
          </cell>
        </row>
        <row r="21433">
          <cell r="D21433" t="str">
            <v>201908781</v>
          </cell>
        </row>
        <row r="21434">
          <cell r="D21434" t="str">
            <v>201908782</v>
          </cell>
        </row>
        <row r="21435">
          <cell r="D21435" t="str">
            <v>201908783</v>
          </cell>
        </row>
        <row r="21436">
          <cell r="D21436" t="str">
            <v>201908793</v>
          </cell>
        </row>
        <row r="21437">
          <cell r="D21437" t="str">
            <v>201908801</v>
          </cell>
        </row>
        <row r="21438">
          <cell r="D21438" t="str">
            <v>201908802</v>
          </cell>
        </row>
        <row r="21439">
          <cell r="D21439" t="str">
            <v>201908858</v>
          </cell>
        </row>
        <row r="21440">
          <cell r="D21440" t="str">
            <v>201908872</v>
          </cell>
        </row>
        <row r="21441">
          <cell r="D21441" t="str">
            <v>201908878</v>
          </cell>
        </row>
        <row r="21442">
          <cell r="D21442" t="str">
            <v>201908881</v>
          </cell>
        </row>
        <row r="21443">
          <cell r="D21443" t="str">
            <v>201908882</v>
          </cell>
        </row>
        <row r="21444">
          <cell r="D21444" t="str">
            <v>201908902</v>
          </cell>
        </row>
        <row r="21445">
          <cell r="D21445" t="str">
            <v>201908917</v>
          </cell>
        </row>
        <row r="21446">
          <cell r="D21446" t="str">
            <v>201908918</v>
          </cell>
        </row>
        <row r="21447">
          <cell r="D21447" t="str">
            <v>201908919</v>
          </cell>
        </row>
        <row r="21448">
          <cell r="D21448" t="str">
            <v>201908926</v>
          </cell>
        </row>
        <row r="21449">
          <cell r="D21449" t="str">
            <v>201908927</v>
          </cell>
        </row>
        <row r="21450">
          <cell r="D21450" t="str">
            <v>201908929</v>
          </cell>
        </row>
        <row r="21451">
          <cell r="D21451" t="str">
            <v>201908930</v>
          </cell>
        </row>
        <row r="21452">
          <cell r="D21452" t="str">
            <v>201908937</v>
          </cell>
        </row>
        <row r="21453">
          <cell r="D21453" t="str">
            <v>201908938</v>
          </cell>
        </row>
        <row r="21454">
          <cell r="D21454" t="str">
            <v>201908941</v>
          </cell>
        </row>
        <row r="21455">
          <cell r="D21455" t="str">
            <v>201908946</v>
          </cell>
        </row>
        <row r="21456">
          <cell r="D21456" t="str">
            <v>201908949</v>
          </cell>
        </row>
        <row r="21457">
          <cell r="D21457" t="str">
            <v>201908950</v>
          </cell>
        </row>
        <row r="21458">
          <cell r="D21458" t="str">
            <v>201908957</v>
          </cell>
        </row>
        <row r="21459">
          <cell r="D21459" t="str">
            <v>201908958</v>
          </cell>
        </row>
        <row r="21460">
          <cell r="D21460" t="str">
            <v>201908961</v>
          </cell>
        </row>
        <row r="21461">
          <cell r="D21461" t="str">
            <v>201908966</v>
          </cell>
        </row>
        <row r="21462">
          <cell r="D21462" t="str">
            <v>201908972</v>
          </cell>
        </row>
        <row r="21463">
          <cell r="D21463" t="str">
            <v>201908982</v>
          </cell>
        </row>
        <row r="21464">
          <cell r="D21464" t="str">
            <v>201909102</v>
          </cell>
        </row>
        <row r="21465">
          <cell r="D21465" t="str">
            <v>201909104</v>
          </cell>
        </row>
        <row r="21466">
          <cell r="D21466" t="str">
            <v>201909105</v>
          </cell>
        </row>
        <row r="21467">
          <cell r="D21467" t="str">
            <v>201909107</v>
          </cell>
        </row>
        <row r="21468">
          <cell r="D21468" t="str">
            <v>201909109</v>
          </cell>
        </row>
        <row r="21469">
          <cell r="D21469" t="str">
            <v>201909110</v>
          </cell>
        </row>
        <row r="21470">
          <cell r="D21470" t="str">
            <v>201909111</v>
          </cell>
        </row>
        <row r="21471">
          <cell r="D21471" t="str">
            <v>201909116</v>
          </cell>
        </row>
        <row r="21472">
          <cell r="D21472" t="str">
            <v>201909120</v>
          </cell>
        </row>
        <row r="21473">
          <cell r="D21473" t="str">
            <v>201909121</v>
          </cell>
        </row>
        <row r="21474">
          <cell r="D21474" t="str">
            <v>201909128</v>
          </cell>
        </row>
        <row r="21475">
          <cell r="D21475" t="str">
            <v>201909129</v>
          </cell>
        </row>
        <row r="21476">
          <cell r="D21476" t="str">
            <v>201909131</v>
          </cell>
        </row>
        <row r="21477">
          <cell r="D21477" t="str">
            <v>201909136</v>
          </cell>
        </row>
        <row r="21478">
          <cell r="D21478" t="str">
            <v>201909138</v>
          </cell>
        </row>
        <row r="21479">
          <cell r="D21479" t="str">
            <v>201909139</v>
          </cell>
        </row>
        <row r="21480">
          <cell r="D21480" t="str">
            <v>201909140</v>
          </cell>
        </row>
        <row r="21481">
          <cell r="D21481" t="str">
            <v>201909141</v>
          </cell>
        </row>
        <row r="21482">
          <cell r="D21482" t="str">
            <v>201909148</v>
          </cell>
        </row>
        <row r="21483">
          <cell r="D21483" t="str">
            <v>201909149</v>
          </cell>
        </row>
        <row r="21484">
          <cell r="D21484" t="str">
            <v>201909182</v>
          </cell>
        </row>
        <row r="21485">
          <cell r="D21485" t="str">
            <v>201909184</v>
          </cell>
        </row>
        <row r="21486">
          <cell r="D21486" t="str">
            <v>201909185</v>
          </cell>
        </row>
        <row r="21487">
          <cell r="D21487" t="str">
            <v>201909201</v>
          </cell>
        </row>
        <row r="21488">
          <cell r="D21488" t="str">
            <v>201909202</v>
          </cell>
        </row>
        <row r="21489">
          <cell r="D21489" t="str">
            <v>201909203</v>
          </cell>
        </row>
        <row r="21490">
          <cell r="D21490" t="str">
            <v>201909211</v>
          </cell>
        </row>
        <row r="21491">
          <cell r="D21491" t="str">
            <v>201909212</v>
          </cell>
        </row>
        <row r="21492">
          <cell r="D21492" t="str">
            <v>201909216</v>
          </cell>
        </row>
        <row r="21493">
          <cell r="D21493" t="str">
            <v>201909220</v>
          </cell>
        </row>
        <row r="21494">
          <cell r="D21494" t="str">
            <v>201909221</v>
          </cell>
        </row>
        <row r="21495">
          <cell r="D21495" t="str">
            <v>201909223</v>
          </cell>
        </row>
        <row r="21496">
          <cell r="D21496" t="str">
            <v>201909228</v>
          </cell>
        </row>
        <row r="21497">
          <cell r="D21497" t="str">
            <v>201909229</v>
          </cell>
        </row>
        <row r="21498">
          <cell r="D21498" t="str">
            <v>201909236</v>
          </cell>
        </row>
        <row r="21499">
          <cell r="D21499" t="str">
            <v>201909253</v>
          </cell>
        </row>
        <row r="21500">
          <cell r="D21500" t="str">
            <v>201909263</v>
          </cell>
        </row>
        <row r="21501">
          <cell r="D21501" t="str">
            <v>201909272</v>
          </cell>
        </row>
        <row r="21502">
          <cell r="D21502" t="str">
            <v>201909281</v>
          </cell>
        </row>
        <row r="21503">
          <cell r="D21503" t="str">
            <v>201909282</v>
          </cell>
        </row>
        <row r="21504">
          <cell r="D21504" t="str">
            <v>201909283</v>
          </cell>
        </row>
        <row r="21505">
          <cell r="D21505" t="str">
            <v>201909293</v>
          </cell>
        </row>
        <row r="21506">
          <cell r="D21506" t="str">
            <v>201909300</v>
          </cell>
        </row>
        <row r="21507">
          <cell r="D21507" t="str">
            <v>201909301</v>
          </cell>
        </row>
        <row r="21508">
          <cell r="D21508" t="str">
            <v>201909302</v>
          </cell>
        </row>
        <row r="21509">
          <cell r="D21509" t="str">
            <v>201909310</v>
          </cell>
        </row>
        <row r="21510">
          <cell r="D21510" t="str">
            <v>201909312</v>
          </cell>
        </row>
        <row r="21511">
          <cell r="D21511" t="str">
            <v>201909318</v>
          </cell>
        </row>
        <row r="21512">
          <cell r="D21512" t="str">
            <v>201909319</v>
          </cell>
        </row>
        <row r="21513">
          <cell r="D21513" t="str">
            <v>201909320</v>
          </cell>
        </row>
        <row r="21514">
          <cell r="D21514" t="str">
            <v>201909322</v>
          </cell>
        </row>
        <row r="21515">
          <cell r="D21515" t="str">
            <v>201909332</v>
          </cell>
        </row>
        <row r="21516">
          <cell r="D21516" t="str">
            <v>201909372</v>
          </cell>
        </row>
        <row r="21517">
          <cell r="D21517" t="str">
            <v>201909381</v>
          </cell>
        </row>
        <row r="21518">
          <cell r="D21518" t="str">
            <v>201909382</v>
          </cell>
        </row>
        <row r="21519">
          <cell r="D21519" t="str">
            <v>201909392</v>
          </cell>
        </row>
        <row r="21520">
          <cell r="D21520" t="str">
            <v>201909402</v>
          </cell>
        </row>
        <row r="21521">
          <cell r="D21521" t="str">
            <v>201909409</v>
          </cell>
        </row>
        <row r="21522">
          <cell r="D21522" t="str">
            <v>201909412</v>
          </cell>
        </row>
        <row r="21523">
          <cell r="D21523" t="str">
            <v>201909416</v>
          </cell>
        </row>
        <row r="21524">
          <cell r="D21524" t="str">
            <v>201909472</v>
          </cell>
        </row>
        <row r="21525">
          <cell r="D21525" t="str">
            <v>201909482</v>
          </cell>
        </row>
        <row r="21526">
          <cell r="D21526" t="str">
            <v>201909501</v>
          </cell>
        </row>
        <row r="21527">
          <cell r="D21527" t="str">
            <v>201909503</v>
          </cell>
        </row>
        <row r="21528">
          <cell r="D21528" t="str">
            <v>201909512</v>
          </cell>
        </row>
        <row r="21529">
          <cell r="D21529" t="str">
            <v>201909516</v>
          </cell>
        </row>
        <row r="21530">
          <cell r="D21530" t="str">
            <v>201909523</v>
          </cell>
        </row>
        <row r="21531">
          <cell r="D21531" t="str">
            <v>201909536</v>
          </cell>
        </row>
        <row r="21532">
          <cell r="D21532" t="str">
            <v>201909553</v>
          </cell>
        </row>
        <row r="21533">
          <cell r="D21533" t="str">
            <v>201909572</v>
          </cell>
        </row>
        <row r="21534">
          <cell r="D21534" t="str">
            <v>201909573</v>
          </cell>
        </row>
        <row r="21535">
          <cell r="D21535" t="str">
            <v>201909581</v>
          </cell>
        </row>
        <row r="21536">
          <cell r="D21536" t="str">
            <v>201909583</v>
          </cell>
        </row>
        <row r="21537">
          <cell r="D21537" t="str">
            <v>201909593</v>
          </cell>
        </row>
        <row r="21538">
          <cell r="D21538" t="str">
            <v>201909601</v>
          </cell>
        </row>
        <row r="21539">
          <cell r="D21539" t="str">
            <v>201909602</v>
          </cell>
        </row>
        <row r="21540">
          <cell r="D21540" t="str">
            <v>201909632</v>
          </cell>
        </row>
        <row r="21541">
          <cell r="D21541" t="str">
            <v>201909662</v>
          </cell>
        </row>
        <row r="21542">
          <cell r="D21542" t="str">
            <v>201909681</v>
          </cell>
        </row>
        <row r="21543">
          <cell r="D21543" t="str">
            <v>201909682</v>
          </cell>
        </row>
        <row r="21544">
          <cell r="D21544" t="str">
            <v>201909701</v>
          </cell>
        </row>
        <row r="21545">
          <cell r="D21545" t="str">
            <v>201909703</v>
          </cell>
        </row>
        <row r="21546">
          <cell r="D21546" t="str">
            <v>201909712</v>
          </cell>
        </row>
        <row r="21547">
          <cell r="D21547" t="str">
            <v>201909713</v>
          </cell>
        </row>
        <row r="21548">
          <cell r="D21548" t="str">
            <v>201909753</v>
          </cell>
        </row>
        <row r="21549">
          <cell r="D21549" t="str">
            <v>201909762</v>
          </cell>
        </row>
        <row r="21550">
          <cell r="D21550" t="str">
            <v>201909773</v>
          </cell>
        </row>
        <row r="21551">
          <cell r="D21551" t="str">
            <v>201909781</v>
          </cell>
        </row>
        <row r="21552">
          <cell r="D21552" t="str">
            <v>201909782</v>
          </cell>
        </row>
        <row r="21553">
          <cell r="D21553" t="str">
            <v>201909783</v>
          </cell>
        </row>
        <row r="21554">
          <cell r="D21554" t="str">
            <v>201909793</v>
          </cell>
        </row>
        <row r="21555">
          <cell r="D21555" t="str">
            <v>201909801</v>
          </cell>
        </row>
        <row r="21556">
          <cell r="D21556" t="str">
            <v>201909802</v>
          </cell>
        </row>
        <row r="21557">
          <cell r="D21557" t="str">
            <v>201909858</v>
          </cell>
        </row>
        <row r="21558">
          <cell r="D21558" t="str">
            <v>201909872</v>
          </cell>
        </row>
        <row r="21559">
          <cell r="D21559" t="str">
            <v>201909878</v>
          </cell>
        </row>
        <row r="21560">
          <cell r="D21560" t="str">
            <v>201909881</v>
          </cell>
        </row>
        <row r="21561">
          <cell r="D21561" t="str">
            <v>201909882</v>
          </cell>
        </row>
        <row r="21562">
          <cell r="D21562" t="str">
            <v>201909902</v>
          </cell>
        </row>
        <row r="21563">
          <cell r="D21563" t="str">
            <v>201909917</v>
          </cell>
        </row>
        <row r="21564">
          <cell r="D21564" t="str">
            <v>201909918</v>
          </cell>
        </row>
        <row r="21565">
          <cell r="D21565" t="str">
            <v>201909919</v>
          </cell>
        </row>
        <row r="21566">
          <cell r="D21566" t="str">
            <v>201909926</v>
          </cell>
        </row>
        <row r="21567">
          <cell r="D21567" t="str">
            <v>201909927</v>
          </cell>
        </row>
        <row r="21568">
          <cell r="D21568" t="str">
            <v>201909929</v>
          </cell>
        </row>
        <row r="21569">
          <cell r="D21569" t="str">
            <v>201909930</v>
          </cell>
        </row>
        <row r="21570">
          <cell r="D21570" t="str">
            <v>201909937</v>
          </cell>
        </row>
        <row r="21571">
          <cell r="D21571" t="str">
            <v>201909938</v>
          </cell>
        </row>
        <row r="21572">
          <cell r="D21572" t="str">
            <v>201909941</v>
          </cell>
        </row>
        <row r="21573">
          <cell r="D21573" t="str">
            <v>201909946</v>
          </cell>
        </row>
        <row r="21574">
          <cell r="D21574" t="str">
            <v>201909949</v>
          </cell>
        </row>
        <row r="21575">
          <cell r="D21575" t="str">
            <v>201909950</v>
          </cell>
        </row>
        <row r="21576">
          <cell r="D21576" t="str">
            <v>201909957</v>
          </cell>
        </row>
        <row r="21577">
          <cell r="D21577" t="str">
            <v>201909958</v>
          </cell>
        </row>
        <row r="21578">
          <cell r="D21578" t="str">
            <v>201909961</v>
          </cell>
        </row>
        <row r="21579">
          <cell r="D21579" t="str">
            <v>201909966</v>
          </cell>
        </row>
        <row r="21580">
          <cell r="D21580" t="str">
            <v>201909972</v>
          </cell>
        </row>
        <row r="21581">
          <cell r="D21581" t="str">
            <v>201909982</v>
          </cell>
        </row>
        <row r="21582">
          <cell r="D21582" t="str">
            <v>201910102</v>
          </cell>
        </row>
        <row r="21583">
          <cell r="D21583" t="str">
            <v>201910104</v>
          </cell>
        </row>
        <row r="21584">
          <cell r="D21584" t="str">
            <v>201910105</v>
          </cell>
        </row>
        <row r="21585">
          <cell r="D21585" t="str">
            <v>201910107</v>
          </cell>
        </row>
        <row r="21586">
          <cell r="D21586" t="str">
            <v>201910109</v>
          </cell>
        </row>
        <row r="21587">
          <cell r="D21587" t="str">
            <v>201910110</v>
          </cell>
        </row>
        <row r="21588">
          <cell r="D21588" t="str">
            <v>201910111</v>
          </cell>
        </row>
        <row r="21589">
          <cell r="D21589" t="str">
            <v>201910116</v>
          </cell>
        </row>
        <row r="21590">
          <cell r="D21590" t="str">
            <v>201910120</v>
          </cell>
        </row>
        <row r="21591">
          <cell r="D21591" t="str">
            <v>201910121</v>
          </cell>
        </row>
        <row r="21592">
          <cell r="D21592" t="str">
            <v>201910128</v>
          </cell>
        </row>
        <row r="21593">
          <cell r="D21593" t="str">
            <v>201910129</v>
          </cell>
        </row>
        <row r="21594">
          <cell r="D21594" t="str">
            <v>201910131</v>
          </cell>
        </row>
        <row r="21595">
          <cell r="D21595" t="str">
            <v>201910136</v>
          </cell>
        </row>
        <row r="21596">
          <cell r="D21596" t="str">
            <v>201910138</v>
          </cell>
        </row>
        <row r="21597">
          <cell r="D21597" t="str">
            <v>201910139</v>
          </cell>
        </row>
        <row r="21598">
          <cell r="D21598" t="str">
            <v>201910140</v>
          </cell>
        </row>
        <row r="21599">
          <cell r="D21599" t="str">
            <v>201910141</v>
          </cell>
        </row>
        <row r="21600">
          <cell r="D21600" t="str">
            <v>201910148</v>
          </cell>
        </row>
        <row r="21601">
          <cell r="D21601" t="str">
            <v>201910149</v>
          </cell>
        </row>
        <row r="21602">
          <cell r="D21602" t="str">
            <v>201910182</v>
          </cell>
        </row>
        <row r="21603">
          <cell r="D21603" t="str">
            <v>201910184</v>
          </cell>
        </row>
        <row r="21604">
          <cell r="D21604" t="str">
            <v>201910185</v>
          </cell>
        </row>
        <row r="21605">
          <cell r="D21605" t="str">
            <v>201910201</v>
          </cell>
        </row>
        <row r="21606">
          <cell r="D21606" t="str">
            <v>201910202</v>
          </cell>
        </row>
        <row r="21607">
          <cell r="D21607" t="str">
            <v>201910203</v>
          </cell>
        </row>
        <row r="21608">
          <cell r="D21608" t="str">
            <v>201910211</v>
          </cell>
        </row>
        <row r="21609">
          <cell r="D21609" t="str">
            <v>201910212</v>
          </cell>
        </row>
        <row r="21610">
          <cell r="D21610" t="str">
            <v>201910216</v>
          </cell>
        </row>
        <row r="21611">
          <cell r="D21611" t="str">
            <v>201910220</v>
          </cell>
        </row>
        <row r="21612">
          <cell r="D21612" t="str">
            <v>201910221</v>
          </cell>
        </row>
        <row r="21613">
          <cell r="D21613" t="str">
            <v>201910223</v>
          </cell>
        </row>
        <row r="21614">
          <cell r="D21614" t="str">
            <v>201910228</v>
          </cell>
        </row>
        <row r="21615">
          <cell r="D21615" t="str">
            <v>201910229</v>
          </cell>
        </row>
        <row r="21616">
          <cell r="D21616" t="str">
            <v>201910236</v>
          </cell>
        </row>
        <row r="21617">
          <cell r="D21617" t="str">
            <v>201910253</v>
          </cell>
        </row>
        <row r="21618">
          <cell r="D21618" t="str">
            <v>201910263</v>
          </cell>
        </row>
        <row r="21619">
          <cell r="D21619" t="str">
            <v>201910272</v>
          </cell>
        </row>
        <row r="21620">
          <cell r="D21620" t="str">
            <v>201910281</v>
          </cell>
        </row>
        <row r="21621">
          <cell r="D21621" t="str">
            <v>201910282</v>
          </cell>
        </row>
        <row r="21622">
          <cell r="D21622" t="str">
            <v>201910283</v>
          </cell>
        </row>
        <row r="21623">
          <cell r="D21623" t="str">
            <v>201910293</v>
          </cell>
        </row>
        <row r="21624">
          <cell r="D21624" t="str">
            <v>201910300</v>
          </cell>
        </row>
        <row r="21625">
          <cell r="D21625" t="str">
            <v>201910301</v>
          </cell>
        </row>
        <row r="21626">
          <cell r="D21626" t="str">
            <v>201910302</v>
          </cell>
        </row>
        <row r="21627">
          <cell r="D21627" t="str">
            <v>201910310</v>
          </cell>
        </row>
        <row r="21628">
          <cell r="D21628" t="str">
            <v>201910312</v>
          </cell>
        </row>
        <row r="21629">
          <cell r="D21629" t="str">
            <v>201910318</v>
          </cell>
        </row>
        <row r="21630">
          <cell r="D21630" t="str">
            <v>201910319</v>
          </cell>
        </row>
        <row r="21631">
          <cell r="D21631" t="str">
            <v>201910320</v>
          </cell>
        </row>
        <row r="21632">
          <cell r="D21632" t="str">
            <v>201910322</v>
          </cell>
        </row>
        <row r="21633">
          <cell r="D21633" t="str">
            <v>201910332</v>
          </cell>
        </row>
        <row r="21634">
          <cell r="D21634" t="str">
            <v>201910372</v>
          </cell>
        </row>
        <row r="21635">
          <cell r="D21635" t="str">
            <v>201910381</v>
          </cell>
        </row>
        <row r="21636">
          <cell r="D21636" t="str">
            <v>201910382</v>
          </cell>
        </row>
        <row r="21637">
          <cell r="D21637" t="str">
            <v>201910392</v>
          </cell>
        </row>
        <row r="21638">
          <cell r="D21638" t="str">
            <v>201910402</v>
          </cell>
        </row>
        <row r="21639">
          <cell r="D21639" t="str">
            <v>201910409</v>
          </cell>
        </row>
        <row r="21640">
          <cell r="D21640" t="str">
            <v>201910412</v>
          </cell>
        </row>
        <row r="21641">
          <cell r="D21641" t="str">
            <v>201910416</v>
          </cell>
        </row>
        <row r="21642">
          <cell r="D21642" t="str">
            <v>201910472</v>
          </cell>
        </row>
        <row r="21643">
          <cell r="D21643" t="str">
            <v>201910482</v>
          </cell>
        </row>
        <row r="21644">
          <cell r="D21644" t="str">
            <v>201910501</v>
          </cell>
        </row>
        <row r="21645">
          <cell r="D21645" t="str">
            <v>201910503</v>
          </cell>
        </row>
        <row r="21646">
          <cell r="D21646" t="str">
            <v>201910512</v>
          </cell>
        </row>
        <row r="21647">
          <cell r="D21647" t="str">
            <v>201910516</v>
          </cell>
        </row>
        <row r="21648">
          <cell r="D21648" t="str">
            <v>201910523</v>
          </cell>
        </row>
        <row r="21649">
          <cell r="D21649" t="str">
            <v>201910536</v>
          </cell>
        </row>
        <row r="21650">
          <cell r="D21650" t="str">
            <v>201910553</v>
          </cell>
        </row>
        <row r="21651">
          <cell r="D21651" t="str">
            <v>201910572</v>
          </cell>
        </row>
        <row r="21652">
          <cell r="D21652" t="str">
            <v>201910573</v>
          </cell>
        </row>
        <row r="21653">
          <cell r="D21653" t="str">
            <v>201910581</v>
          </cell>
        </row>
        <row r="21654">
          <cell r="D21654" t="str">
            <v>201910583</v>
          </cell>
        </row>
        <row r="21655">
          <cell r="D21655" t="str">
            <v>201910593</v>
          </cell>
        </row>
        <row r="21656">
          <cell r="D21656" t="str">
            <v>201910601</v>
          </cell>
        </row>
        <row r="21657">
          <cell r="D21657" t="str">
            <v>201910602</v>
          </cell>
        </row>
        <row r="21658">
          <cell r="D21658" t="str">
            <v>201910632</v>
          </cell>
        </row>
        <row r="21659">
          <cell r="D21659" t="str">
            <v>201910662</v>
          </cell>
        </row>
        <row r="21660">
          <cell r="D21660" t="str">
            <v>201910681</v>
          </cell>
        </row>
        <row r="21661">
          <cell r="D21661" t="str">
            <v>201910682</v>
          </cell>
        </row>
        <row r="21662">
          <cell r="D21662" t="str">
            <v>201910701</v>
          </cell>
        </row>
        <row r="21663">
          <cell r="D21663" t="str">
            <v>201910703</v>
          </cell>
        </row>
        <row r="21664">
          <cell r="D21664" t="str">
            <v>201910712</v>
          </cell>
        </row>
        <row r="21665">
          <cell r="D21665" t="str">
            <v>201910713</v>
          </cell>
        </row>
        <row r="21666">
          <cell r="D21666" t="str">
            <v>201910753</v>
          </cell>
        </row>
        <row r="21667">
          <cell r="D21667" t="str">
            <v>201910762</v>
          </cell>
        </row>
        <row r="21668">
          <cell r="D21668" t="str">
            <v>201910773</v>
          </cell>
        </row>
        <row r="21669">
          <cell r="D21669" t="str">
            <v>201910781</v>
          </cell>
        </row>
        <row r="21670">
          <cell r="D21670" t="str">
            <v>201910782</v>
          </cell>
        </row>
        <row r="21671">
          <cell r="D21671" t="str">
            <v>201910783</v>
          </cell>
        </row>
        <row r="21672">
          <cell r="D21672" t="str">
            <v>201910793</v>
          </cell>
        </row>
        <row r="21673">
          <cell r="D21673" t="str">
            <v>201910801</v>
          </cell>
        </row>
        <row r="21674">
          <cell r="D21674" t="str">
            <v>201910802</v>
          </cell>
        </row>
        <row r="21675">
          <cell r="D21675" t="str">
            <v>201910858</v>
          </cell>
        </row>
        <row r="21676">
          <cell r="D21676" t="str">
            <v>201910872</v>
          </cell>
        </row>
        <row r="21677">
          <cell r="D21677" t="str">
            <v>201910878</v>
          </cell>
        </row>
        <row r="21678">
          <cell r="D21678" t="str">
            <v>201910881</v>
          </cell>
        </row>
        <row r="21679">
          <cell r="D21679" t="str">
            <v>201910882</v>
          </cell>
        </row>
        <row r="21680">
          <cell r="D21680" t="str">
            <v>201910902</v>
          </cell>
        </row>
        <row r="21681">
          <cell r="D21681" t="str">
            <v>201910917</v>
          </cell>
        </row>
        <row r="21682">
          <cell r="D21682" t="str">
            <v>201910918</v>
          </cell>
        </row>
        <row r="21683">
          <cell r="D21683" t="str">
            <v>201910919</v>
          </cell>
        </row>
        <row r="21684">
          <cell r="D21684" t="str">
            <v>201910926</v>
          </cell>
        </row>
        <row r="21685">
          <cell r="D21685" t="str">
            <v>201910927</v>
          </cell>
        </row>
        <row r="21686">
          <cell r="D21686" t="str">
            <v>201910929</v>
          </cell>
        </row>
        <row r="21687">
          <cell r="D21687" t="str">
            <v>201910930</v>
          </cell>
        </row>
        <row r="21688">
          <cell r="D21688" t="str">
            <v>201910937</v>
          </cell>
        </row>
        <row r="21689">
          <cell r="D21689" t="str">
            <v>201910938</v>
          </cell>
        </row>
        <row r="21690">
          <cell r="D21690" t="str">
            <v>201910941</v>
          </cell>
        </row>
        <row r="21691">
          <cell r="D21691" t="str">
            <v>201910946</v>
          </cell>
        </row>
        <row r="21692">
          <cell r="D21692" t="str">
            <v>201910949</v>
          </cell>
        </row>
        <row r="21693">
          <cell r="D21693" t="str">
            <v>201910950</v>
          </cell>
        </row>
        <row r="21694">
          <cell r="D21694" t="str">
            <v>201910957</v>
          </cell>
        </row>
        <row r="21695">
          <cell r="D21695" t="str">
            <v>201910958</v>
          </cell>
        </row>
        <row r="21696">
          <cell r="D21696" t="str">
            <v>201910961</v>
          </cell>
        </row>
        <row r="21697">
          <cell r="D21697" t="str">
            <v>201910966</v>
          </cell>
        </row>
        <row r="21698">
          <cell r="D21698" t="str">
            <v>201910972</v>
          </cell>
        </row>
        <row r="21699">
          <cell r="D21699" t="str">
            <v>201910982</v>
          </cell>
        </row>
        <row r="21700">
          <cell r="D21700" t="str">
            <v>201911102</v>
          </cell>
        </row>
        <row r="21701">
          <cell r="D21701" t="str">
            <v>201911104</v>
          </cell>
        </row>
        <row r="21702">
          <cell r="D21702" t="str">
            <v>201911105</v>
          </cell>
        </row>
        <row r="21703">
          <cell r="D21703" t="str">
            <v>201911107</v>
          </cell>
        </row>
        <row r="21704">
          <cell r="D21704" t="str">
            <v>201911109</v>
          </cell>
        </row>
        <row r="21705">
          <cell r="D21705" t="str">
            <v>201911110</v>
          </cell>
        </row>
        <row r="21706">
          <cell r="D21706" t="str">
            <v>201911111</v>
          </cell>
        </row>
        <row r="21707">
          <cell r="D21707" t="str">
            <v>201911116</v>
          </cell>
        </row>
        <row r="21708">
          <cell r="D21708" t="str">
            <v>201911120</v>
          </cell>
        </row>
        <row r="21709">
          <cell r="D21709" t="str">
            <v>201911121</v>
          </cell>
        </row>
        <row r="21710">
          <cell r="D21710" t="str">
            <v>201911128</v>
          </cell>
        </row>
        <row r="21711">
          <cell r="D21711" t="str">
            <v>201911129</v>
          </cell>
        </row>
        <row r="21712">
          <cell r="D21712" t="str">
            <v>201911131</v>
          </cell>
        </row>
        <row r="21713">
          <cell r="D21713" t="str">
            <v>201911136</v>
          </cell>
        </row>
        <row r="21714">
          <cell r="D21714" t="str">
            <v>201911138</v>
          </cell>
        </row>
        <row r="21715">
          <cell r="D21715" t="str">
            <v>201911139</v>
          </cell>
        </row>
        <row r="21716">
          <cell r="D21716" t="str">
            <v>201911140</v>
          </cell>
        </row>
        <row r="21717">
          <cell r="D21717" t="str">
            <v>201911141</v>
          </cell>
        </row>
        <row r="21718">
          <cell r="D21718" t="str">
            <v>201911148</v>
          </cell>
        </row>
        <row r="21719">
          <cell r="D21719" t="str">
            <v>201911149</v>
          </cell>
        </row>
        <row r="21720">
          <cell r="D21720" t="str">
            <v>201911182</v>
          </cell>
        </row>
        <row r="21721">
          <cell r="D21721" t="str">
            <v>201911184</v>
          </cell>
        </row>
        <row r="21722">
          <cell r="D21722" t="str">
            <v>201911185</v>
          </cell>
        </row>
        <row r="21723">
          <cell r="D21723" t="str">
            <v>201911201</v>
          </cell>
        </row>
        <row r="21724">
          <cell r="D21724" t="str">
            <v>201911202</v>
          </cell>
        </row>
        <row r="21725">
          <cell r="D21725" t="str">
            <v>201911203</v>
          </cell>
        </row>
        <row r="21726">
          <cell r="D21726" t="str">
            <v>201911211</v>
          </cell>
        </row>
        <row r="21727">
          <cell r="D21727" t="str">
            <v>201911212</v>
          </cell>
        </row>
        <row r="21728">
          <cell r="D21728" t="str">
            <v>201911216</v>
          </cell>
        </row>
        <row r="21729">
          <cell r="D21729" t="str">
            <v>201911220</v>
          </cell>
        </row>
        <row r="21730">
          <cell r="D21730" t="str">
            <v>201911221</v>
          </cell>
        </row>
        <row r="21731">
          <cell r="D21731" t="str">
            <v>201911223</v>
          </cell>
        </row>
        <row r="21732">
          <cell r="D21732" t="str">
            <v>201911228</v>
          </cell>
        </row>
        <row r="21733">
          <cell r="D21733" t="str">
            <v>201911229</v>
          </cell>
        </row>
        <row r="21734">
          <cell r="D21734" t="str">
            <v>201911236</v>
          </cell>
        </row>
        <row r="21735">
          <cell r="D21735" t="str">
            <v>201911253</v>
          </cell>
        </row>
        <row r="21736">
          <cell r="D21736" t="str">
            <v>201911263</v>
          </cell>
        </row>
        <row r="21737">
          <cell r="D21737" t="str">
            <v>201911272</v>
          </cell>
        </row>
        <row r="21738">
          <cell r="D21738" t="str">
            <v>201911281</v>
          </cell>
        </row>
        <row r="21739">
          <cell r="D21739" t="str">
            <v>201911282</v>
          </cell>
        </row>
        <row r="21740">
          <cell r="D21740" t="str">
            <v>201911283</v>
          </cell>
        </row>
        <row r="21741">
          <cell r="D21741" t="str">
            <v>201911293</v>
          </cell>
        </row>
        <row r="21742">
          <cell r="D21742" t="str">
            <v>201911300</v>
          </cell>
        </row>
        <row r="21743">
          <cell r="D21743" t="str">
            <v>201911301</v>
          </cell>
        </row>
        <row r="21744">
          <cell r="D21744" t="str">
            <v>201911302</v>
          </cell>
        </row>
        <row r="21745">
          <cell r="D21745" t="str">
            <v>201911310</v>
          </cell>
        </row>
        <row r="21746">
          <cell r="D21746" t="str">
            <v>201911312</v>
          </cell>
        </row>
        <row r="21747">
          <cell r="D21747" t="str">
            <v>201911318</v>
          </cell>
        </row>
        <row r="21748">
          <cell r="D21748" t="str">
            <v>201911319</v>
          </cell>
        </row>
        <row r="21749">
          <cell r="D21749" t="str">
            <v>201911320</v>
          </cell>
        </row>
        <row r="21750">
          <cell r="D21750" t="str">
            <v>201911322</v>
          </cell>
        </row>
        <row r="21751">
          <cell r="D21751" t="str">
            <v>201911332</v>
          </cell>
        </row>
        <row r="21752">
          <cell r="D21752" t="str">
            <v>201911372</v>
          </cell>
        </row>
        <row r="21753">
          <cell r="D21753" t="str">
            <v>201911381</v>
          </cell>
        </row>
        <row r="21754">
          <cell r="D21754" t="str">
            <v>201911382</v>
          </cell>
        </row>
        <row r="21755">
          <cell r="D21755" t="str">
            <v>201911392</v>
          </cell>
        </row>
        <row r="21756">
          <cell r="D21756" t="str">
            <v>201911402</v>
          </cell>
        </row>
        <row r="21757">
          <cell r="D21757" t="str">
            <v>201911409</v>
          </cell>
        </row>
        <row r="21758">
          <cell r="D21758" t="str">
            <v>201911412</v>
          </cell>
        </row>
        <row r="21759">
          <cell r="D21759" t="str">
            <v>201911416</v>
          </cell>
        </row>
        <row r="21760">
          <cell r="D21760" t="str">
            <v>201911472</v>
          </cell>
        </row>
        <row r="21761">
          <cell r="D21761" t="str">
            <v>201911482</v>
          </cell>
        </row>
        <row r="21762">
          <cell r="D21762" t="str">
            <v>201911501</v>
          </cell>
        </row>
        <row r="21763">
          <cell r="D21763" t="str">
            <v>201911503</v>
          </cell>
        </row>
        <row r="21764">
          <cell r="D21764" t="str">
            <v>201911512</v>
          </cell>
        </row>
        <row r="21765">
          <cell r="D21765" t="str">
            <v>201911516</v>
          </cell>
        </row>
        <row r="21766">
          <cell r="D21766" t="str">
            <v>201911523</v>
          </cell>
        </row>
        <row r="21767">
          <cell r="D21767" t="str">
            <v>201911536</v>
          </cell>
        </row>
        <row r="21768">
          <cell r="D21768" t="str">
            <v>201911553</v>
          </cell>
        </row>
        <row r="21769">
          <cell r="D21769" t="str">
            <v>201911572</v>
          </cell>
        </row>
        <row r="21770">
          <cell r="D21770" t="str">
            <v>201911573</v>
          </cell>
        </row>
        <row r="21771">
          <cell r="D21771" t="str">
            <v>201911581</v>
          </cell>
        </row>
        <row r="21772">
          <cell r="D21772" t="str">
            <v>201911583</v>
          </cell>
        </row>
        <row r="21773">
          <cell r="D21773" t="str">
            <v>201911593</v>
          </cell>
        </row>
        <row r="21774">
          <cell r="D21774" t="str">
            <v>201911601</v>
          </cell>
        </row>
        <row r="21775">
          <cell r="D21775" t="str">
            <v>201911602</v>
          </cell>
        </row>
        <row r="21776">
          <cell r="D21776" t="str">
            <v>201911632</v>
          </cell>
        </row>
        <row r="21777">
          <cell r="D21777" t="str">
            <v>201911662</v>
          </cell>
        </row>
        <row r="21778">
          <cell r="D21778" t="str">
            <v>201911681</v>
          </cell>
        </row>
        <row r="21779">
          <cell r="D21779" t="str">
            <v>201911682</v>
          </cell>
        </row>
        <row r="21780">
          <cell r="D21780" t="str">
            <v>201911701</v>
          </cell>
        </row>
        <row r="21781">
          <cell r="D21781" t="str">
            <v>201911703</v>
          </cell>
        </row>
        <row r="21782">
          <cell r="D21782" t="str">
            <v>201911712</v>
          </cell>
        </row>
        <row r="21783">
          <cell r="D21783" t="str">
            <v>201911713</v>
          </cell>
        </row>
        <row r="21784">
          <cell r="D21784" t="str">
            <v>201911753</v>
          </cell>
        </row>
        <row r="21785">
          <cell r="D21785" t="str">
            <v>201911762</v>
          </cell>
        </row>
        <row r="21786">
          <cell r="D21786" t="str">
            <v>201911773</v>
          </cell>
        </row>
        <row r="21787">
          <cell r="D21787" t="str">
            <v>201911781</v>
          </cell>
        </row>
        <row r="21788">
          <cell r="D21788" t="str">
            <v>201911782</v>
          </cell>
        </row>
        <row r="21789">
          <cell r="D21789" t="str">
            <v>201911783</v>
          </cell>
        </row>
        <row r="21790">
          <cell r="D21790" t="str">
            <v>201911793</v>
          </cell>
        </row>
        <row r="21791">
          <cell r="D21791" t="str">
            <v>201911801</v>
          </cell>
        </row>
        <row r="21792">
          <cell r="D21792" t="str">
            <v>201911802</v>
          </cell>
        </row>
        <row r="21793">
          <cell r="D21793" t="str">
            <v>201911858</v>
          </cell>
        </row>
        <row r="21794">
          <cell r="D21794" t="str">
            <v>201911872</v>
          </cell>
        </row>
        <row r="21795">
          <cell r="D21795" t="str">
            <v>201911878</v>
          </cell>
        </row>
        <row r="21796">
          <cell r="D21796" t="str">
            <v>201911881</v>
          </cell>
        </row>
        <row r="21797">
          <cell r="D21797" t="str">
            <v>201911882</v>
          </cell>
        </row>
        <row r="21798">
          <cell r="D21798" t="str">
            <v>201911902</v>
          </cell>
        </row>
        <row r="21799">
          <cell r="D21799" t="str">
            <v>201911917</v>
          </cell>
        </row>
        <row r="21800">
          <cell r="D21800" t="str">
            <v>201911918</v>
          </cell>
        </row>
        <row r="21801">
          <cell r="D21801" t="str">
            <v>201911919</v>
          </cell>
        </row>
        <row r="21802">
          <cell r="D21802" t="str">
            <v>201911926</v>
          </cell>
        </row>
        <row r="21803">
          <cell r="D21803" t="str">
            <v>201911927</v>
          </cell>
        </row>
        <row r="21804">
          <cell r="D21804" t="str">
            <v>201911929</v>
          </cell>
        </row>
        <row r="21805">
          <cell r="D21805" t="str">
            <v>201911930</v>
          </cell>
        </row>
        <row r="21806">
          <cell r="D21806" t="str">
            <v>201911937</v>
          </cell>
        </row>
        <row r="21807">
          <cell r="D21807" t="str">
            <v>201911938</v>
          </cell>
        </row>
        <row r="21808">
          <cell r="D21808" t="str">
            <v>201911941</v>
          </cell>
        </row>
        <row r="21809">
          <cell r="D21809" t="str">
            <v>201911946</v>
          </cell>
        </row>
        <row r="21810">
          <cell r="D21810" t="str">
            <v>201911949</v>
          </cell>
        </row>
        <row r="21811">
          <cell r="D21811" t="str">
            <v>201911950</v>
          </cell>
        </row>
        <row r="21812">
          <cell r="D21812" t="str">
            <v>201911957</v>
          </cell>
        </row>
        <row r="21813">
          <cell r="D21813" t="str">
            <v>201911958</v>
          </cell>
        </row>
        <row r="21814">
          <cell r="D21814" t="str">
            <v>201911961</v>
          </cell>
        </row>
        <row r="21815">
          <cell r="D21815" t="str">
            <v>201911966</v>
          </cell>
        </row>
        <row r="21816">
          <cell r="D21816" t="str">
            <v>201911972</v>
          </cell>
        </row>
        <row r="21817">
          <cell r="D21817" t="str">
            <v>201911982</v>
          </cell>
        </row>
        <row r="21818">
          <cell r="D21818" t="str">
            <v>201912102</v>
          </cell>
        </row>
        <row r="21819">
          <cell r="D21819" t="str">
            <v>201912104</v>
          </cell>
        </row>
        <row r="21820">
          <cell r="D21820" t="str">
            <v>201912105</v>
          </cell>
        </row>
        <row r="21821">
          <cell r="D21821" t="str">
            <v>201912107</v>
          </cell>
        </row>
        <row r="21822">
          <cell r="D21822" t="str">
            <v>201912109</v>
          </cell>
        </row>
        <row r="21823">
          <cell r="D21823" t="str">
            <v>201912110</v>
          </cell>
        </row>
        <row r="21824">
          <cell r="D21824" t="str">
            <v>201912111</v>
          </cell>
        </row>
        <row r="21825">
          <cell r="D21825" t="str">
            <v>201912116</v>
          </cell>
        </row>
        <row r="21826">
          <cell r="D21826" t="str">
            <v>201912120</v>
          </cell>
        </row>
        <row r="21827">
          <cell r="D21827" t="str">
            <v>201912121</v>
          </cell>
        </row>
        <row r="21828">
          <cell r="D21828" t="str">
            <v>201912128</v>
          </cell>
        </row>
        <row r="21829">
          <cell r="D21829" t="str">
            <v>201912129</v>
          </cell>
        </row>
        <row r="21830">
          <cell r="D21830" t="str">
            <v>201912131</v>
          </cell>
        </row>
        <row r="21831">
          <cell r="D21831" t="str">
            <v>201912136</v>
          </cell>
        </row>
        <row r="21832">
          <cell r="D21832" t="str">
            <v>201912138</v>
          </cell>
        </row>
        <row r="21833">
          <cell r="D21833" t="str">
            <v>201912139</v>
          </cell>
        </row>
        <row r="21834">
          <cell r="D21834" t="str">
            <v>201912140</v>
          </cell>
        </row>
        <row r="21835">
          <cell r="D21835" t="str">
            <v>201912141</v>
          </cell>
        </row>
        <row r="21836">
          <cell r="D21836" t="str">
            <v>201912148</v>
          </cell>
        </row>
        <row r="21837">
          <cell r="D21837" t="str">
            <v>201912149</v>
          </cell>
        </row>
        <row r="21838">
          <cell r="D21838" t="str">
            <v>201912182</v>
          </cell>
        </row>
        <row r="21839">
          <cell r="D21839" t="str">
            <v>201912184</v>
          </cell>
        </row>
        <row r="21840">
          <cell r="D21840" t="str">
            <v>201912185</v>
          </cell>
        </row>
        <row r="21841">
          <cell r="D21841" t="str">
            <v>201912201</v>
          </cell>
        </row>
        <row r="21842">
          <cell r="D21842" t="str">
            <v>201912202</v>
          </cell>
        </row>
        <row r="21843">
          <cell r="D21843" t="str">
            <v>201912203</v>
          </cell>
        </row>
        <row r="21844">
          <cell r="D21844" t="str">
            <v>201912211</v>
          </cell>
        </row>
        <row r="21845">
          <cell r="D21845" t="str">
            <v>201912212</v>
          </cell>
        </row>
        <row r="21846">
          <cell r="D21846" t="str">
            <v>201912216</v>
          </cell>
        </row>
        <row r="21847">
          <cell r="D21847" t="str">
            <v>201912220</v>
          </cell>
        </row>
        <row r="21848">
          <cell r="D21848" t="str">
            <v>201912221</v>
          </cell>
        </row>
        <row r="21849">
          <cell r="D21849" t="str">
            <v>201912223</v>
          </cell>
        </row>
        <row r="21850">
          <cell r="D21850" t="str">
            <v>201912228</v>
          </cell>
        </row>
        <row r="21851">
          <cell r="D21851" t="str">
            <v>201912229</v>
          </cell>
        </row>
        <row r="21852">
          <cell r="D21852" t="str">
            <v>201912236</v>
          </cell>
        </row>
        <row r="21853">
          <cell r="D21853" t="str">
            <v>201912253</v>
          </cell>
        </row>
        <row r="21854">
          <cell r="D21854" t="str">
            <v>201912263</v>
          </cell>
        </row>
        <row r="21855">
          <cell r="D21855" t="str">
            <v>201912272</v>
          </cell>
        </row>
        <row r="21856">
          <cell r="D21856" t="str">
            <v>201912281</v>
          </cell>
        </row>
        <row r="21857">
          <cell r="D21857" t="str">
            <v>201912282</v>
          </cell>
        </row>
        <row r="21858">
          <cell r="D21858" t="str">
            <v>201912283</v>
          </cell>
        </row>
        <row r="21859">
          <cell r="D21859" t="str">
            <v>201912293</v>
          </cell>
        </row>
        <row r="21860">
          <cell r="D21860" t="str">
            <v>201912300</v>
          </cell>
        </row>
        <row r="21861">
          <cell r="D21861" t="str">
            <v>201912301</v>
          </cell>
        </row>
        <row r="21862">
          <cell r="D21862" t="str">
            <v>201912302</v>
          </cell>
        </row>
        <row r="21863">
          <cell r="D21863" t="str">
            <v>201912310</v>
          </cell>
        </row>
        <row r="21864">
          <cell r="D21864" t="str">
            <v>201912312</v>
          </cell>
        </row>
        <row r="21865">
          <cell r="D21865" t="str">
            <v>201912318</v>
          </cell>
        </row>
        <row r="21866">
          <cell r="D21866" t="str">
            <v>201912319</v>
          </cell>
        </row>
        <row r="21867">
          <cell r="D21867" t="str">
            <v>201912320</v>
          </cell>
        </row>
        <row r="21868">
          <cell r="D21868" t="str">
            <v>201912322</v>
          </cell>
        </row>
        <row r="21869">
          <cell r="D21869" t="str">
            <v>201912332</v>
          </cell>
        </row>
        <row r="21870">
          <cell r="D21870" t="str">
            <v>201912372</v>
          </cell>
        </row>
        <row r="21871">
          <cell r="D21871" t="str">
            <v>201912381</v>
          </cell>
        </row>
        <row r="21872">
          <cell r="D21872" t="str">
            <v>201912382</v>
          </cell>
        </row>
        <row r="21873">
          <cell r="D21873" t="str">
            <v>201912392</v>
          </cell>
        </row>
        <row r="21874">
          <cell r="D21874" t="str">
            <v>201912402</v>
          </cell>
        </row>
        <row r="21875">
          <cell r="D21875" t="str">
            <v>201912409</v>
          </cell>
        </row>
        <row r="21876">
          <cell r="D21876" t="str">
            <v>201912412</v>
          </cell>
        </row>
        <row r="21877">
          <cell r="D21877" t="str">
            <v>201912416</v>
          </cell>
        </row>
        <row r="21878">
          <cell r="D21878" t="str">
            <v>201912472</v>
          </cell>
        </row>
        <row r="21879">
          <cell r="D21879" t="str">
            <v>201912482</v>
          </cell>
        </row>
        <row r="21880">
          <cell r="D21880" t="str">
            <v>201912501</v>
          </cell>
        </row>
        <row r="21881">
          <cell r="D21881" t="str">
            <v>201912503</v>
          </cell>
        </row>
        <row r="21882">
          <cell r="D21882" t="str">
            <v>201912512</v>
          </cell>
        </row>
        <row r="21883">
          <cell r="D21883" t="str">
            <v>201912516</v>
          </cell>
        </row>
        <row r="21884">
          <cell r="D21884" t="str">
            <v>201912523</v>
          </cell>
        </row>
        <row r="21885">
          <cell r="D21885" t="str">
            <v>201912536</v>
          </cell>
        </row>
        <row r="21886">
          <cell r="D21886" t="str">
            <v>201912553</v>
          </cell>
        </row>
        <row r="21887">
          <cell r="D21887" t="str">
            <v>201912572</v>
          </cell>
        </row>
        <row r="21888">
          <cell r="D21888" t="str">
            <v>201912573</v>
          </cell>
        </row>
        <row r="21889">
          <cell r="D21889" t="str">
            <v>201912581</v>
          </cell>
        </row>
        <row r="21890">
          <cell r="D21890" t="str">
            <v>201912583</v>
          </cell>
        </row>
        <row r="21891">
          <cell r="D21891" t="str">
            <v>201912593</v>
          </cell>
        </row>
        <row r="21892">
          <cell r="D21892" t="str">
            <v>201912601</v>
          </cell>
        </row>
        <row r="21893">
          <cell r="D21893" t="str">
            <v>201912602</v>
          </cell>
        </row>
        <row r="21894">
          <cell r="D21894" t="str">
            <v>201912632</v>
          </cell>
        </row>
        <row r="21895">
          <cell r="D21895" t="str">
            <v>201912662</v>
          </cell>
        </row>
        <row r="21896">
          <cell r="D21896" t="str">
            <v>201912681</v>
          </cell>
        </row>
        <row r="21897">
          <cell r="D21897" t="str">
            <v>201912682</v>
          </cell>
        </row>
        <row r="21898">
          <cell r="D21898" t="str">
            <v>201912701</v>
          </cell>
        </row>
        <row r="21899">
          <cell r="D21899" t="str">
            <v>201912703</v>
          </cell>
        </row>
        <row r="21900">
          <cell r="D21900" t="str">
            <v>201912712</v>
          </cell>
        </row>
        <row r="21901">
          <cell r="D21901" t="str">
            <v>201912713</v>
          </cell>
        </row>
        <row r="21902">
          <cell r="D21902" t="str">
            <v>201912753</v>
          </cell>
        </row>
        <row r="21903">
          <cell r="D21903" t="str">
            <v>201912762</v>
          </cell>
        </row>
        <row r="21904">
          <cell r="D21904" t="str">
            <v>201912773</v>
          </cell>
        </row>
        <row r="21905">
          <cell r="D21905" t="str">
            <v>201912781</v>
          </cell>
        </row>
        <row r="21906">
          <cell r="D21906" t="str">
            <v>201912782</v>
          </cell>
        </row>
        <row r="21907">
          <cell r="D21907" t="str">
            <v>201912783</v>
          </cell>
        </row>
        <row r="21908">
          <cell r="D21908" t="str">
            <v>201912793</v>
          </cell>
        </row>
        <row r="21909">
          <cell r="D21909" t="str">
            <v>201912801</v>
          </cell>
        </row>
        <row r="21910">
          <cell r="D21910" t="str">
            <v>201912802</v>
          </cell>
        </row>
        <row r="21911">
          <cell r="D21911" t="str">
            <v>201912858</v>
          </cell>
        </row>
        <row r="21912">
          <cell r="D21912" t="str">
            <v>201912872</v>
          </cell>
        </row>
        <row r="21913">
          <cell r="D21913" t="str">
            <v>201912878</v>
          </cell>
        </row>
        <row r="21914">
          <cell r="D21914" t="str">
            <v>201912881</v>
          </cell>
        </row>
        <row r="21915">
          <cell r="D21915" t="str">
            <v>201912882</v>
          </cell>
        </row>
        <row r="21916">
          <cell r="D21916" t="str">
            <v>201912902</v>
          </cell>
        </row>
        <row r="21917">
          <cell r="D21917" t="str">
            <v>201912917</v>
          </cell>
        </row>
        <row r="21918">
          <cell r="D21918" t="str">
            <v>201912918</v>
          </cell>
        </row>
        <row r="21919">
          <cell r="D21919" t="str">
            <v>201912919</v>
          </cell>
        </row>
        <row r="21920">
          <cell r="D21920" t="str">
            <v>201912926</v>
          </cell>
        </row>
        <row r="21921">
          <cell r="D21921" t="str">
            <v>201912927</v>
          </cell>
        </row>
        <row r="21922">
          <cell r="D21922" t="str">
            <v>201912929</v>
          </cell>
        </row>
        <row r="21923">
          <cell r="D21923" t="str">
            <v>201912930</v>
          </cell>
        </row>
        <row r="21924">
          <cell r="D21924" t="str">
            <v>201912937</v>
          </cell>
        </row>
        <row r="21925">
          <cell r="D21925" t="str">
            <v>201912938</v>
          </cell>
        </row>
        <row r="21926">
          <cell r="D21926" t="str">
            <v>201912941</v>
          </cell>
        </row>
        <row r="21927">
          <cell r="D21927" t="str">
            <v>201912946</v>
          </cell>
        </row>
        <row r="21928">
          <cell r="D21928" t="str">
            <v>201912949</v>
          </cell>
        </row>
        <row r="21929">
          <cell r="D21929" t="str">
            <v>201912950</v>
          </cell>
        </row>
        <row r="21930">
          <cell r="D21930" t="str">
            <v>201912957</v>
          </cell>
        </row>
        <row r="21931">
          <cell r="D21931" t="str">
            <v>201912958</v>
          </cell>
        </row>
        <row r="21932">
          <cell r="D21932" t="str">
            <v>201912961</v>
          </cell>
        </row>
        <row r="21933">
          <cell r="D21933" t="str">
            <v>201912966</v>
          </cell>
        </row>
        <row r="21934">
          <cell r="D21934" t="str">
            <v>201912972</v>
          </cell>
        </row>
        <row r="21935">
          <cell r="D21935" t="str">
            <v>201912982</v>
          </cell>
        </row>
        <row r="21936">
          <cell r="D21936" t="str">
            <v>202001102</v>
          </cell>
        </row>
        <row r="21937">
          <cell r="D21937" t="str">
            <v>202001104</v>
          </cell>
        </row>
        <row r="21938">
          <cell r="D21938" t="str">
            <v>202001105</v>
          </cell>
        </row>
        <row r="21939">
          <cell r="D21939" t="str">
            <v>202001107</v>
          </cell>
        </row>
        <row r="21940">
          <cell r="D21940" t="str">
            <v>202001109</v>
          </cell>
        </row>
        <row r="21941">
          <cell r="D21941" t="str">
            <v>202001110</v>
          </cell>
        </row>
        <row r="21942">
          <cell r="D21942" t="str">
            <v>202001111</v>
          </cell>
        </row>
        <row r="21943">
          <cell r="D21943" t="str">
            <v>202001116</v>
          </cell>
        </row>
        <row r="21944">
          <cell r="D21944" t="str">
            <v>202001120</v>
          </cell>
        </row>
        <row r="21945">
          <cell r="D21945" t="str">
            <v>202001121</v>
          </cell>
        </row>
        <row r="21946">
          <cell r="D21946" t="str">
            <v>202001128</v>
          </cell>
        </row>
        <row r="21947">
          <cell r="D21947" t="str">
            <v>202001129</v>
          </cell>
        </row>
        <row r="21948">
          <cell r="D21948" t="str">
            <v>202001131</v>
          </cell>
        </row>
        <row r="21949">
          <cell r="D21949" t="str">
            <v>202001136</v>
          </cell>
        </row>
        <row r="21950">
          <cell r="D21950" t="str">
            <v>202001138</v>
          </cell>
        </row>
        <row r="21951">
          <cell r="D21951" t="str">
            <v>202001139</v>
          </cell>
        </row>
        <row r="21952">
          <cell r="D21952" t="str">
            <v>202001140</v>
          </cell>
        </row>
        <row r="21953">
          <cell r="D21953" t="str">
            <v>202001141</v>
          </cell>
        </row>
        <row r="21954">
          <cell r="D21954" t="str">
            <v>202001148</v>
          </cell>
        </row>
        <row r="21955">
          <cell r="D21955" t="str">
            <v>202001149</v>
          </cell>
        </row>
        <row r="21956">
          <cell r="D21956" t="str">
            <v>202001182</v>
          </cell>
        </row>
        <row r="21957">
          <cell r="D21957" t="str">
            <v>202001184</v>
          </cell>
        </row>
        <row r="21958">
          <cell r="D21958" t="str">
            <v>202001185</v>
          </cell>
        </row>
        <row r="21959">
          <cell r="D21959" t="str">
            <v>202001201</v>
          </cell>
        </row>
        <row r="21960">
          <cell r="D21960" t="str">
            <v>202001202</v>
          </cell>
        </row>
        <row r="21961">
          <cell r="D21961" t="str">
            <v>202001203</v>
          </cell>
        </row>
        <row r="21962">
          <cell r="D21962" t="str">
            <v>202001211</v>
          </cell>
        </row>
        <row r="21963">
          <cell r="D21963" t="str">
            <v>202001212</v>
          </cell>
        </row>
        <row r="21964">
          <cell r="D21964" t="str">
            <v>202001216</v>
          </cell>
        </row>
        <row r="21965">
          <cell r="D21965" t="str">
            <v>202001220</v>
          </cell>
        </row>
        <row r="21966">
          <cell r="D21966" t="str">
            <v>202001221</v>
          </cell>
        </row>
        <row r="21967">
          <cell r="D21967" t="str">
            <v>202001223</v>
          </cell>
        </row>
        <row r="21968">
          <cell r="D21968" t="str">
            <v>202001228</v>
          </cell>
        </row>
        <row r="21969">
          <cell r="D21969" t="str">
            <v>202001229</v>
          </cell>
        </row>
        <row r="21970">
          <cell r="D21970" t="str">
            <v>202001236</v>
          </cell>
        </row>
        <row r="21971">
          <cell r="D21971" t="str">
            <v>202001253</v>
          </cell>
        </row>
        <row r="21972">
          <cell r="D21972" t="str">
            <v>202001263</v>
          </cell>
        </row>
        <row r="21973">
          <cell r="D21973" t="str">
            <v>202001272</v>
          </cell>
        </row>
        <row r="21974">
          <cell r="D21974" t="str">
            <v>202001281</v>
          </cell>
        </row>
        <row r="21975">
          <cell r="D21975" t="str">
            <v>202001282</v>
          </cell>
        </row>
        <row r="21976">
          <cell r="D21976" t="str">
            <v>202001283</v>
          </cell>
        </row>
        <row r="21977">
          <cell r="D21977" t="str">
            <v>202001293</v>
          </cell>
        </row>
        <row r="21978">
          <cell r="D21978" t="str">
            <v>202001300</v>
          </cell>
        </row>
        <row r="21979">
          <cell r="D21979" t="str">
            <v>202001301</v>
          </cell>
        </row>
        <row r="21980">
          <cell r="D21980" t="str">
            <v>202001302</v>
          </cell>
        </row>
        <row r="21981">
          <cell r="D21981" t="str">
            <v>202001310</v>
          </cell>
        </row>
        <row r="21982">
          <cell r="D21982" t="str">
            <v>202001312</v>
          </cell>
        </row>
        <row r="21983">
          <cell r="D21983" t="str">
            <v>202001318</v>
          </cell>
        </row>
        <row r="21984">
          <cell r="D21984" t="str">
            <v>202001319</v>
          </cell>
        </row>
        <row r="21985">
          <cell r="D21985" t="str">
            <v>202001320</v>
          </cell>
        </row>
        <row r="21986">
          <cell r="D21986" t="str">
            <v>202001322</v>
          </cell>
        </row>
        <row r="21987">
          <cell r="D21987" t="str">
            <v>202001332</v>
          </cell>
        </row>
        <row r="21988">
          <cell r="D21988" t="str">
            <v>202001372</v>
          </cell>
        </row>
        <row r="21989">
          <cell r="D21989" t="str">
            <v>202001381</v>
          </cell>
        </row>
        <row r="21990">
          <cell r="D21990" t="str">
            <v>202001382</v>
          </cell>
        </row>
        <row r="21991">
          <cell r="D21991" t="str">
            <v>202001392</v>
          </cell>
        </row>
        <row r="21992">
          <cell r="D21992" t="str">
            <v>202001402</v>
          </cell>
        </row>
        <row r="21993">
          <cell r="D21993" t="str">
            <v>202001409</v>
          </cell>
        </row>
        <row r="21994">
          <cell r="D21994" t="str">
            <v>202001412</v>
          </cell>
        </row>
        <row r="21995">
          <cell r="D21995" t="str">
            <v>202001416</v>
          </cell>
        </row>
        <row r="21996">
          <cell r="D21996" t="str">
            <v>202001472</v>
          </cell>
        </row>
        <row r="21997">
          <cell r="D21997" t="str">
            <v>202001482</v>
          </cell>
        </row>
        <row r="21998">
          <cell r="D21998" t="str">
            <v>202001501</v>
          </cell>
        </row>
        <row r="21999">
          <cell r="D21999" t="str">
            <v>202001503</v>
          </cell>
        </row>
        <row r="22000">
          <cell r="D22000" t="str">
            <v>202001512</v>
          </cell>
        </row>
        <row r="22001">
          <cell r="D22001" t="str">
            <v>202001516</v>
          </cell>
        </row>
        <row r="22002">
          <cell r="D22002" t="str">
            <v>202001523</v>
          </cell>
        </row>
        <row r="22003">
          <cell r="D22003" t="str">
            <v>202001536</v>
          </cell>
        </row>
        <row r="22004">
          <cell r="D22004" t="str">
            <v>202001553</v>
          </cell>
        </row>
        <row r="22005">
          <cell r="D22005" t="str">
            <v>202001572</v>
          </cell>
        </row>
        <row r="22006">
          <cell r="D22006" t="str">
            <v>202001573</v>
          </cell>
        </row>
        <row r="22007">
          <cell r="D22007" t="str">
            <v>202001581</v>
          </cell>
        </row>
        <row r="22008">
          <cell r="D22008" t="str">
            <v>202001583</v>
          </cell>
        </row>
        <row r="22009">
          <cell r="D22009" t="str">
            <v>202001593</v>
          </cell>
        </row>
        <row r="22010">
          <cell r="D22010" t="str">
            <v>202001601</v>
          </cell>
        </row>
        <row r="22011">
          <cell r="D22011" t="str">
            <v>202001602</v>
          </cell>
        </row>
        <row r="22012">
          <cell r="D22012" t="str">
            <v>202001632</v>
          </cell>
        </row>
        <row r="22013">
          <cell r="D22013" t="str">
            <v>202001662</v>
          </cell>
        </row>
        <row r="22014">
          <cell r="D22014" t="str">
            <v>202001681</v>
          </cell>
        </row>
        <row r="22015">
          <cell r="D22015" t="str">
            <v>202001682</v>
          </cell>
        </row>
        <row r="22016">
          <cell r="D22016" t="str">
            <v>202001701</v>
          </cell>
        </row>
        <row r="22017">
          <cell r="D22017" t="str">
            <v>202001703</v>
          </cell>
        </row>
        <row r="22018">
          <cell r="D22018" t="str">
            <v>202001712</v>
          </cell>
        </row>
        <row r="22019">
          <cell r="D22019" t="str">
            <v>202001713</v>
          </cell>
        </row>
        <row r="22020">
          <cell r="D22020" t="str">
            <v>202001753</v>
          </cell>
        </row>
        <row r="22021">
          <cell r="D22021" t="str">
            <v>202001762</v>
          </cell>
        </row>
        <row r="22022">
          <cell r="D22022" t="str">
            <v>202001773</v>
          </cell>
        </row>
        <row r="22023">
          <cell r="D22023" t="str">
            <v>202001781</v>
          </cell>
        </row>
        <row r="22024">
          <cell r="D22024" t="str">
            <v>202001782</v>
          </cell>
        </row>
        <row r="22025">
          <cell r="D22025" t="str">
            <v>202001783</v>
          </cell>
        </row>
        <row r="22026">
          <cell r="D22026" t="str">
            <v>202001793</v>
          </cell>
        </row>
        <row r="22027">
          <cell r="D22027" t="str">
            <v>202001801</v>
          </cell>
        </row>
        <row r="22028">
          <cell r="D22028" t="str">
            <v>202001802</v>
          </cell>
        </row>
        <row r="22029">
          <cell r="D22029" t="str">
            <v>202001858</v>
          </cell>
        </row>
        <row r="22030">
          <cell r="D22030" t="str">
            <v>202001872</v>
          </cell>
        </row>
        <row r="22031">
          <cell r="D22031" t="str">
            <v>202001878</v>
          </cell>
        </row>
        <row r="22032">
          <cell r="D22032" t="str">
            <v>202001881</v>
          </cell>
        </row>
        <row r="22033">
          <cell r="D22033" t="str">
            <v>202001882</v>
          </cell>
        </row>
        <row r="22034">
          <cell r="D22034" t="str">
            <v>202001902</v>
          </cell>
        </row>
        <row r="22035">
          <cell r="D22035" t="str">
            <v>202001917</v>
          </cell>
        </row>
        <row r="22036">
          <cell r="D22036" t="str">
            <v>202001918</v>
          </cell>
        </row>
        <row r="22037">
          <cell r="D22037" t="str">
            <v>202001919</v>
          </cell>
        </row>
        <row r="22038">
          <cell r="D22038" t="str">
            <v>202001926</v>
          </cell>
        </row>
        <row r="22039">
          <cell r="D22039" t="str">
            <v>202001927</v>
          </cell>
        </row>
        <row r="22040">
          <cell r="D22040" t="str">
            <v>202001929</v>
          </cell>
        </row>
        <row r="22041">
          <cell r="D22041" t="str">
            <v>202001930</v>
          </cell>
        </row>
        <row r="22042">
          <cell r="D22042" t="str">
            <v>202001937</v>
          </cell>
        </row>
        <row r="22043">
          <cell r="D22043" t="str">
            <v>202001938</v>
          </cell>
        </row>
        <row r="22044">
          <cell r="D22044" t="str">
            <v>202001941</v>
          </cell>
        </row>
        <row r="22045">
          <cell r="D22045" t="str">
            <v>202001946</v>
          </cell>
        </row>
        <row r="22046">
          <cell r="D22046" t="str">
            <v>202001949</v>
          </cell>
        </row>
        <row r="22047">
          <cell r="D22047" t="str">
            <v>202001950</v>
          </cell>
        </row>
        <row r="22048">
          <cell r="D22048" t="str">
            <v>202001957</v>
          </cell>
        </row>
        <row r="22049">
          <cell r="D22049" t="str">
            <v>202001958</v>
          </cell>
        </row>
        <row r="22050">
          <cell r="D22050" t="str">
            <v>202001961</v>
          </cell>
        </row>
        <row r="22051">
          <cell r="D22051" t="str">
            <v>202001966</v>
          </cell>
        </row>
        <row r="22052">
          <cell r="D22052" t="str">
            <v>202001972</v>
          </cell>
        </row>
        <row r="22053">
          <cell r="D22053" t="str">
            <v>202001982</v>
          </cell>
        </row>
        <row r="22054">
          <cell r="D22054" t="str">
            <v>202002102</v>
          </cell>
        </row>
        <row r="22055">
          <cell r="D22055" t="str">
            <v>202002104</v>
          </cell>
        </row>
        <row r="22056">
          <cell r="D22056" t="str">
            <v>202002105</v>
          </cell>
        </row>
        <row r="22057">
          <cell r="D22057" t="str">
            <v>202002107</v>
          </cell>
        </row>
        <row r="22058">
          <cell r="D22058" t="str">
            <v>202002109</v>
          </cell>
        </row>
        <row r="22059">
          <cell r="D22059" t="str">
            <v>202002110</v>
          </cell>
        </row>
        <row r="22060">
          <cell r="D22060" t="str">
            <v>202002111</v>
          </cell>
        </row>
        <row r="22061">
          <cell r="D22061" t="str">
            <v>202002116</v>
          </cell>
        </row>
        <row r="22062">
          <cell r="D22062" t="str">
            <v>202002120</v>
          </cell>
        </row>
        <row r="22063">
          <cell r="D22063" t="str">
            <v>202002121</v>
          </cell>
        </row>
        <row r="22064">
          <cell r="D22064" t="str">
            <v>202002128</v>
          </cell>
        </row>
        <row r="22065">
          <cell r="D22065" t="str">
            <v>202002129</v>
          </cell>
        </row>
        <row r="22066">
          <cell r="D22066" t="str">
            <v>202002131</v>
          </cell>
        </row>
        <row r="22067">
          <cell r="D22067" t="str">
            <v>202002136</v>
          </cell>
        </row>
        <row r="22068">
          <cell r="D22068" t="str">
            <v>202002138</v>
          </cell>
        </row>
        <row r="22069">
          <cell r="D22069" t="str">
            <v>202002139</v>
          </cell>
        </row>
        <row r="22070">
          <cell r="D22070" t="str">
            <v>202002140</v>
          </cell>
        </row>
        <row r="22071">
          <cell r="D22071" t="str">
            <v>202002141</v>
          </cell>
        </row>
        <row r="22072">
          <cell r="D22072" t="str">
            <v>202002148</v>
          </cell>
        </row>
        <row r="22073">
          <cell r="D22073" t="str">
            <v>202002149</v>
          </cell>
        </row>
        <row r="22074">
          <cell r="D22074" t="str">
            <v>202002182</v>
          </cell>
        </row>
        <row r="22075">
          <cell r="D22075" t="str">
            <v>202002184</v>
          </cell>
        </row>
        <row r="22076">
          <cell r="D22076" t="str">
            <v>202002185</v>
          </cell>
        </row>
        <row r="22077">
          <cell r="D22077" t="str">
            <v>202002201</v>
          </cell>
        </row>
        <row r="22078">
          <cell r="D22078" t="str">
            <v>202002202</v>
          </cell>
        </row>
        <row r="22079">
          <cell r="D22079" t="str">
            <v>202002203</v>
          </cell>
        </row>
        <row r="22080">
          <cell r="D22080" t="str">
            <v>202002211</v>
          </cell>
        </row>
        <row r="22081">
          <cell r="D22081" t="str">
            <v>202002212</v>
          </cell>
        </row>
        <row r="22082">
          <cell r="D22082" t="str">
            <v>202002216</v>
          </cell>
        </row>
        <row r="22083">
          <cell r="D22083" t="str">
            <v>202002220</v>
          </cell>
        </row>
        <row r="22084">
          <cell r="D22084" t="str">
            <v>202002221</v>
          </cell>
        </row>
        <row r="22085">
          <cell r="D22085" t="str">
            <v>202002223</v>
          </cell>
        </row>
        <row r="22086">
          <cell r="D22086" t="str">
            <v>202002228</v>
          </cell>
        </row>
        <row r="22087">
          <cell r="D22087" t="str">
            <v>202002229</v>
          </cell>
        </row>
        <row r="22088">
          <cell r="D22088" t="str">
            <v>202002236</v>
          </cell>
        </row>
        <row r="22089">
          <cell r="D22089" t="str">
            <v>202002253</v>
          </cell>
        </row>
        <row r="22090">
          <cell r="D22090" t="str">
            <v>202002263</v>
          </cell>
        </row>
        <row r="22091">
          <cell r="D22091" t="str">
            <v>202002272</v>
          </cell>
        </row>
        <row r="22092">
          <cell r="D22092" t="str">
            <v>202002281</v>
          </cell>
        </row>
        <row r="22093">
          <cell r="D22093" t="str">
            <v>202002282</v>
          </cell>
        </row>
        <row r="22094">
          <cell r="D22094" t="str">
            <v>202002283</v>
          </cell>
        </row>
        <row r="22095">
          <cell r="D22095" t="str">
            <v>202002293</v>
          </cell>
        </row>
        <row r="22096">
          <cell r="D22096" t="str">
            <v>202002300</v>
          </cell>
        </row>
        <row r="22097">
          <cell r="D22097" t="str">
            <v>202002301</v>
          </cell>
        </row>
        <row r="22098">
          <cell r="D22098" t="str">
            <v>202002302</v>
          </cell>
        </row>
        <row r="22099">
          <cell r="D22099" t="str">
            <v>202002310</v>
          </cell>
        </row>
        <row r="22100">
          <cell r="D22100" t="str">
            <v>202002312</v>
          </cell>
        </row>
        <row r="22101">
          <cell r="D22101" t="str">
            <v>202002318</v>
          </cell>
        </row>
        <row r="22102">
          <cell r="D22102" t="str">
            <v>202002319</v>
          </cell>
        </row>
        <row r="22103">
          <cell r="D22103" t="str">
            <v>202002320</v>
          </cell>
        </row>
        <row r="22104">
          <cell r="D22104" t="str">
            <v>202002322</v>
          </cell>
        </row>
        <row r="22105">
          <cell r="D22105" t="str">
            <v>202002332</v>
          </cell>
        </row>
        <row r="22106">
          <cell r="D22106" t="str">
            <v>202002372</v>
          </cell>
        </row>
        <row r="22107">
          <cell r="D22107" t="str">
            <v>202002381</v>
          </cell>
        </row>
        <row r="22108">
          <cell r="D22108" t="str">
            <v>202002382</v>
          </cell>
        </row>
        <row r="22109">
          <cell r="D22109" t="str">
            <v>202002392</v>
          </cell>
        </row>
        <row r="22110">
          <cell r="D22110" t="str">
            <v>202002402</v>
          </cell>
        </row>
        <row r="22111">
          <cell r="D22111" t="str">
            <v>202002409</v>
          </cell>
        </row>
        <row r="22112">
          <cell r="D22112" t="str">
            <v>202002412</v>
          </cell>
        </row>
        <row r="22113">
          <cell r="D22113" t="str">
            <v>202002416</v>
          </cell>
        </row>
        <row r="22114">
          <cell r="D22114" t="str">
            <v>202002472</v>
          </cell>
        </row>
        <row r="22115">
          <cell r="D22115" t="str">
            <v>202002482</v>
          </cell>
        </row>
        <row r="22116">
          <cell r="D22116" t="str">
            <v>202002501</v>
          </cell>
        </row>
        <row r="22117">
          <cell r="D22117" t="str">
            <v>202002503</v>
          </cell>
        </row>
        <row r="22118">
          <cell r="D22118" t="str">
            <v>202002512</v>
          </cell>
        </row>
        <row r="22119">
          <cell r="D22119" t="str">
            <v>202002516</v>
          </cell>
        </row>
        <row r="22120">
          <cell r="D22120" t="str">
            <v>202002523</v>
          </cell>
        </row>
        <row r="22121">
          <cell r="D22121" t="str">
            <v>202002536</v>
          </cell>
        </row>
        <row r="22122">
          <cell r="D22122" t="str">
            <v>202002553</v>
          </cell>
        </row>
        <row r="22123">
          <cell r="D22123" t="str">
            <v>202002572</v>
          </cell>
        </row>
        <row r="22124">
          <cell r="D22124" t="str">
            <v>202002573</v>
          </cell>
        </row>
        <row r="22125">
          <cell r="D22125" t="str">
            <v>202002581</v>
          </cell>
        </row>
        <row r="22126">
          <cell r="D22126" t="str">
            <v>202002583</v>
          </cell>
        </row>
        <row r="22127">
          <cell r="D22127" t="str">
            <v>202002593</v>
          </cell>
        </row>
        <row r="22128">
          <cell r="D22128" t="str">
            <v>202002601</v>
          </cell>
        </row>
        <row r="22129">
          <cell r="D22129" t="str">
            <v>202002602</v>
          </cell>
        </row>
        <row r="22130">
          <cell r="D22130" t="str">
            <v>202002632</v>
          </cell>
        </row>
        <row r="22131">
          <cell r="D22131" t="str">
            <v>202002636</v>
          </cell>
        </row>
        <row r="22132">
          <cell r="D22132" t="str">
            <v>202002662</v>
          </cell>
        </row>
        <row r="22133">
          <cell r="D22133" t="str">
            <v>202002681</v>
          </cell>
        </row>
        <row r="22134">
          <cell r="D22134" t="str">
            <v>202002682</v>
          </cell>
        </row>
        <row r="22135">
          <cell r="D22135" t="str">
            <v>202002701</v>
          </cell>
        </row>
        <row r="22136">
          <cell r="D22136" t="str">
            <v>202002703</v>
          </cell>
        </row>
        <row r="22137">
          <cell r="D22137" t="str">
            <v>202002712</v>
          </cell>
        </row>
        <row r="22138">
          <cell r="D22138" t="str">
            <v>202002713</v>
          </cell>
        </row>
        <row r="22139">
          <cell r="D22139" t="str">
            <v>202002753</v>
          </cell>
        </row>
        <row r="22140">
          <cell r="D22140" t="str">
            <v>202002762</v>
          </cell>
        </row>
        <row r="22141">
          <cell r="D22141" t="str">
            <v>202002773</v>
          </cell>
        </row>
        <row r="22142">
          <cell r="D22142" t="str">
            <v>202002781</v>
          </cell>
        </row>
        <row r="22143">
          <cell r="D22143" t="str">
            <v>202002782</v>
          </cell>
        </row>
        <row r="22144">
          <cell r="D22144" t="str">
            <v>202002783</v>
          </cell>
        </row>
        <row r="22145">
          <cell r="D22145" t="str">
            <v>202002793</v>
          </cell>
        </row>
        <row r="22146">
          <cell r="D22146" t="str">
            <v>202002801</v>
          </cell>
        </row>
        <row r="22147">
          <cell r="D22147" t="str">
            <v>202002802</v>
          </cell>
        </row>
        <row r="22148">
          <cell r="D22148" t="str">
            <v>202002858</v>
          </cell>
        </row>
        <row r="22149">
          <cell r="D22149" t="str">
            <v>202002872</v>
          </cell>
        </row>
        <row r="22150">
          <cell r="D22150" t="str">
            <v>202002878</v>
          </cell>
        </row>
        <row r="22151">
          <cell r="D22151" t="str">
            <v>202002881</v>
          </cell>
        </row>
        <row r="22152">
          <cell r="D22152" t="str">
            <v>202002882</v>
          </cell>
        </row>
        <row r="22153">
          <cell r="D22153" t="str">
            <v>202002902</v>
          </cell>
        </row>
        <row r="22154">
          <cell r="D22154" t="str">
            <v>202002917</v>
          </cell>
        </row>
        <row r="22155">
          <cell r="D22155" t="str">
            <v>202002918</v>
          </cell>
        </row>
        <row r="22156">
          <cell r="D22156" t="str">
            <v>202002919</v>
          </cell>
        </row>
        <row r="22157">
          <cell r="D22157" t="str">
            <v>202002926</v>
          </cell>
        </row>
        <row r="22158">
          <cell r="D22158" t="str">
            <v>202002927</v>
          </cell>
        </row>
        <row r="22159">
          <cell r="D22159" t="str">
            <v>202002929</v>
          </cell>
        </row>
        <row r="22160">
          <cell r="D22160" t="str">
            <v>202002930</v>
          </cell>
        </row>
        <row r="22161">
          <cell r="D22161" t="str">
            <v>202002937</v>
          </cell>
        </row>
        <row r="22162">
          <cell r="D22162" t="str">
            <v>202002938</v>
          </cell>
        </row>
        <row r="22163">
          <cell r="D22163" t="str">
            <v>202002941</v>
          </cell>
        </row>
        <row r="22164">
          <cell r="D22164" t="str">
            <v>202002946</v>
          </cell>
        </row>
        <row r="22165">
          <cell r="D22165" t="str">
            <v>202002949</v>
          </cell>
        </row>
        <row r="22166">
          <cell r="D22166" t="str">
            <v>202002950</v>
          </cell>
        </row>
        <row r="22167">
          <cell r="D22167" t="str">
            <v>202002957</v>
          </cell>
        </row>
        <row r="22168">
          <cell r="D22168" t="str">
            <v>202002958</v>
          </cell>
        </row>
        <row r="22169">
          <cell r="D22169" t="str">
            <v>202002961</v>
          </cell>
        </row>
        <row r="22170">
          <cell r="D22170" t="str">
            <v>202002966</v>
          </cell>
        </row>
        <row r="22171">
          <cell r="D22171" t="str">
            <v>202002972</v>
          </cell>
        </row>
        <row r="22172">
          <cell r="D22172" t="str">
            <v>202002982</v>
          </cell>
        </row>
        <row r="22173">
          <cell r="D22173" t="str">
            <v>202003102</v>
          </cell>
        </row>
        <row r="22174">
          <cell r="D22174" t="str">
            <v>202003104</v>
          </cell>
        </row>
        <row r="22175">
          <cell r="D22175" t="str">
            <v>202003105</v>
          </cell>
        </row>
        <row r="22176">
          <cell r="D22176" t="str">
            <v>202003107</v>
          </cell>
        </row>
        <row r="22177">
          <cell r="D22177" t="str">
            <v>202003109</v>
          </cell>
        </row>
        <row r="22178">
          <cell r="D22178" t="str">
            <v>202003110</v>
          </cell>
        </row>
        <row r="22179">
          <cell r="D22179" t="str">
            <v>202003111</v>
          </cell>
        </row>
        <row r="22180">
          <cell r="D22180" t="str">
            <v>202003116</v>
          </cell>
        </row>
        <row r="22181">
          <cell r="D22181" t="str">
            <v>202003120</v>
          </cell>
        </row>
        <row r="22182">
          <cell r="D22182" t="str">
            <v>202003121</v>
          </cell>
        </row>
        <row r="22183">
          <cell r="D22183" t="str">
            <v>202003128</v>
          </cell>
        </row>
        <row r="22184">
          <cell r="D22184" t="str">
            <v>202003129</v>
          </cell>
        </row>
        <row r="22185">
          <cell r="D22185" t="str">
            <v>202003131</v>
          </cell>
        </row>
        <row r="22186">
          <cell r="D22186" t="str">
            <v>202003136</v>
          </cell>
        </row>
        <row r="22187">
          <cell r="D22187" t="str">
            <v>202003138</v>
          </cell>
        </row>
        <row r="22188">
          <cell r="D22188" t="str">
            <v>202003139</v>
          </cell>
        </row>
        <row r="22189">
          <cell r="D22189" t="str">
            <v>202003140</v>
          </cell>
        </row>
        <row r="22190">
          <cell r="D22190" t="str">
            <v>202003141</v>
          </cell>
        </row>
        <row r="22191">
          <cell r="D22191" t="str">
            <v>202003148</v>
          </cell>
        </row>
        <row r="22192">
          <cell r="D22192" t="str">
            <v>202003149</v>
          </cell>
        </row>
        <row r="22193">
          <cell r="D22193" t="str">
            <v>202003182</v>
          </cell>
        </row>
        <row r="22194">
          <cell r="D22194" t="str">
            <v>202003184</v>
          </cell>
        </row>
        <row r="22195">
          <cell r="D22195" t="str">
            <v>202003185</v>
          </cell>
        </row>
        <row r="22196">
          <cell r="D22196" t="str">
            <v>202003201</v>
          </cell>
        </row>
        <row r="22197">
          <cell r="D22197" t="str">
            <v>202003202</v>
          </cell>
        </row>
        <row r="22198">
          <cell r="D22198" t="str">
            <v>202003203</v>
          </cell>
        </row>
        <row r="22199">
          <cell r="D22199" t="str">
            <v>202003211</v>
          </cell>
        </row>
        <row r="22200">
          <cell r="D22200" t="str">
            <v>202003212</v>
          </cell>
        </row>
        <row r="22201">
          <cell r="D22201" t="str">
            <v>202003216</v>
          </cell>
        </row>
        <row r="22202">
          <cell r="D22202" t="str">
            <v>202003220</v>
          </cell>
        </row>
        <row r="22203">
          <cell r="D22203" t="str">
            <v>202003221</v>
          </cell>
        </row>
        <row r="22204">
          <cell r="D22204" t="str">
            <v>202003223</v>
          </cell>
        </row>
        <row r="22205">
          <cell r="D22205" t="str">
            <v>202003228</v>
          </cell>
        </row>
        <row r="22206">
          <cell r="D22206" t="str">
            <v>202003229</v>
          </cell>
        </row>
        <row r="22207">
          <cell r="D22207" t="str">
            <v>202003236</v>
          </cell>
        </row>
        <row r="22208">
          <cell r="D22208" t="str">
            <v>202003253</v>
          </cell>
        </row>
        <row r="22209">
          <cell r="D22209" t="str">
            <v>202003263</v>
          </cell>
        </row>
        <row r="22210">
          <cell r="D22210" t="str">
            <v>202003272</v>
          </cell>
        </row>
        <row r="22211">
          <cell r="D22211" t="str">
            <v>202003281</v>
          </cell>
        </row>
        <row r="22212">
          <cell r="D22212" t="str">
            <v>202003282</v>
          </cell>
        </row>
        <row r="22213">
          <cell r="D22213" t="str">
            <v>202003283</v>
          </cell>
        </row>
        <row r="22214">
          <cell r="D22214" t="str">
            <v>202003293</v>
          </cell>
        </row>
        <row r="22215">
          <cell r="D22215" t="str">
            <v>202003300</v>
          </cell>
        </row>
        <row r="22216">
          <cell r="D22216" t="str">
            <v>202003301</v>
          </cell>
        </row>
        <row r="22217">
          <cell r="D22217" t="str">
            <v>202003302</v>
          </cell>
        </row>
        <row r="22218">
          <cell r="D22218" t="str">
            <v>202003310</v>
          </cell>
        </row>
        <row r="22219">
          <cell r="D22219" t="str">
            <v>202003312</v>
          </cell>
        </row>
        <row r="22220">
          <cell r="D22220" t="str">
            <v>202003318</v>
          </cell>
        </row>
        <row r="22221">
          <cell r="D22221" t="str">
            <v>202003319</v>
          </cell>
        </row>
        <row r="22222">
          <cell r="D22222" t="str">
            <v>202003320</v>
          </cell>
        </row>
        <row r="22223">
          <cell r="D22223" t="str">
            <v>202003322</v>
          </cell>
        </row>
        <row r="22224">
          <cell r="D22224" t="str">
            <v>202003332</v>
          </cell>
        </row>
        <row r="22225">
          <cell r="D22225" t="str">
            <v>202003372</v>
          </cell>
        </row>
        <row r="22226">
          <cell r="D22226" t="str">
            <v>202003381</v>
          </cell>
        </row>
        <row r="22227">
          <cell r="D22227" t="str">
            <v>202003382</v>
          </cell>
        </row>
        <row r="22228">
          <cell r="D22228" t="str">
            <v>202003392</v>
          </cell>
        </row>
        <row r="22229">
          <cell r="D22229" t="str">
            <v>202003402</v>
          </cell>
        </row>
        <row r="22230">
          <cell r="D22230" t="str">
            <v>202003409</v>
          </cell>
        </row>
        <row r="22231">
          <cell r="D22231" t="str">
            <v>202003412</v>
          </cell>
        </row>
        <row r="22232">
          <cell r="D22232" t="str">
            <v>202003416</v>
          </cell>
        </row>
        <row r="22233">
          <cell r="D22233" t="str">
            <v>202003472</v>
          </cell>
        </row>
        <row r="22234">
          <cell r="D22234" t="str">
            <v>202003482</v>
          </cell>
        </row>
        <row r="22235">
          <cell r="D22235" t="str">
            <v>202003501</v>
          </cell>
        </row>
        <row r="22236">
          <cell r="D22236" t="str">
            <v>202003503</v>
          </cell>
        </row>
        <row r="22237">
          <cell r="D22237" t="str">
            <v>202003512</v>
          </cell>
        </row>
        <row r="22238">
          <cell r="D22238" t="str">
            <v>202003516</v>
          </cell>
        </row>
        <row r="22239">
          <cell r="D22239" t="str">
            <v>202003523</v>
          </cell>
        </row>
        <row r="22240">
          <cell r="D22240" t="str">
            <v>202003536</v>
          </cell>
        </row>
        <row r="22241">
          <cell r="D22241" t="str">
            <v>202003553</v>
          </cell>
        </row>
        <row r="22242">
          <cell r="D22242" t="str">
            <v>202003572</v>
          </cell>
        </row>
        <row r="22243">
          <cell r="D22243" t="str">
            <v>202003573</v>
          </cell>
        </row>
        <row r="22244">
          <cell r="D22244" t="str">
            <v>202003581</v>
          </cell>
        </row>
        <row r="22245">
          <cell r="D22245" t="str">
            <v>202003583</v>
          </cell>
        </row>
        <row r="22246">
          <cell r="D22246" t="str">
            <v>202003593</v>
          </cell>
        </row>
        <row r="22247">
          <cell r="D22247" t="str">
            <v>202003601</v>
          </cell>
        </row>
        <row r="22248">
          <cell r="D22248" t="str">
            <v>202003602</v>
          </cell>
        </row>
        <row r="22249">
          <cell r="D22249" t="str">
            <v>202003632</v>
          </cell>
        </row>
        <row r="22250">
          <cell r="D22250" t="str">
            <v>202003636</v>
          </cell>
        </row>
        <row r="22251">
          <cell r="D22251" t="str">
            <v>202003662</v>
          </cell>
        </row>
        <row r="22252">
          <cell r="D22252" t="str">
            <v>202003681</v>
          </cell>
        </row>
        <row r="22253">
          <cell r="D22253" t="str">
            <v>202003682</v>
          </cell>
        </row>
        <row r="22254">
          <cell r="D22254" t="str">
            <v>202003701</v>
          </cell>
        </row>
        <row r="22255">
          <cell r="D22255" t="str">
            <v>202003703</v>
          </cell>
        </row>
        <row r="22256">
          <cell r="D22256" t="str">
            <v>202003712</v>
          </cell>
        </row>
        <row r="22257">
          <cell r="D22257" t="str">
            <v>202003713</v>
          </cell>
        </row>
        <row r="22258">
          <cell r="D22258" t="str">
            <v>202003753</v>
          </cell>
        </row>
        <row r="22259">
          <cell r="D22259" t="str">
            <v>202003762</v>
          </cell>
        </row>
        <row r="22260">
          <cell r="D22260" t="str">
            <v>202003773</v>
          </cell>
        </row>
        <row r="22261">
          <cell r="D22261" t="str">
            <v>202003781</v>
          </cell>
        </row>
        <row r="22262">
          <cell r="D22262" t="str">
            <v>202003782</v>
          </cell>
        </row>
        <row r="22263">
          <cell r="D22263" t="str">
            <v>202003783</v>
          </cell>
        </row>
        <row r="22264">
          <cell r="D22264" t="str">
            <v>202003793</v>
          </cell>
        </row>
        <row r="22265">
          <cell r="D22265" t="str">
            <v>202003801</v>
          </cell>
        </row>
        <row r="22266">
          <cell r="D22266" t="str">
            <v>202003802</v>
          </cell>
        </row>
        <row r="22267">
          <cell r="D22267" t="str">
            <v>202003858</v>
          </cell>
        </row>
        <row r="22268">
          <cell r="D22268" t="str">
            <v>202003872</v>
          </cell>
        </row>
        <row r="22269">
          <cell r="D22269" t="str">
            <v>202003878</v>
          </cell>
        </row>
        <row r="22270">
          <cell r="D22270" t="str">
            <v>202003881</v>
          </cell>
        </row>
        <row r="22271">
          <cell r="D22271" t="str">
            <v>202003882</v>
          </cell>
        </row>
        <row r="22272">
          <cell r="D22272" t="str">
            <v>202003902</v>
          </cell>
        </row>
        <row r="22273">
          <cell r="D22273" t="str">
            <v>202003917</v>
          </cell>
        </row>
        <row r="22274">
          <cell r="D22274" t="str">
            <v>202003918</v>
          </cell>
        </row>
        <row r="22275">
          <cell r="D22275" t="str">
            <v>202003919</v>
          </cell>
        </row>
        <row r="22276">
          <cell r="D22276" t="str">
            <v>202003926</v>
          </cell>
        </row>
        <row r="22277">
          <cell r="D22277" t="str">
            <v>202003927</v>
          </cell>
        </row>
        <row r="22278">
          <cell r="D22278" t="str">
            <v>202003929</v>
          </cell>
        </row>
        <row r="22279">
          <cell r="D22279" t="str">
            <v>202003930</v>
          </cell>
        </row>
        <row r="22280">
          <cell r="D22280" t="str">
            <v>202003937</v>
          </cell>
        </row>
        <row r="22281">
          <cell r="D22281" t="str">
            <v>202003938</v>
          </cell>
        </row>
        <row r="22282">
          <cell r="D22282" t="str">
            <v>202003941</v>
          </cell>
        </row>
        <row r="22283">
          <cell r="D22283" t="str">
            <v>202003946</v>
          </cell>
        </row>
        <row r="22284">
          <cell r="D22284" t="str">
            <v>202003949</v>
          </cell>
        </row>
        <row r="22285">
          <cell r="D22285" t="str">
            <v>202003950</v>
          </cell>
        </row>
        <row r="22286">
          <cell r="D22286" t="str">
            <v>202003957</v>
          </cell>
        </row>
        <row r="22287">
          <cell r="D22287" t="str">
            <v>202003958</v>
          </cell>
        </row>
        <row r="22288">
          <cell r="D22288" t="str">
            <v>202003961</v>
          </cell>
        </row>
        <row r="22289">
          <cell r="D22289" t="str">
            <v>202003966</v>
          </cell>
        </row>
        <row r="22290">
          <cell r="D22290" t="str">
            <v>202003972</v>
          </cell>
        </row>
        <row r="22291">
          <cell r="D22291" t="str">
            <v>202003982</v>
          </cell>
        </row>
        <row r="22292">
          <cell r="D22292" t="str">
            <v>202004102</v>
          </cell>
        </row>
        <row r="22293">
          <cell r="D22293" t="str">
            <v>202004104</v>
          </cell>
        </row>
        <row r="22294">
          <cell r="D22294" t="str">
            <v>202004105</v>
          </cell>
        </row>
        <row r="22295">
          <cell r="D22295" t="str">
            <v>202004107</v>
          </cell>
        </row>
        <row r="22296">
          <cell r="D22296" t="str">
            <v>202004109</v>
          </cell>
        </row>
        <row r="22297">
          <cell r="D22297" t="str">
            <v>202004110</v>
          </cell>
        </row>
        <row r="22298">
          <cell r="D22298" t="str">
            <v>202004111</v>
          </cell>
        </row>
        <row r="22299">
          <cell r="D22299" t="str">
            <v>202004116</v>
          </cell>
        </row>
        <row r="22300">
          <cell r="D22300" t="str">
            <v>202004120</v>
          </cell>
        </row>
        <row r="22301">
          <cell r="D22301" t="str">
            <v>202004121</v>
          </cell>
        </row>
        <row r="22302">
          <cell r="D22302" t="str">
            <v>202004128</v>
          </cell>
        </row>
        <row r="22303">
          <cell r="D22303" t="str">
            <v>202004129</v>
          </cell>
        </row>
        <row r="22304">
          <cell r="D22304" t="str">
            <v>202004131</v>
          </cell>
        </row>
        <row r="22305">
          <cell r="D22305" t="str">
            <v>202004136</v>
          </cell>
        </row>
        <row r="22306">
          <cell r="D22306" t="str">
            <v>202004138</v>
          </cell>
        </row>
        <row r="22307">
          <cell r="D22307" t="str">
            <v>202004139</v>
          </cell>
        </row>
        <row r="22308">
          <cell r="D22308" t="str">
            <v>202004140</v>
          </cell>
        </row>
        <row r="22309">
          <cell r="D22309" t="str">
            <v>202004141</v>
          </cell>
        </row>
        <row r="22310">
          <cell r="D22310" t="str">
            <v>202004148</v>
          </cell>
        </row>
        <row r="22311">
          <cell r="D22311" t="str">
            <v>202004149</v>
          </cell>
        </row>
        <row r="22312">
          <cell r="D22312" t="str">
            <v>202004182</v>
          </cell>
        </row>
        <row r="22313">
          <cell r="D22313" t="str">
            <v>202004184</v>
          </cell>
        </row>
        <row r="22314">
          <cell r="D22314" t="str">
            <v>202004185</v>
          </cell>
        </row>
        <row r="22315">
          <cell r="D22315" t="str">
            <v>202004201</v>
          </cell>
        </row>
        <row r="22316">
          <cell r="D22316" t="str">
            <v>202004202</v>
          </cell>
        </row>
        <row r="22317">
          <cell r="D22317" t="str">
            <v>202004203</v>
          </cell>
        </row>
        <row r="22318">
          <cell r="D22318" t="str">
            <v>202004211</v>
          </cell>
        </row>
        <row r="22319">
          <cell r="D22319" t="str">
            <v>202004212</v>
          </cell>
        </row>
        <row r="22320">
          <cell r="D22320" t="str">
            <v>202004216</v>
          </cell>
        </row>
        <row r="22321">
          <cell r="D22321" t="str">
            <v>202004220</v>
          </cell>
        </row>
        <row r="22322">
          <cell r="D22322" t="str">
            <v>202004221</v>
          </cell>
        </row>
        <row r="22323">
          <cell r="D22323" t="str">
            <v>202004223</v>
          </cell>
        </row>
        <row r="22324">
          <cell r="D22324" t="str">
            <v>202004228</v>
          </cell>
        </row>
        <row r="22325">
          <cell r="D22325" t="str">
            <v>202004229</v>
          </cell>
        </row>
        <row r="22326">
          <cell r="D22326" t="str">
            <v>202004236</v>
          </cell>
        </row>
        <row r="22327">
          <cell r="D22327" t="str">
            <v>202004253</v>
          </cell>
        </row>
        <row r="22328">
          <cell r="D22328" t="str">
            <v>202004263</v>
          </cell>
        </row>
        <row r="22329">
          <cell r="D22329" t="str">
            <v>202004272</v>
          </cell>
        </row>
        <row r="22330">
          <cell r="D22330" t="str">
            <v>202004281</v>
          </cell>
        </row>
        <row r="22331">
          <cell r="D22331" t="str">
            <v>202004282</v>
          </cell>
        </row>
        <row r="22332">
          <cell r="D22332" t="str">
            <v>202004283</v>
          </cell>
        </row>
        <row r="22333">
          <cell r="D22333" t="str">
            <v>202004293</v>
          </cell>
        </row>
        <row r="22334">
          <cell r="D22334" t="str">
            <v>202004300</v>
          </cell>
        </row>
        <row r="22335">
          <cell r="D22335" t="str">
            <v>202004301</v>
          </cell>
        </row>
        <row r="22336">
          <cell r="D22336" t="str">
            <v>202004302</v>
          </cell>
        </row>
        <row r="22337">
          <cell r="D22337" t="str">
            <v>202004310</v>
          </cell>
        </row>
        <row r="22338">
          <cell r="D22338" t="str">
            <v>202004312</v>
          </cell>
        </row>
        <row r="22339">
          <cell r="D22339" t="str">
            <v>202004318</v>
          </cell>
        </row>
        <row r="22340">
          <cell r="D22340" t="str">
            <v>202004319</v>
          </cell>
        </row>
        <row r="22341">
          <cell r="D22341" t="str">
            <v>202004320</v>
          </cell>
        </row>
        <row r="22342">
          <cell r="D22342" t="str">
            <v>202004322</v>
          </cell>
        </row>
        <row r="22343">
          <cell r="D22343" t="str">
            <v>202004332</v>
          </cell>
        </row>
        <row r="22344">
          <cell r="D22344" t="str">
            <v>202004372</v>
          </cell>
        </row>
        <row r="22345">
          <cell r="D22345" t="str">
            <v>202004381</v>
          </cell>
        </row>
        <row r="22346">
          <cell r="D22346" t="str">
            <v>202004382</v>
          </cell>
        </row>
        <row r="22347">
          <cell r="D22347" t="str">
            <v>202004392</v>
          </cell>
        </row>
        <row r="22348">
          <cell r="D22348" t="str">
            <v>202004402</v>
          </cell>
        </row>
        <row r="22349">
          <cell r="D22349" t="str">
            <v>202004409</v>
          </cell>
        </row>
        <row r="22350">
          <cell r="D22350" t="str">
            <v>202004412</v>
          </cell>
        </row>
        <row r="22351">
          <cell r="D22351" t="str">
            <v>202004416</v>
          </cell>
        </row>
        <row r="22352">
          <cell r="D22352" t="str">
            <v>202004472</v>
          </cell>
        </row>
        <row r="22353">
          <cell r="D22353" t="str">
            <v>202004482</v>
          </cell>
        </row>
        <row r="22354">
          <cell r="D22354" t="str">
            <v>202004501</v>
          </cell>
        </row>
        <row r="22355">
          <cell r="D22355" t="str">
            <v>202004503</v>
          </cell>
        </row>
        <row r="22356">
          <cell r="D22356" t="str">
            <v>202004512</v>
          </cell>
        </row>
        <row r="22357">
          <cell r="D22357" t="str">
            <v>202004516</v>
          </cell>
        </row>
        <row r="22358">
          <cell r="D22358" t="str">
            <v>202004523</v>
          </cell>
        </row>
        <row r="22359">
          <cell r="D22359" t="str">
            <v>202004536</v>
          </cell>
        </row>
        <row r="22360">
          <cell r="D22360" t="str">
            <v>202004553</v>
          </cell>
        </row>
        <row r="22361">
          <cell r="D22361" t="str">
            <v>202004572</v>
          </cell>
        </row>
        <row r="22362">
          <cell r="D22362" t="str">
            <v>202004573</v>
          </cell>
        </row>
        <row r="22363">
          <cell r="D22363" t="str">
            <v>202004581</v>
          </cell>
        </row>
        <row r="22364">
          <cell r="D22364" t="str">
            <v>202004583</v>
          </cell>
        </row>
        <row r="22365">
          <cell r="D22365" t="str">
            <v>202004593</v>
          </cell>
        </row>
        <row r="22366">
          <cell r="D22366" t="str">
            <v>202004601</v>
          </cell>
        </row>
        <row r="22367">
          <cell r="D22367" t="str">
            <v>202004602</v>
          </cell>
        </row>
        <row r="22368">
          <cell r="D22368" t="str">
            <v>202004632</v>
          </cell>
        </row>
        <row r="22369">
          <cell r="D22369" t="str">
            <v>202004636</v>
          </cell>
        </row>
        <row r="22370">
          <cell r="D22370" t="str">
            <v>202004662</v>
          </cell>
        </row>
        <row r="22371">
          <cell r="D22371" t="str">
            <v>202004681</v>
          </cell>
        </row>
        <row r="22372">
          <cell r="D22372" t="str">
            <v>202004682</v>
          </cell>
        </row>
        <row r="22373">
          <cell r="D22373" t="str">
            <v>202004701</v>
          </cell>
        </row>
        <row r="22374">
          <cell r="D22374" t="str">
            <v>202004703</v>
          </cell>
        </row>
        <row r="22375">
          <cell r="D22375" t="str">
            <v>202004712</v>
          </cell>
        </row>
        <row r="22376">
          <cell r="D22376" t="str">
            <v>202004713</v>
          </cell>
        </row>
        <row r="22377">
          <cell r="D22377" t="str">
            <v>202004753</v>
          </cell>
        </row>
        <row r="22378">
          <cell r="D22378" t="str">
            <v>202004762</v>
          </cell>
        </row>
        <row r="22379">
          <cell r="D22379" t="str">
            <v>202004773</v>
          </cell>
        </row>
        <row r="22380">
          <cell r="D22380" t="str">
            <v>202004781</v>
          </cell>
        </row>
        <row r="22381">
          <cell r="D22381" t="str">
            <v>202004782</v>
          </cell>
        </row>
        <row r="22382">
          <cell r="D22382" t="str">
            <v>202004783</v>
          </cell>
        </row>
        <row r="22383">
          <cell r="D22383" t="str">
            <v>202004793</v>
          </cell>
        </row>
        <row r="22384">
          <cell r="D22384" t="str">
            <v>202004801</v>
          </cell>
        </row>
        <row r="22385">
          <cell r="D22385" t="str">
            <v>202004802</v>
          </cell>
        </row>
        <row r="22386">
          <cell r="D22386" t="str">
            <v>202004858</v>
          </cell>
        </row>
        <row r="22387">
          <cell r="D22387" t="str">
            <v>202004872</v>
          </cell>
        </row>
        <row r="22388">
          <cell r="D22388" t="str">
            <v>202004878</v>
          </cell>
        </row>
        <row r="22389">
          <cell r="D22389" t="str">
            <v>202004881</v>
          </cell>
        </row>
        <row r="22390">
          <cell r="D22390" t="str">
            <v>202004882</v>
          </cell>
        </row>
        <row r="22391">
          <cell r="D22391" t="str">
            <v>202004902</v>
          </cell>
        </row>
        <row r="22392">
          <cell r="D22392" t="str">
            <v>202004917</v>
          </cell>
        </row>
        <row r="22393">
          <cell r="D22393" t="str">
            <v>202004918</v>
          </cell>
        </row>
        <row r="22394">
          <cell r="D22394" t="str">
            <v>202004919</v>
          </cell>
        </row>
        <row r="22395">
          <cell r="D22395" t="str">
            <v>202004926</v>
          </cell>
        </row>
        <row r="22396">
          <cell r="D22396" t="str">
            <v>202004927</v>
          </cell>
        </row>
        <row r="22397">
          <cell r="D22397" t="str">
            <v>202004929</v>
          </cell>
        </row>
        <row r="22398">
          <cell r="D22398" t="str">
            <v>202004930</v>
          </cell>
        </row>
        <row r="22399">
          <cell r="D22399" t="str">
            <v>202004937</v>
          </cell>
        </row>
        <row r="22400">
          <cell r="D22400" t="str">
            <v>202004938</v>
          </cell>
        </row>
        <row r="22401">
          <cell r="D22401" t="str">
            <v>202004941</v>
          </cell>
        </row>
        <row r="22402">
          <cell r="D22402" t="str">
            <v>202004946</v>
          </cell>
        </row>
        <row r="22403">
          <cell r="D22403" t="str">
            <v>202004949</v>
          </cell>
        </row>
        <row r="22404">
          <cell r="D22404" t="str">
            <v>202004950</v>
          </cell>
        </row>
        <row r="22405">
          <cell r="D22405" t="str">
            <v>202004957</v>
          </cell>
        </row>
        <row r="22406">
          <cell r="D22406" t="str">
            <v>202004958</v>
          </cell>
        </row>
        <row r="22407">
          <cell r="D22407" t="str">
            <v>202004961</v>
          </cell>
        </row>
        <row r="22408">
          <cell r="D22408" t="str">
            <v>202004966</v>
          </cell>
        </row>
        <row r="22409">
          <cell r="D22409" t="str">
            <v>202004972</v>
          </cell>
        </row>
        <row r="22410">
          <cell r="D22410" t="str">
            <v>202004982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5 Total Dollars"/>
      <sheetName val="Sch 5 Bud-Est Remarks"/>
      <sheetName val="Sch 5 Est-Bud Remarks"/>
      <sheetName val="SCH 6 O&amp;M ONLY"/>
      <sheetName val="Schedule 14"/>
      <sheetName val="Sch 5 Total Dollars Fld Op No"/>
      <sheetName val="Sch 5 Bud-Est Remarks Fld Op No"/>
      <sheetName val="Sch 5 Est-Bud Remarks Fld Op No"/>
      <sheetName val="SCH 6 O&amp;M ONLY FLD OP NORTH"/>
      <sheetName val="Schedule 14 FLD OP NORTH"/>
      <sheetName val="Sch 5 Total Dollars Fld Op So"/>
      <sheetName val="Sch 5 Bud-Est Remarks Fld Op So"/>
      <sheetName val="Sch 5 Est-Bud Remarks Fld Op So"/>
      <sheetName val="SCH 6 O&amp;M ONLY FLD OP SOUTH"/>
      <sheetName val="Sch 14 Fld Ops South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"/>
      <sheetName val="365000 pri-sec ATT #1"/>
      <sheetName val="367000 pri-sec ATT #2"/>
      <sheetName val="365000 pri-sec footage ATT #3"/>
      <sheetName val="Service Contracts export"/>
      <sheetName val="All (2019-20) (GB-A Real FT)"/>
      <sheetName val="DDP-Tier 2B Unit-CostMar2019"/>
      <sheetName val="Nov 2018final"/>
      <sheetName val="Dec 2018final"/>
      <sheetName val="Jan 2019final"/>
      <sheetName val="Feb 2019final"/>
      <sheetName val="Mar 2019final"/>
      <sheetName val="Apr 2019final"/>
      <sheetName val="May 2019final"/>
      <sheetName val="Jun 2019final"/>
      <sheetName val="Jul 2019final"/>
      <sheetName val="Aug 2019final"/>
      <sheetName val="Sep 2019final"/>
      <sheetName val="Oct 2019final"/>
      <sheetName val="Nov 2019final"/>
      <sheetName val="GAC Verbiage"/>
      <sheetName val="WACOC Package Verbiage "/>
      <sheetName val="Marketer Verbiage"/>
      <sheetName val="All (2017-18) (GB-A Real FT)"/>
      <sheetName val="Storage Feeder"/>
      <sheetName val="Future Costs"/>
      <sheetName val="WACOC (2018-19) MVP) (2)"/>
      <sheetName val="Total - Balancing Calc (24-25"/>
      <sheetName val="Con Ed - Balancing Calc (24-25"/>
      <sheetName val="ORU - Balancing Calc (24-25"/>
      <sheetName val="Monthly WACOC Lead Sheet (S"/>
      <sheetName val="WACOC (2019-20)"/>
      <sheetName val="Demand Cost Recovery Mechani 5M"/>
      <sheetName val="Unit Cost Calculation (package)"/>
      <sheetName val="WACOC (2019-20) w-explanati (2)"/>
      <sheetName val="WACOC (2019-20) (Marketers)"/>
      <sheetName val="WACOC (2019-20) (Market 2019)"/>
      <sheetName val="PSC Moritorium Challenge"/>
      <sheetName val="TETCO D$ Rates"/>
      <sheetName val="WACOC &amp; Balancing Forecasts"/>
      <sheetName val="Summary"/>
      <sheetName val="Var Bal Summary"/>
      <sheetName val="Var Bal Portfolio"/>
      <sheetName val="All (2019-20) ()"/>
      <sheetName val="Gas Quality LEAD SHEET"/>
      <sheetName val="Gas Quality"/>
      <sheetName val="Peak Day Forecast"/>
      <sheetName val="PSC FN"/>
      <sheetName val="Up Lead Sheet"/>
      <sheetName val="UPDATE Monthly $'s"/>
      <sheetName val="UPDATE Monthly Dths"/>
      <sheetName val="Fixed % - $'s"/>
      <sheetName val="Fixed % - dths"/>
      <sheetName val="7H PSC Lead Sheet"/>
      <sheetName val="7H PSC Copy"/>
      <sheetName val="UP FN"/>
      <sheetName val="Cost Allocation Flowchart"/>
      <sheetName val="Total - Balancing Calc (19-20-)"/>
      <sheetName val="Con Ed - Balancing Calc (19-2)"/>
      <sheetName val="ORU - Balancing Calc (19-20-)"/>
      <sheetName val="Fixed Cost Allocation (19-20)"/>
      <sheetName val="Balancing Cost Alloc (19-20)"/>
      <sheetName val="Total - Balancing Calc (18-19_)"/>
      <sheetName val="All (2019-20"/>
      <sheetName val="Storage Summaries (N12) (2)"/>
      <sheetName val="Balanc Cost Unit Rates (2019)"/>
      <sheetName val="Con Ed - Balancing Calc (18-19)"/>
      <sheetName val="ORU - Balancing Calc (18-19)"/>
      <sheetName val="7H Lead Sheet (2)"/>
      <sheetName val="7HPSC Copy"/>
      <sheetName val="Check"/>
      <sheetName val="Tennessee WACOC"/>
      <sheetName val="Demand Cost Recovery Mech PSC"/>
      <sheetName val="Unit Cost Calculation"/>
      <sheetName val="Sheet5"/>
      <sheetName val="2018 Sales TransportationO&amp;R"/>
      <sheetName val="Demand Cost Recovery MechanismL"/>
      <sheetName val="Balanc Cost Unit Rates (14 from"/>
      <sheetName val="2017 Sales Transportation Split"/>
      <sheetName val="2016 Sales Transportation Split"/>
      <sheetName val="Jan 2017final"/>
      <sheetName val="Apr 2017 CE Cap Rel."/>
      <sheetName val="Millenium Path Fuel% (3)"/>
      <sheetName val="Millenium Path Fuel% (2)"/>
      <sheetName val="Average Day Peak Month"/>
      <sheetName val="Sheet4"/>
      <sheetName val="Total Firm Equations - 1"/>
      <sheetName val="Transp Equations - 1"/>
      <sheetName val="Full Service Equations - 1"/>
      <sheetName val="Peaking Dollar Forecasts"/>
      <sheetName val="Millenium Path Fuel% (2015-16)"/>
      <sheetName val="Balanc Cost Unit Rates (13 - S$"/>
      <sheetName val="Balanc Cost Unit Rates (14 - S$"/>
      <sheetName val="Monthly WACOC Lead Sheet to Mar"/>
      <sheetName val="Monthly WACOC Lead Sheet Explan"/>
      <sheetName val="New Millenium Unit Rate Calcula"/>
      <sheetName val="Notes"/>
      <sheetName val="Monthly WACOC Lead Sheet (2)"/>
      <sheetName val="Balanc Cost Unit Rates (14-15)"/>
      <sheetName val="Balancing Analysis Final (14-15"/>
      <sheetName val="AVG DAy PEAK MONTH"/>
      <sheetName val="Table 4"/>
      <sheetName val="Millenium Path Fuel%"/>
      <sheetName val="L.F. ApportionmenAnalysis Final"/>
      <sheetName val="Balancing for DDSApportionments"/>
      <sheetName val="Demand Cost Recovery Mechan (2"/>
      <sheetName val="Break down (2)"/>
      <sheetName val="O&amp;R Break down"/>
      <sheetName val="Commodity"/>
      <sheetName val="Sheet3"/>
      <sheetName val="CME Group"/>
      <sheetName val="Delivered Cost of Gas"/>
      <sheetName val="O&amp;R Releases - February 2020"/>
      <sheetName val="Dec 2019final"/>
      <sheetName val="O&amp;R Capacity Release"/>
      <sheetName val="CE Monthly Capacity Release"/>
      <sheetName val="CE Cap. Rel. February 2020"/>
      <sheetName val="FSS Storage Field"/>
      <sheetName val="Tetco Storage"/>
      <sheetName val="Duration Table"/>
      <sheetName val="30YE 2011 Rnd"/>
      <sheetName val="LEGEND"/>
      <sheetName val="Change Table"/>
      <sheetName val="Transportation"/>
      <sheetName val="Storage"/>
      <sheetName val="TGPL % and var$"/>
      <sheetName val="TGPL Storage"/>
      <sheetName val="TGPL Summer D$"/>
      <sheetName val="TGPL Winter D$"/>
      <sheetName val="TGPL WACOC Worksheet"/>
      <sheetName val="Tetco Basis"/>
      <sheetName val="Changes"/>
      <sheetName val="TGP fuel"/>
      <sheetName val="TGP var $"/>
      <sheetName val="TGP D$"/>
      <sheetName val="Peak-Day Asset Breakdown"/>
      <sheetName val="Sheet1"/>
      <sheetName val="TETCO D$"/>
      <sheetName val="Columbia D$ &amp; MDQ"/>
      <sheetName val="Columbia var$"/>
      <sheetName val="Columbia Fuel (Nov-Mar)"/>
      <sheetName val="Columbia Fuel (Apr-Oct)"/>
      <sheetName val="TGP fuel_"/>
      <sheetName val="TETCO trans$"/>
      <sheetName val="TETCO  MDQ"/>
      <sheetName val="TETCO Fuel Dec-Mar"/>
      <sheetName val="TETCO Fuel Apr-Nov"/>
      <sheetName val="TGPL Summer Longhaul"/>
      <sheetName val="TGPL Winter Longhaul"/>
      <sheetName val="7H Lead Sheet"/>
      <sheetName val="Transportation Services Email"/>
      <sheetName val="For Delivery"/>
      <sheetName val="FINAL (103) Capacity Releases 1"/>
      <sheetName val="Cap Rel. LEAD SHEET"/>
      <sheetName val="Cap Rel. PIVOT"/>
      <sheetName val="Input"/>
      <sheetName val="Rev Cap Release 5-24PSC order "/>
      <sheetName val="Sheet4 (2)"/>
      <sheetName val="kwasi"/>
      <sheetName val="Total - Balancing Calc (20-21)"/>
      <sheetName val="Con Ed - Balancing Calc (20-21)"/>
      <sheetName val="ORU - Balancing Calc (20-21)"/>
      <sheetName val="Total - Balancing Calc (20-21"/>
      <sheetName val="Con Ed - Balancing Calc (20-21"/>
      <sheetName val="ORU - Balancing Calc (20-21"/>
      <sheetName val="Total - Balancing Calc (21-22"/>
      <sheetName val="Con Ed - Balancing Calc (21-22"/>
      <sheetName val="ORU - Balancing Calc (21-22"/>
      <sheetName val="Total - Balancing Calc (22-23"/>
      <sheetName val="Con Ed - Balancing Calc (22-23"/>
      <sheetName val="ORU - Balancing Calc (22-23"/>
      <sheetName val="Total - Balancing Calc (23-24"/>
      <sheetName val="Con Ed - Balancing Calc (23-24"/>
      <sheetName val="ORU - Balancing Calc (23-24"/>
      <sheetName val="Sheet2"/>
      <sheetName val="NetCost_Metric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Salvage Impact"/>
      <sheetName val="Gross Removal Impact"/>
      <sheetName val="Summary"/>
      <sheetName val="Specifics"/>
      <sheetName val="RCS History"/>
      <sheetName val="Daily_Injection___Load_Query"/>
      <sheetName val="Daily_Injection___Load_Query_Qu"/>
      <sheetName val="Daily_Injection___Load_Query2"/>
      <sheetName val="Daily Normal 2013-14"/>
      <sheetName val="n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Lead Sheet"/>
      <sheetName val="200 Report"/>
      <sheetName val="Tariff Mapping"/>
      <sheetName val="Retail Margin"/>
      <sheetName val="Interest Calculation"/>
      <sheetName val="Entry"/>
      <sheetName val="Template"/>
      <sheetName val="Oct"/>
      <sheetName val="N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IV1">
            <v>39691</v>
          </cell>
        </row>
        <row r="2">
          <cell r="IV2">
            <v>39721</v>
          </cell>
        </row>
        <row r="3">
          <cell r="IV3">
            <v>39752</v>
          </cell>
        </row>
        <row r="4">
          <cell r="IV4">
            <v>39782</v>
          </cell>
        </row>
        <row r="5">
          <cell r="IV5">
            <v>39813</v>
          </cell>
        </row>
        <row r="6">
          <cell r="IV6">
            <v>39844</v>
          </cell>
        </row>
        <row r="7">
          <cell r="IV7">
            <v>39872</v>
          </cell>
        </row>
        <row r="8">
          <cell r="IV8">
            <v>39903</v>
          </cell>
        </row>
        <row r="9">
          <cell r="IV9">
            <v>39933</v>
          </cell>
        </row>
        <row r="10">
          <cell r="IV10">
            <v>39964</v>
          </cell>
        </row>
        <row r="11">
          <cell r="IV11">
            <v>39994</v>
          </cell>
        </row>
        <row r="12">
          <cell r="IV12">
            <v>40025</v>
          </cell>
        </row>
        <row r="13">
          <cell r="IV13">
            <v>40056</v>
          </cell>
        </row>
        <row r="14">
          <cell r="IV14">
            <v>40086</v>
          </cell>
        </row>
        <row r="15">
          <cell r="IV15">
            <v>40117</v>
          </cell>
        </row>
        <row r="16">
          <cell r="IV16">
            <v>40147</v>
          </cell>
        </row>
        <row r="17">
          <cell r="IV17">
            <v>40178</v>
          </cell>
        </row>
        <row r="18">
          <cell r="IV18">
            <v>40209</v>
          </cell>
        </row>
        <row r="19">
          <cell r="IV19">
            <v>40237</v>
          </cell>
        </row>
        <row r="20">
          <cell r="IV20">
            <v>40268</v>
          </cell>
        </row>
        <row r="21">
          <cell r="IV21">
            <v>40298</v>
          </cell>
        </row>
        <row r="22">
          <cell r="IV22">
            <v>40329</v>
          </cell>
        </row>
        <row r="23">
          <cell r="IV23">
            <v>40359</v>
          </cell>
        </row>
        <row r="24">
          <cell r="IV24">
            <v>40390</v>
          </cell>
        </row>
        <row r="25">
          <cell r="IV25">
            <v>40421</v>
          </cell>
        </row>
        <row r="26">
          <cell r="IV26">
            <v>40451</v>
          </cell>
        </row>
        <row r="27">
          <cell r="IV27">
            <v>40482</v>
          </cell>
        </row>
        <row r="28">
          <cell r="IV28">
            <v>40512</v>
          </cell>
        </row>
        <row r="29">
          <cell r="IV29">
            <v>40543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RB"/>
      <sheetName val="EXP"/>
      <sheetName val="ITX"/>
      <sheetName val="AFC"/>
      <sheetName val="TOTAL KWHS AND KWS"/>
      <sheetName val="REVENUES"/>
      <sheetName val="EDDS PFJ - ANNUAL REVENUES"/>
      <sheetName val="BILLING DEMANDS"/>
      <sheetName val="D03 &amp; D04"/>
      <sheetName val="D08 &amp; D09"/>
      <sheetName val="NORMALIZATIONS"/>
      <sheetName val="BREAKDOWN OF PSC 924"/>
      <sheetName val="NUCLEAR PROPERTY BREAKDOWN"/>
      <sheetName val="EDDS PFJ -  SALES &amp; CUSTOMERS"/>
      <sheetName val="EDDS PFJ - CUSTOMERS"/>
      <sheetName val="CECONY - SALES &amp; CUSTOMERS"/>
      <sheetName val="NYPA - SALES &amp; CUSTOMERS"/>
      <sheetName val="CT AND PT DEVICES"/>
      <sheetName val="SUMMARY OF LOW TENSION METERS"/>
      <sheetName val="HIGH - LOW TENSION CUSTOMERS"/>
      <sheetName val="SUMMARY OF METER TYPES"/>
      <sheetName val="SUMMARY OF METER COSTS"/>
      <sheetName val="SUMMARY OF INSTALLATION COSTS"/>
      <sheetName val="SERVICES - SC1"/>
      <sheetName val="SERVICES - SC1 WH &amp; REL"/>
      <sheetName val="SERVICES - SC 2"/>
      <sheetName val="SERVS - 3, 5, 5T, 6, 65, 66, 80"/>
      <sheetName val="SERVICES - SC 7"/>
      <sheetName val="SERVS - SC's 4, 8, 9, 9D &amp; 12"/>
      <sheetName val="SERVICES - NYPA CONV."/>
      <sheetName val="SERVICES - NYPA TOD"/>
      <sheetName val="acct. 9573-instal on cust prem"/>
      <sheetName val="PSC 930.2"/>
      <sheetName val="PSC 557 OTHER EXPENSES"/>
      <sheetName val="2004 PC ALLOCATION"/>
      <sheetName val="2002 GA1 - 235"/>
      <sheetName val="2002 DEPARTMENTAL RATE BASE"/>
      <sheetName val="NYS TAX LAW CHANGE E-MAIL LAW"/>
      <sheetName val="2002 INTDPTMT RENT AUTH. LETTER"/>
      <sheetName val="2002 WORKING CAPITAL"/>
      <sheetName val="2002 ELECTRIC LABOR "/>
      <sheetName val="2002 PSC 214"/>
      <sheetName val="2002 PSC 356"/>
      <sheetName val="2002 PSC 204-207"/>
      <sheetName val="t&amp;d demarcation"/>
      <sheetName val="dept. rate base &amp; working cap."/>
      <sheetName val="2002 PSC 320-323"/>
      <sheetName val="2002 O&amp;F PAGE 16-2"/>
      <sheetName val="2002 O&amp;F PAGE 12-1 &amp; 12-2"/>
      <sheetName val="2002 ELECTRIC PROCUREMENT"/>
      <sheetName val="2002 ELECTRIC CUSTOMER ACCOUT."/>
      <sheetName val="o&amp;f"/>
      <sheetName val="ga1-235 &amp; ga1-227"/>
      <sheetName val="psc"/>
      <sheetName val="ARP 1-10"/>
      <sheetName val="CARE REP- PSC 455 INTDEP RENTS"/>
      <sheetName val="CARE REP-PSC 447 SALES FOR RES."/>
      <sheetName val="PROV FOR RATE DISALLOWNACE"/>
      <sheetName val="other care reports"/>
      <sheetName val="interdepmtl. rents"/>
      <sheetName val="2002 Annual Production Summary"/>
      <sheetName val="hudson avenue"/>
      <sheetName val="east river removal"/>
      <sheetName val="GAIN LOSS DISP. PLT."/>
      <sheetName val="op1-64, op1-15 &amp; op1-80"/>
      <sheetName val="PROPERTY TAXES"/>
      <sheetName val="dc rectifier loads"/>
      <sheetName val="tax accruals"/>
      <sheetName val="tax computations"/>
      <sheetName val="tax interest expenses"/>
      <sheetName val="late payments &amp; uncollectibles"/>
      <sheetName val="2002 Reserve for Depreciation"/>
      <sheetName val="arp1-10A&amp;B"/>
      <sheetName val="TOTAL METERS FOR 2002"/>
      <sheetName val="METER COSTS FOR AFC"/>
      <sheetName val="2002 MSP Book Cost"/>
      <sheetName val="2002 Meter Own. Book Cost"/>
      <sheetName val="property tax accrual"/>
      <sheetName val="tax interest char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Period"/>
      <sheetName val="12months"/>
      <sheetName val="Quarter"/>
      <sheetName val="Summary"/>
      <sheetName val="EXHIBIT 2"/>
    </sheetNames>
    <sheetDataSet>
      <sheetData sheetId="0"/>
      <sheetData sheetId="1"/>
      <sheetData sheetId="2"/>
      <sheetData sheetId="3"/>
      <sheetData sheetId="4">
        <row r="4">
          <cell r="A4">
            <v>199501</v>
          </cell>
          <cell r="E4">
            <v>0</v>
          </cell>
          <cell r="G4">
            <v>199501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199501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S4">
            <v>199501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</row>
        <row r="5">
          <cell r="A5">
            <v>199502</v>
          </cell>
          <cell r="E5">
            <v>0</v>
          </cell>
          <cell r="G5">
            <v>199502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M5">
            <v>199502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S5">
            <v>199502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</row>
        <row r="6">
          <cell r="A6">
            <v>199503</v>
          </cell>
          <cell r="E6">
            <v>0</v>
          </cell>
          <cell r="G6">
            <v>199503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199503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S6">
            <v>199503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A7">
            <v>199504</v>
          </cell>
          <cell r="E7">
            <v>0</v>
          </cell>
          <cell r="G7">
            <v>199504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M7">
            <v>199504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199504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A8">
            <v>199505</v>
          </cell>
          <cell r="E8">
            <v>0</v>
          </cell>
          <cell r="G8">
            <v>199505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199505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199505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>
            <v>199506</v>
          </cell>
          <cell r="E9">
            <v>0</v>
          </cell>
          <cell r="G9">
            <v>199506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M9">
            <v>199506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199506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>
            <v>199507</v>
          </cell>
          <cell r="B10">
            <v>29714764.629999999</v>
          </cell>
          <cell r="C10">
            <v>6251790.7999999998</v>
          </cell>
          <cell r="D10">
            <v>1885503.5</v>
          </cell>
          <cell r="E10">
            <v>37852058.93</v>
          </cell>
          <cell r="G10">
            <v>199507</v>
          </cell>
          <cell r="H10">
            <v>29714764.629999999</v>
          </cell>
          <cell r="I10">
            <v>6251790.7999999998</v>
          </cell>
          <cell r="J10">
            <v>1885503.5</v>
          </cell>
          <cell r="K10">
            <v>37852058.93</v>
          </cell>
          <cell r="M10">
            <v>199507</v>
          </cell>
          <cell r="N10">
            <v>29714764.629999999</v>
          </cell>
          <cell r="O10">
            <v>6251790.7999999998</v>
          </cell>
          <cell r="P10">
            <v>1885503.5</v>
          </cell>
          <cell r="Q10">
            <v>37852058.93</v>
          </cell>
          <cell r="S10">
            <v>199507</v>
          </cell>
          <cell r="T10">
            <v>29714764.629999999</v>
          </cell>
          <cell r="U10">
            <v>6251790.7999999998</v>
          </cell>
          <cell r="V10">
            <v>1885503.5</v>
          </cell>
          <cell r="W10">
            <v>37852058.93</v>
          </cell>
        </row>
        <row r="11">
          <cell r="A11">
            <v>199508</v>
          </cell>
          <cell r="B11">
            <v>31855614.539999999</v>
          </cell>
          <cell r="C11">
            <v>5742583.7400000002</v>
          </cell>
          <cell r="D11">
            <v>1996466.47</v>
          </cell>
          <cell r="E11">
            <v>39594664.75</v>
          </cell>
          <cell r="G11">
            <v>199508</v>
          </cell>
          <cell r="H11">
            <v>61570379.170000002</v>
          </cell>
          <cell r="I11">
            <v>11994374.539999999</v>
          </cell>
          <cell r="J11">
            <v>3881969.97</v>
          </cell>
          <cell r="K11">
            <v>77446723.680000007</v>
          </cell>
          <cell r="M11">
            <v>199508</v>
          </cell>
          <cell r="N11">
            <v>61570379.170000002</v>
          </cell>
          <cell r="O11">
            <v>11994374.539999999</v>
          </cell>
          <cell r="P11">
            <v>3881969.97</v>
          </cell>
          <cell r="Q11">
            <v>77446723.680000007</v>
          </cell>
          <cell r="S11">
            <v>199508</v>
          </cell>
          <cell r="T11">
            <v>61570379.170000002</v>
          </cell>
          <cell r="U11">
            <v>11994374.539999999</v>
          </cell>
          <cell r="V11">
            <v>3881969.97</v>
          </cell>
          <cell r="W11">
            <v>77446723.680000007</v>
          </cell>
        </row>
        <row r="12">
          <cell r="A12">
            <v>199509</v>
          </cell>
          <cell r="B12">
            <v>26538673.73</v>
          </cell>
          <cell r="C12">
            <v>5187083.2699999996</v>
          </cell>
          <cell r="D12">
            <v>2117742.62</v>
          </cell>
          <cell r="E12">
            <v>33843499.619999997</v>
          </cell>
          <cell r="G12">
            <v>199509</v>
          </cell>
          <cell r="H12">
            <v>88109052.900000006</v>
          </cell>
          <cell r="I12">
            <v>17181457.809999999</v>
          </cell>
          <cell r="J12">
            <v>5999712.5899999999</v>
          </cell>
          <cell r="K12">
            <v>111290223.30000001</v>
          </cell>
          <cell r="M12">
            <v>199509</v>
          </cell>
          <cell r="N12">
            <v>88109052.900000006</v>
          </cell>
          <cell r="O12">
            <v>17181457.809999999</v>
          </cell>
          <cell r="P12">
            <v>5999712.5899999999</v>
          </cell>
          <cell r="Q12">
            <v>111290223.30000001</v>
          </cell>
          <cell r="S12">
            <v>199509</v>
          </cell>
          <cell r="T12">
            <v>88109052.900000006</v>
          </cell>
          <cell r="U12">
            <v>17181457.809999999</v>
          </cell>
          <cell r="V12">
            <v>5999712.5899999999</v>
          </cell>
          <cell r="W12">
            <v>111290223.30000001</v>
          </cell>
        </row>
        <row r="13">
          <cell r="A13">
            <v>199510</v>
          </cell>
          <cell r="B13">
            <v>30236726.649999999</v>
          </cell>
          <cell r="C13">
            <v>5476153.8600000003</v>
          </cell>
          <cell r="D13">
            <v>2842162.08</v>
          </cell>
          <cell r="E13">
            <v>38555042.589999996</v>
          </cell>
          <cell r="G13">
            <v>199510</v>
          </cell>
          <cell r="H13">
            <v>118345779.55</v>
          </cell>
          <cell r="I13">
            <v>22657611.670000002</v>
          </cell>
          <cell r="J13">
            <v>8841874.6699999999</v>
          </cell>
          <cell r="K13">
            <v>149845265.88999999</v>
          </cell>
          <cell r="M13">
            <v>199510</v>
          </cell>
          <cell r="N13">
            <v>118345779.55</v>
          </cell>
          <cell r="O13">
            <v>22657611.670000002</v>
          </cell>
          <cell r="P13">
            <v>8841874.6699999999</v>
          </cell>
          <cell r="Q13">
            <v>149845265.88999999</v>
          </cell>
          <cell r="S13">
            <v>199510</v>
          </cell>
          <cell r="T13">
            <v>88631014.920000002</v>
          </cell>
          <cell r="U13">
            <v>16405820.869999999</v>
          </cell>
          <cell r="V13">
            <v>6956371.1699999999</v>
          </cell>
          <cell r="W13">
            <v>111993206.96000001</v>
          </cell>
        </row>
        <row r="14">
          <cell r="A14">
            <v>199511</v>
          </cell>
          <cell r="B14">
            <v>34450892.969999999</v>
          </cell>
          <cell r="C14">
            <v>5384833.4500000002</v>
          </cell>
          <cell r="D14">
            <v>3040941.32</v>
          </cell>
          <cell r="E14">
            <v>42876667.740000002</v>
          </cell>
          <cell r="G14">
            <v>199511</v>
          </cell>
          <cell r="H14">
            <v>152796672.52000001</v>
          </cell>
          <cell r="I14">
            <v>28042445.120000001</v>
          </cell>
          <cell r="J14">
            <v>11882815.99</v>
          </cell>
          <cell r="K14">
            <v>192721933.63000003</v>
          </cell>
          <cell r="M14">
            <v>199511</v>
          </cell>
          <cell r="N14">
            <v>152796672.52000001</v>
          </cell>
          <cell r="O14">
            <v>28042445.120000001</v>
          </cell>
          <cell r="P14">
            <v>11882815.99</v>
          </cell>
          <cell r="Q14">
            <v>192721933.63000003</v>
          </cell>
          <cell r="S14">
            <v>199511</v>
          </cell>
          <cell r="T14">
            <v>91226293.349999994</v>
          </cell>
          <cell r="U14">
            <v>16048070.58</v>
          </cell>
          <cell r="V14">
            <v>8000846.0199999996</v>
          </cell>
          <cell r="W14">
            <v>115275209.94999999</v>
          </cell>
        </row>
        <row r="15">
          <cell r="A15">
            <v>199512</v>
          </cell>
          <cell r="B15">
            <v>37878879.379999995</v>
          </cell>
          <cell r="C15">
            <v>5069800.5399999991</v>
          </cell>
          <cell r="D15">
            <v>4505918.33</v>
          </cell>
          <cell r="E15">
            <v>47454598.249999993</v>
          </cell>
          <cell r="G15">
            <v>199512</v>
          </cell>
          <cell r="H15">
            <v>190675551.90000001</v>
          </cell>
          <cell r="I15">
            <v>33112245.66</v>
          </cell>
          <cell r="J15">
            <v>16388734.32</v>
          </cell>
          <cell r="K15">
            <v>240176531.88</v>
          </cell>
          <cell r="M15">
            <v>199512</v>
          </cell>
          <cell r="N15">
            <v>190675551.90000001</v>
          </cell>
          <cell r="O15">
            <v>33112245.66</v>
          </cell>
          <cell r="P15">
            <v>16388734.32</v>
          </cell>
          <cell r="Q15">
            <v>240176531.88</v>
          </cell>
          <cell r="S15">
            <v>199512</v>
          </cell>
          <cell r="T15">
            <v>102566499</v>
          </cell>
          <cell r="U15">
            <v>15930787.85</v>
          </cell>
          <cell r="V15">
            <v>10389021.73</v>
          </cell>
          <cell r="W15">
            <v>128886308.58</v>
          </cell>
        </row>
        <row r="16">
          <cell r="A16">
            <v>199601</v>
          </cell>
          <cell r="B16">
            <v>33619853.539999999</v>
          </cell>
          <cell r="C16">
            <v>5251451.33</v>
          </cell>
          <cell r="D16">
            <v>3604411.19</v>
          </cell>
          <cell r="E16">
            <v>42475716.059999995</v>
          </cell>
          <cell r="G16">
            <v>199601</v>
          </cell>
          <cell r="H16">
            <v>33619853.539999999</v>
          </cell>
          <cell r="I16">
            <v>5251451.33</v>
          </cell>
          <cell r="J16">
            <v>3604411.19</v>
          </cell>
          <cell r="K16">
            <v>42475716.059999995</v>
          </cell>
          <cell r="M16">
            <v>199601</v>
          </cell>
          <cell r="N16">
            <v>224295405.44</v>
          </cell>
          <cell r="O16">
            <v>38363696.990000002</v>
          </cell>
          <cell r="P16">
            <v>19993145.510000002</v>
          </cell>
          <cell r="Q16">
            <v>282652247.94</v>
          </cell>
          <cell r="S16">
            <v>199601</v>
          </cell>
          <cell r="T16">
            <v>105949625.89</v>
          </cell>
          <cell r="U16">
            <v>15706085.32</v>
          </cell>
          <cell r="V16">
            <v>11151270.84</v>
          </cell>
          <cell r="W16">
            <v>132806982.05000001</v>
          </cell>
        </row>
        <row r="17">
          <cell r="A17">
            <v>199602</v>
          </cell>
          <cell r="B17">
            <v>29980309.57</v>
          </cell>
          <cell r="C17">
            <v>6298697.3899999997</v>
          </cell>
          <cell r="D17">
            <v>2717123.19</v>
          </cell>
          <cell r="E17">
            <v>38996130.149999999</v>
          </cell>
          <cell r="G17">
            <v>199602</v>
          </cell>
          <cell r="H17">
            <v>63600163.109999999</v>
          </cell>
          <cell r="I17">
            <v>11550148.720000001</v>
          </cell>
          <cell r="J17">
            <v>6321534.3799999999</v>
          </cell>
          <cell r="K17">
            <v>81471846.209999993</v>
          </cell>
          <cell r="M17">
            <v>199602</v>
          </cell>
          <cell r="N17">
            <v>254275715.00999999</v>
          </cell>
          <cell r="O17">
            <v>44662394.380000003</v>
          </cell>
          <cell r="P17">
            <v>22710268.699999999</v>
          </cell>
          <cell r="Q17">
            <v>321648378.08999997</v>
          </cell>
          <cell r="S17">
            <v>199602</v>
          </cell>
          <cell r="T17">
            <v>101479042.48999999</v>
          </cell>
          <cell r="U17">
            <v>16619949.26</v>
          </cell>
          <cell r="V17">
            <v>10827452.710000001</v>
          </cell>
          <cell r="W17">
            <v>128926444.46000001</v>
          </cell>
        </row>
        <row r="18">
          <cell r="A18">
            <v>199603</v>
          </cell>
          <cell r="B18">
            <v>34541391.060000002</v>
          </cell>
          <cell r="C18">
            <v>6089313.9800000004</v>
          </cell>
          <cell r="D18">
            <v>2932112.36</v>
          </cell>
          <cell r="E18">
            <v>43562817.400000006</v>
          </cell>
          <cell r="G18">
            <v>199603</v>
          </cell>
          <cell r="H18">
            <v>98141554.170000002</v>
          </cell>
          <cell r="I18">
            <v>17639462.699999999</v>
          </cell>
          <cell r="J18">
            <v>9253646.7400000002</v>
          </cell>
          <cell r="K18">
            <v>125034663.61</v>
          </cell>
          <cell r="M18">
            <v>199603</v>
          </cell>
          <cell r="N18">
            <v>288817106.06999999</v>
          </cell>
          <cell r="O18">
            <v>50751708.359999999</v>
          </cell>
          <cell r="P18">
            <v>25642381.059999999</v>
          </cell>
          <cell r="Q18">
            <v>365211195.49000001</v>
          </cell>
          <cell r="S18">
            <v>199603</v>
          </cell>
          <cell r="T18">
            <v>98141554.170000002</v>
          </cell>
          <cell r="U18">
            <v>17639462.699999999</v>
          </cell>
          <cell r="V18">
            <v>9253646.7400000002</v>
          </cell>
          <cell r="W18">
            <v>125034663.61</v>
          </cell>
        </row>
        <row r="19">
          <cell r="A19">
            <v>199604</v>
          </cell>
          <cell r="B19">
            <v>31175215.98</v>
          </cell>
          <cell r="C19">
            <v>6214149.6299999999</v>
          </cell>
          <cell r="D19">
            <v>2957887.08</v>
          </cell>
          <cell r="E19">
            <v>40347252.689999998</v>
          </cell>
          <cell r="G19">
            <v>199604</v>
          </cell>
          <cell r="H19">
            <v>129316770.15000001</v>
          </cell>
          <cell r="I19">
            <v>23853612.329999998</v>
          </cell>
          <cell r="J19">
            <v>12211533.82</v>
          </cell>
          <cell r="K19">
            <v>165381916.30000001</v>
          </cell>
          <cell r="M19">
            <v>199604</v>
          </cell>
          <cell r="N19">
            <v>319992322.05000001</v>
          </cell>
          <cell r="O19">
            <v>56965857.990000002</v>
          </cell>
          <cell r="P19">
            <v>28600268.140000001</v>
          </cell>
          <cell r="Q19">
            <v>405558448.18000001</v>
          </cell>
          <cell r="S19">
            <v>199604</v>
          </cell>
          <cell r="T19">
            <v>95696916.609999999</v>
          </cell>
          <cell r="U19">
            <v>18602161</v>
          </cell>
          <cell r="V19">
            <v>8607122.6300000008</v>
          </cell>
          <cell r="W19">
            <v>122906200.23999999</v>
          </cell>
        </row>
        <row r="20">
          <cell r="A20">
            <v>199605</v>
          </cell>
          <cell r="B20">
            <v>30177978.969999999</v>
          </cell>
          <cell r="C20">
            <v>6730647.6799999997</v>
          </cell>
          <cell r="D20">
            <v>2973510.39</v>
          </cell>
          <cell r="E20">
            <v>39882137.039999999</v>
          </cell>
          <cell r="G20">
            <v>199605</v>
          </cell>
          <cell r="H20">
            <v>159494749.12</v>
          </cell>
          <cell r="I20">
            <v>30584260.010000002</v>
          </cell>
          <cell r="J20">
            <v>15185044.210000001</v>
          </cell>
          <cell r="K20">
            <v>205264053.34</v>
          </cell>
          <cell r="M20">
            <v>199605</v>
          </cell>
          <cell r="N20">
            <v>350170301.01999998</v>
          </cell>
          <cell r="O20">
            <v>63696505.670000002</v>
          </cell>
          <cell r="P20">
            <v>31573778.530000001</v>
          </cell>
          <cell r="Q20">
            <v>445440585.22000003</v>
          </cell>
          <cell r="S20">
            <v>199605</v>
          </cell>
          <cell r="T20">
            <v>95894586.010000005</v>
          </cell>
          <cell r="U20">
            <v>19034111.289999999</v>
          </cell>
          <cell r="V20">
            <v>8863509.8300000001</v>
          </cell>
          <cell r="W20">
            <v>123792207.13000001</v>
          </cell>
        </row>
        <row r="21">
          <cell r="A21">
            <v>199606</v>
          </cell>
          <cell r="B21">
            <v>33761403.960000001</v>
          </cell>
          <cell r="C21">
            <v>6993761.7599999998</v>
          </cell>
          <cell r="D21">
            <v>2931045.42</v>
          </cell>
          <cell r="E21">
            <v>43686211.140000001</v>
          </cell>
          <cell r="G21">
            <v>199606</v>
          </cell>
          <cell r="H21">
            <v>193256153.08000001</v>
          </cell>
          <cell r="I21">
            <v>37578021.770000003</v>
          </cell>
          <cell r="J21">
            <v>18116089.629999999</v>
          </cell>
          <cell r="K21">
            <v>248950264.48000002</v>
          </cell>
          <cell r="M21">
            <v>199606</v>
          </cell>
          <cell r="N21">
            <v>383931704.98000002</v>
          </cell>
          <cell r="O21">
            <v>70690267.430000007</v>
          </cell>
          <cell r="P21">
            <v>34504823.950000003</v>
          </cell>
          <cell r="Q21">
            <v>489126796.36000001</v>
          </cell>
          <cell r="S21">
            <v>199606</v>
          </cell>
          <cell r="T21">
            <v>95114598.909999996</v>
          </cell>
          <cell r="U21">
            <v>19938559.07</v>
          </cell>
          <cell r="V21">
            <v>8862442.8900000006</v>
          </cell>
          <cell r="W21">
            <v>123915600.86999999</v>
          </cell>
        </row>
        <row r="22">
          <cell r="A22">
            <v>199607</v>
          </cell>
          <cell r="B22">
            <v>27951710.68</v>
          </cell>
          <cell r="C22">
            <v>5903501.7000000002</v>
          </cell>
          <cell r="D22">
            <v>2905197.75</v>
          </cell>
          <cell r="E22">
            <v>36760410.130000003</v>
          </cell>
          <cell r="G22">
            <v>199607</v>
          </cell>
          <cell r="H22">
            <v>221207863.75999999</v>
          </cell>
          <cell r="I22">
            <v>43481523.469999999</v>
          </cell>
          <cell r="J22">
            <v>21021287.379999999</v>
          </cell>
          <cell r="K22">
            <v>285710674.61000001</v>
          </cell>
          <cell r="M22">
            <v>199607</v>
          </cell>
          <cell r="N22">
            <v>382168651.02999997</v>
          </cell>
          <cell r="O22">
            <v>70341978.329999998</v>
          </cell>
          <cell r="P22">
            <v>35524518.200000003</v>
          </cell>
          <cell r="Q22">
            <v>488035147.55999994</v>
          </cell>
          <cell r="S22">
            <v>199607</v>
          </cell>
          <cell r="T22">
            <v>91891093.609999999</v>
          </cell>
          <cell r="U22">
            <v>19627911.140000001</v>
          </cell>
          <cell r="V22">
            <v>8809753.5600000005</v>
          </cell>
          <cell r="W22">
            <v>120328758.31</v>
          </cell>
        </row>
        <row r="23">
          <cell r="A23">
            <v>199608</v>
          </cell>
          <cell r="B23">
            <v>26443118.739999998</v>
          </cell>
          <cell r="C23">
            <v>5066744.7</v>
          </cell>
          <cell r="D23">
            <v>2089989.19</v>
          </cell>
          <cell r="E23">
            <v>33599852.629999995</v>
          </cell>
          <cell r="G23">
            <v>199608</v>
          </cell>
          <cell r="H23">
            <v>247650982.5</v>
          </cell>
          <cell r="I23">
            <v>48548268.170000002</v>
          </cell>
          <cell r="J23">
            <v>23111276.57</v>
          </cell>
          <cell r="K23">
            <v>319310527.24000001</v>
          </cell>
          <cell r="M23">
            <v>199608</v>
          </cell>
          <cell r="N23">
            <v>376756155.23000002</v>
          </cell>
          <cell r="O23">
            <v>69666139.290000007</v>
          </cell>
          <cell r="P23">
            <v>35618040.920000002</v>
          </cell>
          <cell r="Q23">
            <v>482040335.44000006</v>
          </cell>
          <cell r="S23">
            <v>199608</v>
          </cell>
          <cell r="T23">
            <v>88156233.379999995</v>
          </cell>
          <cell r="U23">
            <v>17964008.16</v>
          </cell>
          <cell r="V23">
            <v>7926232.3600000003</v>
          </cell>
          <cell r="W23">
            <v>114046473.89999999</v>
          </cell>
        </row>
        <row r="24">
          <cell r="A24">
            <v>199609</v>
          </cell>
          <cell r="B24">
            <v>23321868.010000002</v>
          </cell>
          <cell r="C24">
            <v>4718695.78</v>
          </cell>
          <cell r="D24">
            <v>2129035.7999999998</v>
          </cell>
          <cell r="E24">
            <v>30169599.590000004</v>
          </cell>
          <cell r="G24">
            <v>199609</v>
          </cell>
          <cell r="H24">
            <v>270972850.50999999</v>
          </cell>
          <cell r="I24">
            <v>53266963.950000003</v>
          </cell>
          <cell r="J24">
            <v>25240312.370000001</v>
          </cell>
          <cell r="K24">
            <v>349480126.82999998</v>
          </cell>
          <cell r="M24">
            <v>199609</v>
          </cell>
          <cell r="N24">
            <v>373539349.50999999</v>
          </cell>
          <cell r="O24">
            <v>69197751.799999997</v>
          </cell>
          <cell r="P24">
            <v>35629334.100000001</v>
          </cell>
          <cell r="Q24">
            <v>478366435.41000003</v>
          </cell>
          <cell r="S24">
            <v>199609</v>
          </cell>
          <cell r="T24">
            <v>77716697.430000007</v>
          </cell>
          <cell r="U24">
            <v>15688942.18</v>
          </cell>
          <cell r="V24">
            <v>7124222.7400000002</v>
          </cell>
          <cell r="W24">
            <v>100529862.35000001</v>
          </cell>
        </row>
        <row r="25">
          <cell r="A25">
            <v>199610</v>
          </cell>
          <cell r="B25">
            <v>32781840.23</v>
          </cell>
          <cell r="C25">
            <v>4520388.3099999996</v>
          </cell>
          <cell r="D25">
            <v>3160890.86</v>
          </cell>
          <cell r="E25">
            <v>40463119.399999999</v>
          </cell>
          <cell r="G25">
            <v>199610</v>
          </cell>
          <cell r="H25">
            <v>303754690.74000001</v>
          </cell>
          <cell r="I25">
            <v>57787352.259999998</v>
          </cell>
          <cell r="J25">
            <v>28401203.23</v>
          </cell>
          <cell r="K25">
            <v>389943246.23000002</v>
          </cell>
          <cell r="M25">
            <v>199610</v>
          </cell>
          <cell r="N25">
            <v>376084463.08999997</v>
          </cell>
          <cell r="O25">
            <v>68241986.25</v>
          </cell>
          <cell r="P25">
            <v>35948062.880000003</v>
          </cell>
          <cell r="Q25">
            <v>480274512.21999997</v>
          </cell>
          <cell r="S25">
            <v>199610</v>
          </cell>
          <cell r="T25">
            <v>82546826.980000004</v>
          </cell>
          <cell r="U25">
            <v>14305828.789999999</v>
          </cell>
          <cell r="V25">
            <v>7379915.8499999996</v>
          </cell>
          <cell r="W25">
            <v>104232571.62</v>
          </cell>
        </row>
        <row r="26">
          <cell r="A26">
            <v>199611</v>
          </cell>
          <cell r="B26">
            <v>27466505.579999998</v>
          </cell>
          <cell r="C26">
            <v>4972094.51</v>
          </cell>
          <cell r="D26">
            <v>3841337.29</v>
          </cell>
          <cell r="E26">
            <v>36279937.379999995</v>
          </cell>
          <cell r="G26">
            <v>199611</v>
          </cell>
          <cell r="H26">
            <v>331221196.31999999</v>
          </cell>
          <cell r="I26">
            <v>62759446.770000003</v>
          </cell>
          <cell r="J26">
            <v>32242540.52</v>
          </cell>
          <cell r="K26">
            <v>426223183.60999995</v>
          </cell>
          <cell r="M26">
            <v>199611</v>
          </cell>
          <cell r="N26">
            <v>369100075.69999999</v>
          </cell>
          <cell r="O26">
            <v>67829247.310000002</v>
          </cell>
          <cell r="P26">
            <v>36748458.850000001</v>
          </cell>
          <cell r="Q26">
            <v>473677781.86000001</v>
          </cell>
          <cell r="S26">
            <v>199611</v>
          </cell>
          <cell r="T26">
            <v>83570213.819999993</v>
          </cell>
          <cell r="U26">
            <v>14211178.6</v>
          </cell>
          <cell r="V26">
            <v>9131263.9499999993</v>
          </cell>
          <cell r="W26">
            <v>106912656.36999999</v>
          </cell>
        </row>
        <row r="27">
          <cell r="A27">
            <v>199612</v>
          </cell>
          <cell r="B27">
            <v>23703798.880000003</v>
          </cell>
          <cell r="C27">
            <v>5286512.7300000004</v>
          </cell>
          <cell r="D27">
            <v>3601702.72</v>
          </cell>
          <cell r="E27">
            <v>32592014.330000002</v>
          </cell>
          <cell r="G27">
            <v>199612</v>
          </cell>
          <cell r="H27">
            <v>354924995.19999999</v>
          </cell>
          <cell r="I27">
            <v>68045959.5</v>
          </cell>
          <cell r="J27">
            <v>35844243.240000002</v>
          </cell>
          <cell r="K27">
            <v>458815197.94</v>
          </cell>
          <cell r="M27">
            <v>199612</v>
          </cell>
          <cell r="N27">
            <v>354924995.19999999</v>
          </cell>
          <cell r="O27">
            <v>68045959.5</v>
          </cell>
          <cell r="P27">
            <v>35844243.240000002</v>
          </cell>
          <cell r="Q27">
            <v>458815197.94</v>
          </cell>
          <cell r="S27">
            <v>199612</v>
          </cell>
          <cell r="T27">
            <v>83952144.689999998</v>
          </cell>
          <cell r="U27">
            <v>14778995.550000001</v>
          </cell>
          <cell r="V27">
            <v>10603930.869999999</v>
          </cell>
          <cell r="W27">
            <v>109335071.11</v>
          </cell>
        </row>
        <row r="28">
          <cell r="A28">
            <v>199701</v>
          </cell>
          <cell r="B28">
            <v>30249859.079999998</v>
          </cell>
          <cell r="C28">
            <v>5278345.7</v>
          </cell>
          <cell r="D28">
            <v>2662832.1800000002</v>
          </cell>
          <cell r="E28">
            <v>38191036.960000001</v>
          </cell>
          <cell r="G28">
            <v>199701</v>
          </cell>
          <cell r="H28">
            <v>30249859.079999998</v>
          </cell>
          <cell r="I28">
            <v>5278345.7</v>
          </cell>
          <cell r="J28">
            <v>2662832.1800000002</v>
          </cell>
          <cell r="K28">
            <v>38191036.960000001</v>
          </cell>
          <cell r="M28">
            <v>199701</v>
          </cell>
          <cell r="N28">
            <v>351555000.74000001</v>
          </cell>
          <cell r="O28">
            <v>68072853.870000005</v>
          </cell>
          <cell r="P28">
            <v>34902664.229999997</v>
          </cell>
          <cell r="Q28">
            <v>454530518.84000003</v>
          </cell>
          <cell r="S28">
            <v>199701</v>
          </cell>
          <cell r="T28">
            <v>81420163.540000007</v>
          </cell>
          <cell r="U28">
            <v>15536952.939999999</v>
          </cell>
          <cell r="V28">
            <v>10105872.189999999</v>
          </cell>
          <cell r="W28">
            <v>107062988.67</v>
          </cell>
        </row>
        <row r="29">
          <cell r="A29">
            <v>199702</v>
          </cell>
          <cell r="B29">
            <v>28254245.59</v>
          </cell>
          <cell r="C29">
            <v>5240393.8099999996</v>
          </cell>
          <cell r="D29">
            <v>2189206.9900000002</v>
          </cell>
          <cell r="E29">
            <v>35683846.390000001</v>
          </cell>
          <cell r="G29">
            <v>199702</v>
          </cell>
          <cell r="H29">
            <v>58504104.670000002</v>
          </cell>
          <cell r="I29">
            <v>10518739.51</v>
          </cell>
          <cell r="J29">
            <v>4852039.17</v>
          </cell>
          <cell r="K29">
            <v>73874883.350000009</v>
          </cell>
          <cell r="M29">
            <v>199702</v>
          </cell>
          <cell r="N29">
            <v>349828936.75999999</v>
          </cell>
          <cell r="O29">
            <v>67014550.289999999</v>
          </cell>
          <cell r="P29">
            <v>34374748.030000001</v>
          </cell>
          <cell r="Q29">
            <v>451218235.08000004</v>
          </cell>
          <cell r="S29">
            <v>199702</v>
          </cell>
          <cell r="T29">
            <v>82207903.549999997</v>
          </cell>
          <cell r="U29">
            <v>15805252.24</v>
          </cell>
          <cell r="V29">
            <v>8453741.8900000006</v>
          </cell>
          <cell r="W29">
            <v>106466897.67999999</v>
          </cell>
        </row>
        <row r="30">
          <cell r="A30">
            <v>199703</v>
          </cell>
          <cell r="B30">
            <v>32905403.760000002</v>
          </cell>
          <cell r="C30">
            <v>5528874.0700000003</v>
          </cell>
          <cell r="D30">
            <v>1853889.78</v>
          </cell>
          <cell r="E30">
            <v>40288167.609999999</v>
          </cell>
          <cell r="G30">
            <v>199703</v>
          </cell>
          <cell r="H30">
            <v>91409508.430000007</v>
          </cell>
          <cell r="I30">
            <v>16047613.58</v>
          </cell>
          <cell r="J30">
            <v>6705928.9500000002</v>
          </cell>
          <cell r="K30">
            <v>114163050.96000001</v>
          </cell>
          <cell r="M30">
            <v>199703</v>
          </cell>
          <cell r="N30">
            <v>348192949.45999998</v>
          </cell>
          <cell r="O30">
            <v>66454110.380000003</v>
          </cell>
          <cell r="P30">
            <v>33296525.449999999</v>
          </cell>
          <cell r="Q30">
            <v>447943585.28999996</v>
          </cell>
          <cell r="S30">
            <v>199703</v>
          </cell>
          <cell r="T30">
            <v>91409508.430000007</v>
          </cell>
          <cell r="U30">
            <v>16047613.58</v>
          </cell>
          <cell r="V30">
            <v>6705928.9500000002</v>
          </cell>
          <cell r="W30">
            <v>114163050.96000001</v>
          </cell>
        </row>
        <row r="31">
          <cell r="A31">
            <v>199704</v>
          </cell>
          <cell r="B31">
            <v>44161931.100000001</v>
          </cell>
          <cell r="C31">
            <v>4919182.59</v>
          </cell>
          <cell r="D31">
            <v>2064961.45</v>
          </cell>
          <cell r="E31">
            <v>51146075.140000001</v>
          </cell>
          <cell r="G31">
            <v>199704</v>
          </cell>
          <cell r="H31">
            <v>135571439.53</v>
          </cell>
          <cell r="I31">
            <v>20966796.170000002</v>
          </cell>
          <cell r="J31">
            <v>8770890.4000000004</v>
          </cell>
          <cell r="K31">
            <v>165309126.09999999</v>
          </cell>
          <cell r="M31">
            <v>199704</v>
          </cell>
          <cell r="N31">
            <v>361179664.57999998</v>
          </cell>
          <cell r="O31">
            <v>65159143.340000004</v>
          </cell>
          <cell r="P31">
            <v>32403599.82</v>
          </cell>
          <cell r="Q31">
            <v>458742407.73999995</v>
          </cell>
          <cell r="S31">
            <v>199704</v>
          </cell>
          <cell r="T31">
            <v>105321580.45</v>
          </cell>
          <cell r="U31">
            <v>15688450.470000001</v>
          </cell>
          <cell r="V31">
            <v>6108058.2199999997</v>
          </cell>
          <cell r="W31">
            <v>127118089.14</v>
          </cell>
        </row>
        <row r="32">
          <cell r="A32">
            <v>199705</v>
          </cell>
          <cell r="B32">
            <v>49882027.990000002</v>
          </cell>
          <cell r="C32">
            <v>5333292.76</v>
          </cell>
          <cell r="D32">
            <v>2263963.7999999998</v>
          </cell>
          <cell r="E32">
            <v>57479284.549999997</v>
          </cell>
          <cell r="G32">
            <v>199705</v>
          </cell>
          <cell r="H32">
            <v>185453467.52000001</v>
          </cell>
          <cell r="I32">
            <v>26300088.93</v>
          </cell>
          <cell r="J32">
            <v>11034854.199999999</v>
          </cell>
          <cell r="K32">
            <v>222788410.65000001</v>
          </cell>
          <cell r="M32">
            <v>199705</v>
          </cell>
          <cell r="N32">
            <v>380883713.60000002</v>
          </cell>
          <cell r="O32">
            <v>63761788.420000002</v>
          </cell>
          <cell r="P32">
            <v>31694053.23</v>
          </cell>
          <cell r="Q32">
            <v>476339555.25000006</v>
          </cell>
          <cell r="S32">
            <v>199705</v>
          </cell>
          <cell r="T32">
            <v>126949362.84999999</v>
          </cell>
          <cell r="U32">
            <v>15781349.42</v>
          </cell>
          <cell r="V32">
            <v>6182815.0300000003</v>
          </cell>
          <cell r="W32">
            <v>148913527.29999998</v>
          </cell>
        </row>
        <row r="33">
          <cell r="A33">
            <v>199706</v>
          </cell>
          <cell r="B33">
            <v>30263066.170000002</v>
          </cell>
          <cell r="C33">
            <v>5699561.6100000003</v>
          </cell>
          <cell r="D33">
            <v>2270976.29</v>
          </cell>
          <cell r="E33">
            <v>38233604.07</v>
          </cell>
          <cell r="G33">
            <v>199706</v>
          </cell>
          <cell r="H33">
            <v>215716533.69</v>
          </cell>
          <cell r="I33">
            <v>31999650.539999999</v>
          </cell>
          <cell r="J33">
            <v>13305830.49</v>
          </cell>
          <cell r="K33">
            <v>261022014.72</v>
          </cell>
          <cell r="M33">
            <v>199706</v>
          </cell>
          <cell r="N33">
            <v>377385375.81</v>
          </cell>
          <cell r="O33">
            <v>62467588.270000003</v>
          </cell>
          <cell r="P33">
            <v>31033984.100000001</v>
          </cell>
          <cell r="Q33">
            <v>470886948.18000001</v>
          </cell>
          <cell r="S33">
            <v>199706</v>
          </cell>
          <cell r="T33">
            <v>124307025.26000001</v>
          </cell>
          <cell r="U33">
            <v>15952036.960000001</v>
          </cell>
          <cell r="V33">
            <v>6599901.54</v>
          </cell>
          <cell r="W33">
            <v>146858963.75999999</v>
          </cell>
        </row>
        <row r="34">
          <cell r="A34">
            <v>199707</v>
          </cell>
          <cell r="B34">
            <v>31807928.280000001</v>
          </cell>
          <cell r="C34">
            <v>4801102.2699999996</v>
          </cell>
          <cell r="D34">
            <v>2199382.12</v>
          </cell>
          <cell r="E34">
            <v>38808412.669999994</v>
          </cell>
          <cell r="G34">
            <v>199707</v>
          </cell>
          <cell r="H34">
            <v>247524461.97</v>
          </cell>
          <cell r="I34">
            <v>36800752.810000002</v>
          </cell>
          <cell r="J34">
            <v>15505212.609999999</v>
          </cell>
          <cell r="K34">
            <v>299830427.38999999</v>
          </cell>
          <cell r="M34">
            <v>199707</v>
          </cell>
          <cell r="N34">
            <v>381241593.41000003</v>
          </cell>
          <cell r="O34">
            <v>61365188.840000004</v>
          </cell>
          <cell r="P34">
            <v>30328168.469999999</v>
          </cell>
          <cell r="Q34">
            <v>472934950.72000003</v>
          </cell>
          <cell r="S34">
            <v>199707</v>
          </cell>
          <cell r="T34">
            <v>111953022.44</v>
          </cell>
          <cell r="U34">
            <v>15833956.640000001</v>
          </cell>
          <cell r="V34">
            <v>6734322.21</v>
          </cell>
          <cell r="W34">
            <v>134521301.28999999</v>
          </cell>
        </row>
        <row r="35">
          <cell r="A35">
            <v>199708</v>
          </cell>
          <cell r="B35">
            <v>28177108.359999999</v>
          </cell>
          <cell r="C35">
            <v>5186146.6100000003</v>
          </cell>
          <cell r="D35">
            <v>1505343.52</v>
          </cell>
          <cell r="E35">
            <v>34868598.490000002</v>
          </cell>
          <cell r="G35">
            <v>199708</v>
          </cell>
          <cell r="H35">
            <v>275701570.32999998</v>
          </cell>
          <cell r="I35">
            <v>41986899.420000002</v>
          </cell>
          <cell r="J35">
            <v>17010556.129999999</v>
          </cell>
          <cell r="K35">
            <v>334699025.88</v>
          </cell>
          <cell r="M35">
            <v>199708</v>
          </cell>
          <cell r="N35">
            <v>382975583.02999997</v>
          </cell>
          <cell r="O35">
            <v>61484590.75</v>
          </cell>
          <cell r="P35">
            <v>29743522.800000001</v>
          </cell>
          <cell r="Q35">
            <v>474203696.57999998</v>
          </cell>
          <cell r="S35">
            <v>199708</v>
          </cell>
          <cell r="T35">
            <v>90248102.810000002</v>
          </cell>
          <cell r="U35">
            <v>15686810.49</v>
          </cell>
          <cell r="V35">
            <v>5975701.9299999997</v>
          </cell>
          <cell r="W35">
            <v>111910615.22999999</v>
          </cell>
        </row>
        <row r="36">
          <cell r="A36">
            <v>199709</v>
          </cell>
          <cell r="B36">
            <v>25534241.989999998</v>
          </cell>
          <cell r="C36">
            <v>4763402.9800000004</v>
          </cell>
          <cell r="D36">
            <v>2254461.4</v>
          </cell>
          <cell r="E36">
            <v>32552106.369999997</v>
          </cell>
          <cell r="G36">
            <v>199709</v>
          </cell>
          <cell r="H36">
            <v>301235812.31999999</v>
          </cell>
          <cell r="I36">
            <v>46750302.399999999</v>
          </cell>
          <cell r="J36">
            <v>19265017.530000001</v>
          </cell>
          <cell r="K36">
            <v>367251132.25</v>
          </cell>
          <cell r="M36">
            <v>199709</v>
          </cell>
          <cell r="N36">
            <v>385187957.00999999</v>
          </cell>
          <cell r="O36">
            <v>61529297.950000003</v>
          </cell>
          <cell r="P36">
            <v>29868948.399999999</v>
          </cell>
          <cell r="Q36">
            <v>476586203.35999995</v>
          </cell>
          <cell r="S36">
            <v>199709</v>
          </cell>
          <cell r="T36">
            <v>85519278.629999995</v>
          </cell>
          <cell r="U36">
            <v>14750651.859999999</v>
          </cell>
          <cell r="V36">
            <v>5959187.04</v>
          </cell>
          <cell r="W36">
            <v>106229117.53</v>
          </cell>
        </row>
        <row r="37">
          <cell r="A37">
            <v>199710</v>
          </cell>
          <cell r="B37">
            <v>29754146.039999999</v>
          </cell>
          <cell r="C37">
            <v>4553520.42</v>
          </cell>
          <cell r="D37">
            <v>2283491.59</v>
          </cell>
          <cell r="E37">
            <v>36591158.049999997</v>
          </cell>
          <cell r="G37">
            <v>199710</v>
          </cell>
          <cell r="H37">
            <v>330989958.36000001</v>
          </cell>
          <cell r="I37">
            <v>51303822.82</v>
          </cell>
          <cell r="J37">
            <v>21548509.120000001</v>
          </cell>
          <cell r="K37">
            <v>403842290.30000001</v>
          </cell>
          <cell r="M37">
            <v>199710</v>
          </cell>
          <cell r="N37">
            <v>382160262.81999999</v>
          </cell>
          <cell r="O37">
            <v>61562430.060000002</v>
          </cell>
          <cell r="P37">
            <v>28991549.129999999</v>
          </cell>
          <cell r="Q37">
            <v>472714242.00999999</v>
          </cell>
          <cell r="S37">
            <v>199710</v>
          </cell>
          <cell r="T37">
            <v>83465496.390000001</v>
          </cell>
          <cell r="U37">
            <v>14503070.01</v>
          </cell>
          <cell r="V37">
            <v>6043296.5099999998</v>
          </cell>
          <cell r="W37">
            <v>104011862.91000001</v>
          </cell>
        </row>
        <row r="38">
          <cell r="A38">
            <v>199711</v>
          </cell>
          <cell r="B38">
            <v>26486177.850000001</v>
          </cell>
          <cell r="C38">
            <v>3851681.38</v>
          </cell>
          <cell r="D38">
            <v>1959298.12</v>
          </cell>
          <cell r="E38">
            <v>32297157.350000001</v>
          </cell>
          <cell r="G38">
            <v>199711</v>
          </cell>
          <cell r="H38">
            <v>357476136.20999998</v>
          </cell>
          <cell r="I38">
            <v>55155504.200000003</v>
          </cell>
          <cell r="J38">
            <v>23507807.239999998</v>
          </cell>
          <cell r="K38">
            <v>436139447.64999998</v>
          </cell>
          <cell r="M38">
            <v>199711</v>
          </cell>
          <cell r="N38">
            <v>381179935.08999997</v>
          </cell>
          <cell r="O38">
            <v>60442016.93</v>
          </cell>
          <cell r="P38">
            <v>27109509.960000001</v>
          </cell>
          <cell r="Q38">
            <v>468731461.97999996</v>
          </cell>
          <cell r="S38">
            <v>199711</v>
          </cell>
          <cell r="T38">
            <v>81774565.879999995</v>
          </cell>
          <cell r="U38">
            <v>13168604.779999999</v>
          </cell>
          <cell r="V38">
            <v>6497251.1100000003</v>
          </cell>
          <cell r="W38">
            <v>101440421.77</v>
          </cell>
        </row>
        <row r="39">
          <cell r="A39">
            <v>199712</v>
          </cell>
          <cell r="B39">
            <v>31473248.789999999</v>
          </cell>
          <cell r="C39">
            <v>3002924.36</v>
          </cell>
          <cell r="D39">
            <v>4172016.26</v>
          </cell>
          <cell r="E39">
            <v>38648189.409999996</v>
          </cell>
          <cell r="G39">
            <v>199712</v>
          </cell>
          <cell r="H39">
            <v>388949385</v>
          </cell>
          <cell r="I39">
            <v>58158428.560000002</v>
          </cell>
          <cell r="J39">
            <v>27679823.5</v>
          </cell>
          <cell r="K39">
            <v>474787637.06</v>
          </cell>
          <cell r="M39">
            <v>199712</v>
          </cell>
          <cell r="N39">
            <v>388949385</v>
          </cell>
          <cell r="O39">
            <v>58158428.560000002</v>
          </cell>
          <cell r="P39">
            <v>27679823.5</v>
          </cell>
          <cell r="Q39">
            <v>474787637.06</v>
          </cell>
          <cell r="S39">
            <v>199712</v>
          </cell>
          <cell r="T39">
            <v>87713572.680000007</v>
          </cell>
          <cell r="U39">
            <v>11408126.16</v>
          </cell>
          <cell r="V39">
            <v>8414805.9700000007</v>
          </cell>
          <cell r="W39">
            <v>107536504.81</v>
          </cell>
        </row>
        <row r="40">
          <cell r="A40">
            <v>199801</v>
          </cell>
          <cell r="B40">
            <v>26956708.989999998</v>
          </cell>
          <cell r="C40">
            <v>4728390.25</v>
          </cell>
          <cell r="D40">
            <v>2005296.42</v>
          </cell>
          <cell r="E40">
            <v>33690395.659999996</v>
          </cell>
          <cell r="G40">
            <v>199801</v>
          </cell>
          <cell r="H40">
            <v>26956708.989999998</v>
          </cell>
          <cell r="I40">
            <v>4728390.25</v>
          </cell>
          <cell r="J40">
            <v>2005296.42</v>
          </cell>
          <cell r="K40">
            <v>33690395.659999996</v>
          </cell>
          <cell r="M40">
            <v>199801</v>
          </cell>
          <cell r="N40">
            <v>385656234.91000003</v>
          </cell>
          <cell r="O40">
            <v>57608473.109999999</v>
          </cell>
          <cell r="P40">
            <v>27022287.739999998</v>
          </cell>
          <cell r="Q40">
            <v>470286995.76000005</v>
          </cell>
          <cell r="S40">
            <v>199801</v>
          </cell>
          <cell r="T40">
            <v>84916135.629999995</v>
          </cell>
          <cell r="U40">
            <v>11582995.99</v>
          </cell>
          <cell r="V40">
            <v>8136610.7999999998</v>
          </cell>
          <cell r="W40">
            <v>104635742.41999999</v>
          </cell>
        </row>
        <row r="41">
          <cell r="A41">
            <v>199802</v>
          </cell>
          <cell r="B41">
            <v>33422224.219999999</v>
          </cell>
          <cell r="C41">
            <v>4418603.0599999996</v>
          </cell>
          <cell r="D41">
            <v>1870522.23</v>
          </cell>
          <cell r="E41">
            <v>39711349.509999998</v>
          </cell>
          <cell r="G41">
            <v>199802</v>
          </cell>
          <cell r="H41">
            <v>60378933.210000001</v>
          </cell>
          <cell r="I41">
            <v>9146993.3100000005</v>
          </cell>
          <cell r="J41">
            <v>3875818.65</v>
          </cell>
          <cell r="K41">
            <v>73401745.170000002</v>
          </cell>
          <cell r="M41">
            <v>199802</v>
          </cell>
          <cell r="N41">
            <v>390824213.54000002</v>
          </cell>
          <cell r="O41">
            <v>56786682.359999999</v>
          </cell>
          <cell r="P41">
            <v>26703602.98</v>
          </cell>
          <cell r="Q41">
            <v>474314498.88000005</v>
          </cell>
          <cell r="S41">
            <v>199802</v>
          </cell>
          <cell r="T41">
            <v>91852182</v>
          </cell>
          <cell r="U41">
            <v>12149917.67</v>
          </cell>
          <cell r="V41">
            <v>8047834.9100000001</v>
          </cell>
          <cell r="W41">
            <v>112049934.58</v>
          </cell>
        </row>
        <row r="42">
          <cell r="A42">
            <v>199803</v>
          </cell>
          <cell r="B42">
            <v>37304623.509999998</v>
          </cell>
          <cell r="C42">
            <v>5127990.8</v>
          </cell>
          <cell r="D42">
            <v>2140866.5699999998</v>
          </cell>
          <cell r="E42">
            <v>44573480.879999995</v>
          </cell>
          <cell r="G42">
            <v>199803</v>
          </cell>
          <cell r="H42">
            <v>97683556.719999999</v>
          </cell>
          <cell r="I42">
            <v>14274984.109999999</v>
          </cell>
          <cell r="J42">
            <v>6016685.2199999997</v>
          </cell>
          <cell r="K42">
            <v>117975226.05</v>
          </cell>
          <cell r="M42">
            <v>199803</v>
          </cell>
          <cell r="N42">
            <v>395223433.29000002</v>
          </cell>
          <cell r="O42">
            <v>56385799.090000004</v>
          </cell>
          <cell r="P42">
            <v>26990579.77</v>
          </cell>
          <cell r="Q42">
            <v>478599812.14999998</v>
          </cell>
          <cell r="S42">
            <v>199803</v>
          </cell>
          <cell r="T42">
            <v>97683556.719999999</v>
          </cell>
          <cell r="U42">
            <v>14274984.109999999</v>
          </cell>
          <cell r="V42">
            <v>6016685.2199999997</v>
          </cell>
          <cell r="W42">
            <v>117975226.05</v>
          </cell>
        </row>
        <row r="43">
          <cell r="A43">
            <v>199804</v>
          </cell>
          <cell r="B43">
            <v>34992532.109999999</v>
          </cell>
          <cell r="C43">
            <v>6073256.7000000002</v>
          </cell>
          <cell r="D43">
            <v>2715560.82</v>
          </cell>
          <cell r="E43">
            <v>43781349.630000003</v>
          </cell>
          <cell r="G43">
            <v>199804</v>
          </cell>
          <cell r="H43">
            <v>132676088.83</v>
          </cell>
          <cell r="I43">
            <v>20348240.809999999</v>
          </cell>
          <cell r="J43">
            <v>8732246.0399999991</v>
          </cell>
          <cell r="K43">
            <v>161756575.67999998</v>
          </cell>
          <cell r="M43">
            <v>199804</v>
          </cell>
          <cell r="N43">
            <v>386054034.30000001</v>
          </cell>
          <cell r="O43">
            <v>57539873.200000003</v>
          </cell>
          <cell r="P43">
            <v>27641179.140000001</v>
          </cell>
          <cell r="Q43">
            <v>471235086.63999999</v>
          </cell>
          <cell r="S43">
            <v>199804</v>
          </cell>
          <cell r="T43">
            <v>105719379.84</v>
          </cell>
          <cell r="U43">
            <v>15619850.560000001</v>
          </cell>
          <cell r="V43">
            <v>6726949.6200000001</v>
          </cell>
          <cell r="W43">
            <v>128066180.02000001</v>
          </cell>
        </row>
        <row r="44">
          <cell r="A44">
            <v>199805</v>
          </cell>
          <cell r="B44">
            <v>35141675.74000001</v>
          </cell>
          <cell r="C44">
            <v>5814190.6900000013</v>
          </cell>
          <cell r="D44">
            <v>1951484.35</v>
          </cell>
          <cell r="E44">
            <v>42907350.780000009</v>
          </cell>
          <cell r="G44">
            <v>199805</v>
          </cell>
          <cell r="H44">
            <v>167817764.56999999</v>
          </cell>
          <cell r="I44">
            <v>26162431.5</v>
          </cell>
          <cell r="J44">
            <v>10683730.390000001</v>
          </cell>
          <cell r="K44">
            <v>204663926.45999998</v>
          </cell>
          <cell r="M44">
            <v>199805</v>
          </cell>
          <cell r="N44">
            <v>371313682.05000001</v>
          </cell>
          <cell r="O44">
            <v>58020771.130000003</v>
          </cell>
          <cell r="P44">
            <v>27328699.690000001</v>
          </cell>
          <cell r="Q44">
            <v>456663152.87</v>
          </cell>
          <cell r="S44">
            <v>199805</v>
          </cell>
          <cell r="T44">
            <v>107438831.36</v>
          </cell>
          <cell r="U44">
            <v>17015438.190000001</v>
          </cell>
          <cell r="V44">
            <v>6807911.7400000002</v>
          </cell>
          <cell r="W44">
            <v>131262181.28999999</v>
          </cell>
        </row>
        <row r="45">
          <cell r="A45">
            <v>199806</v>
          </cell>
          <cell r="B45">
            <v>38567886.960000001</v>
          </cell>
          <cell r="C45">
            <v>5007087.9000000004</v>
          </cell>
          <cell r="D45">
            <v>2445486.0299999998</v>
          </cell>
          <cell r="E45">
            <v>46020460.890000001</v>
          </cell>
          <cell r="G45">
            <v>199806</v>
          </cell>
          <cell r="H45">
            <v>206385651.53</v>
          </cell>
          <cell r="I45">
            <v>31169519.399999999</v>
          </cell>
          <cell r="J45">
            <v>13129216.42</v>
          </cell>
          <cell r="K45">
            <v>250684387.34999999</v>
          </cell>
          <cell r="M45">
            <v>199806</v>
          </cell>
          <cell r="N45">
            <v>379618502.83999997</v>
          </cell>
          <cell r="O45">
            <v>57328297.420000002</v>
          </cell>
          <cell r="P45">
            <v>27503209.43</v>
          </cell>
          <cell r="Q45">
            <v>464450009.69</v>
          </cell>
          <cell r="S45">
            <v>199806</v>
          </cell>
          <cell r="T45">
            <v>108702094.81</v>
          </cell>
          <cell r="U45">
            <v>16894535.289999999</v>
          </cell>
          <cell r="V45">
            <v>7112531.2000000002</v>
          </cell>
          <cell r="W45">
            <v>132709161.3</v>
          </cell>
        </row>
        <row r="46">
          <cell r="A46">
            <v>199807</v>
          </cell>
          <cell r="B46">
            <v>29872226.370000001</v>
          </cell>
          <cell r="C46">
            <v>4662405.91</v>
          </cell>
          <cell r="D46">
            <v>2019981.93</v>
          </cell>
          <cell r="E46">
            <v>36554614.210000001</v>
          </cell>
          <cell r="G46">
            <v>199807</v>
          </cell>
          <cell r="H46">
            <v>236257877.90000001</v>
          </cell>
          <cell r="I46">
            <v>35831925.310000002</v>
          </cell>
          <cell r="J46">
            <v>15149198.35</v>
          </cell>
          <cell r="K46">
            <v>287239001.56000006</v>
          </cell>
          <cell r="M46">
            <v>199807</v>
          </cell>
          <cell r="N46">
            <v>377682800.93000001</v>
          </cell>
          <cell r="O46">
            <v>57189601.060000002</v>
          </cell>
          <cell r="P46">
            <v>27323809.239999998</v>
          </cell>
          <cell r="Q46">
            <v>462196211.23000002</v>
          </cell>
          <cell r="S46">
            <v>199807</v>
          </cell>
          <cell r="T46">
            <v>103581789.06999999</v>
          </cell>
          <cell r="U46">
            <v>15483684.5</v>
          </cell>
          <cell r="V46">
            <v>6416952.3099999996</v>
          </cell>
          <cell r="W46">
            <v>125482425.88</v>
          </cell>
        </row>
        <row r="47">
          <cell r="A47">
            <v>199808</v>
          </cell>
          <cell r="B47">
            <v>32538404.43</v>
          </cell>
          <cell r="C47">
            <v>4831417.32</v>
          </cell>
          <cell r="D47">
            <v>1610729.64</v>
          </cell>
          <cell r="E47">
            <v>38980551.390000001</v>
          </cell>
          <cell r="G47">
            <v>199808</v>
          </cell>
          <cell r="H47">
            <v>268796282.32999998</v>
          </cell>
          <cell r="I47">
            <v>40663342.630000003</v>
          </cell>
          <cell r="J47">
            <v>16759927.99</v>
          </cell>
          <cell r="K47">
            <v>326219552.94999999</v>
          </cell>
          <cell r="M47">
            <v>199808</v>
          </cell>
          <cell r="N47">
            <v>382044097</v>
          </cell>
          <cell r="O47">
            <v>56834871.770000003</v>
          </cell>
          <cell r="P47">
            <v>27429195.359999999</v>
          </cell>
          <cell r="Q47">
            <v>466308164.13</v>
          </cell>
          <cell r="S47">
            <v>199808</v>
          </cell>
          <cell r="T47">
            <v>100978517.76000001</v>
          </cell>
          <cell r="U47">
            <v>14500911.130000001</v>
          </cell>
          <cell r="V47">
            <v>6076197.5999999996</v>
          </cell>
          <cell r="W47">
            <v>121555626.48999999</v>
          </cell>
        </row>
        <row r="48">
          <cell r="A48">
            <v>199809</v>
          </cell>
          <cell r="B48">
            <v>33331357.75</v>
          </cell>
          <cell r="C48">
            <v>4573300.4800000004</v>
          </cell>
          <cell r="D48">
            <v>1818913.35</v>
          </cell>
          <cell r="E48">
            <v>39723571.580000006</v>
          </cell>
          <cell r="G48">
            <v>199809</v>
          </cell>
          <cell r="H48">
            <v>302127640.07999998</v>
          </cell>
          <cell r="I48">
            <v>45236643.109999999</v>
          </cell>
          <cell r="J48">
            <v>18578841.34</v>
          </cell>
          <cell r="K48">
            <v>365943124.52999997</v>
          </cell>
          <cell r="M48">
            <v>199809</v>
          </cell>
          <cell r="N48">
            <v>389841212.75999999</v>
          </cell>
          <cell r="O48">
            <v>56644769.270000003</v>
          </cell>
          <cell r="P48">
            <v>26993647.309999999</v>
          </cell>
          <cell r="Q48">
            <v>473479629.33999997</v>
          </cell>
          <cell r="S48">
            <v>199809</v>
          </cell>
          <cell r="T48">
            <v>95741988.549999997</v>
          </cell>
          <cell r="U48">
            <v>14067123.710000001</v>
          </cell>
          <cell r="V48">
            <v>5449624.9199999999</v>
          </cell>
          <cell r="W48">
            <v>115258737.17999999</v>
          </cell>
        </row>
        <row r="49">
          <cell r="A49">
            <v>199810</v>
          </cell>
          <cell r="B49">
            <v>29983800.359999999</v>
          </cell>
          <cell r="C49">
            <v>4821759.59</v>
          </cell>
          <cell r="D49">
            <v>2251470.02</v>
          </cell>
          <cell r="E49">
            <v>37057029.970000006</v>
          </cell>
          <cell r="G49">
            <v>199810</v>
          </cell>
          <cell r="H49">
            <v>332111440.44</v>
          </cell>
          <cell r="I49">
            <v>50058402.700000003</v>
          </cell>
          <cell r="J49">
            <v>20830311.359999999</v>
          </cell>
          <cell r="K49">
            <v>403000154.5</v>
          </cell>
          <cell r="M49">
            <v>199810</v>
          </cell>
          <cell r="N49">
            <v>390070867.07999998</v>
          </cell>
          <cell r="O49">
            <v>56913008.439999998</v>
          </cell>
          <cell r="P49">
            <v>26961625.739999998</v>
          </cell>
          <cell r="Q49">
            <v>473945501.25999999</v>
          </cell>
          <cell r="S49">
            <v>199810</v>
          </cell>
          <cell r="T49">
            <v>95853562.540000007</v>
          </cell>
          <cell r="U49">
            <v>14226477.390000001</v>
          </cell>
          <cell r="V49">
            <v>5681113.0099999998</v>
          </cell>
          <cell r="W49">
            <v>115761152.94000001</v>
          </cell>
        </row>
        <row r="50">
          <cell r="A50">
            <v>199811</v>
          </cell>
          <cell r="B50">
            <v>25800600.000000007</v>
          </cell>
          <cell r="C50">
            <v>4494088.6100000003</v>
          </cell>
          <cell r="D50">
            <v>2753646.94</v>
          </cell>
          <cell r="E50">
            <v>33048335.550000008</v>
          </cell>
          <cell r="G50">
            <v>199811</v>
          </cell>
          <cell r="H50">
            <v>357912040.44</v>
          </cell>
          <cell r="I50">
            <v>54552491.310000002</v>
          </cell>
          <cell r="J50">
            <v>23583958.300000001</v>
          </cell>
          <cell r="K50">
            <v>436048490.05000001</v>
          </cell>
          <cell r="M50">
            <v>199811</v>
          </cell>
          <cell r="N50">
            <v>389385289.23000002</v>
          </cell>
          <cell r="O50">
            <v>57555415.670000002</v>
          </cell>
          <cell r="P50">
            <v>27755974.559999999</v>
          </cell>
          <cell r="Q50">
            <v>474696679.46000004</v>
          </cell>
          <cell r="S50">
            <v>199811</v>
          </cell>
          <cell r="T50">
            <v>89115758.109999999</v>
          </cell>
          <cell r="U50">
            <v>13889148.68</v>
          </cell>
          <cell r="V50">
            <v>6824030.3099999996</v>
          </cell>
          <cell r="W50">
            <v>109828937.09999999</v>
          </cell>
        </row>
        <row r="51">
          <cell r="A51">
            <v>199812</v>
          </cell>
          <cell r="B51">
            <v>32251412.52</v>
          </cell>
          <cell r="C51">
            <v>6049764.6799999997</v>
          </cell>
          <cell r="D51">
            <v>3063338.75</v>
          </cell>
          <cell r="E51">
            <v>41364515.950000003</v>
          </cell>
          <cell r="G51">
            <v>199812</v>
          </cell>
          <cell r="H51">
            <v>390163452.95999998</v>
          </cell>
          <cell r="I51">
            <v>60602255.990000002</v>
          </cell>
          <cell r="J51">
            <v>26647297.050000001</v>
          </cell>
          <cell r="K51">
            <v>477413006</v>
          </cell>
          <cell r="M51">
            <v>199812</v>
          </cell>
          <cell r="N51">
            <v>390163452.95999998</v>
          </cell>
          <cell r="O51">
            <v>60602255.990000002</v>
          </cell>
          <cell r="P51">
            <v>26647297.050000001</v>
          </cell>
          <cell r="Q51">
            <v>477413006</v>
          </cell>
          <cell r="S51">
            <v>199812</v>
          </cell>
          <cell r="T51">
            <v>88035812.879999995</v>
          </cell>
          <cell r="U51">
            <v>15365612.880000001</v>
          </cell>
          <cell r="V51">
            <v>8068455.71</v>
          </cell>
          <cell r="W51">
            <v>111469881.46999998</v>
          </cell>
        </row>
        <row r="52">
          <cell r="A52">
            <v>199901</v>
          </cell>
          <cell r="B52">
            <v>25899010.489999998</v>
          </cell>
          <cell r="C52">
            <v>3862738.64</v>
          </cell>
          <cell r="D52">
            <v>1660038.53</v>
          </cell>
          <cell r="E52">
            <v>31421787.66</v>
          </cell>
          <cell r="G52">
            <v>199901</v>
          </cell>
          <cell r="H52">
            <v>25899010.489999998</v>
          </cell>
          <cell r="I52">
            <v>3862738.64</v>
          </cell>
          <cell r="J52">
            <v>1660038.53</v>
          </cell>
          <cell r="K52">
            <v>31421787.66</v>
          </cell>
          <cell r="M52">
            <v>199901</v>
          </cell>
          <cell r="N52">
            <v>389105754.45999998</v>
          </cell>
          <cell r="O52">
            <v>59736604.380000003</v>
          </cell>
          <cell r="P52">
            <v>26302039.16</v>
          </cell>
          <cell r="Q52">
            <v>475144398</v>
          </cell>
          <cell r="S52">
            <v>199901</v>
          </cell>
          <cell r="T52">
            <v>83951023.010000005</v>
          </cell>
          <cell r="U52">
            <v>14406591.93</v>
          </cell>
          <cell r="V52">
            <v>7477024.2199999997</v>
          </cell>
          <cell r="W52">
            <v>105834639.16</v>
          </cell>
        </row>
        <row r="53">
          <cell r="A53">
            <v>199902</v>
          </cell>
          <cell r="B53">
            <v>25976686.82</v>
          </cell>
          <cell r="C53">
            <v>4389614.47</v>
          </cell>
          <cell r="D53">
            <v>1766168.57</v>
          </cell>
          <cell r="E53">
            <v>32132469.859999999</v>
          </cell>
          <cell r="G53">
            <v>199902</v>
          </cell>
          <cell r="H53">
            <v>51875697.310000002</v>
          </cell>
          <cell r="I53">
            <v>8252353.1100000003</v>
          </cell>
          <cell r="J53">
            <v>3426207.1</v>
          </cell>
          <cell r="K53">
            <v>63554257.520000003</v>
          </cell>
          <cell r="M53">
            <v>199902</v>
          </cell>
          <cell r="N53">
            <v>381660217.06</v>
          </cell>
          <cell r="O53">
            <v>59707615.789999999</v>
          </cell>
          <cell r="P53">
            <v>26197685.5</v>
          </cell>
          <cell r="Q53">
            <v>467565518.35000002</v>
          </cell>
          <cell r="S53">
            <v>199902</v>
          </cell>
          <cell r="T53">
            <v>84127109.829999998</v>
          </cell>
          <cell r="U53">
            <v>14302117.789999999</v>
          </cell>
          <cell r="V53">
            <v>6489545.8499999996</v>
          </cell>
          <cell r="W53">
            <v>104918773.47</v>
          </cell>
        </row>
        <row r="54">
          <cell r="A54">
            <v>199903</v>
          </cell>
          <cell r="B54">
            <v>34522957.909999996</v>
          </cell>
          <cell r="C54">
            <v>5334916.5199999996</v>
          </cell>
          <cell r="D54">
            <v>2013571.37</v>
          </cell>
          <cell r="E54">
            <v>41871445.79999999</v>
          </cell>
          <cell r="G54">
            <v>199903</v>
          </cell>
          <cell r="H54">
            <v>86398655.219999999</v>
          </cell>
          <cell r="I54">
            <v>13587269.630000001</v>
          </cell>
          <cell r="J54">
            <v>5439778.4699999997</v>
          </cell>
          <cell r="K54">
            <v>105425703.31999999</v>
          </cell>
          <cell r="M54">
            <v>199903</v>
          </cell>
          <cell r="N54">
            <v>378878551.45999998</v>
          </cell>
          <cell r="O54">
            <v>59914541.509999998</v>
          </cell>
          <cell r="P54">
            <v>26070390.300000001</v>
          </cell>
          <cell r="Q54">
            <v>464863483.26999998</v>
          </cell>
          <cell r="S54">
            <v>199903</v>
          </cell>
          <cell r="T54">
            <v>86398655.219999999</v>
          </cell>
          <cell r="U54">
            <v>13587269.630000001</v>
          </cell>
          <cell r="V54">
            <v>5439778.4699999997</v>
          </cell>
          <cell r="W54">
            <v>105425703.31999999</v>
          </cell>
        </row>
        <row r="55">
          <cell r="A55">
            <v>199904</v>
          </cell>
          <cell r="B55">
            <v>28671286.690000001</v>
          </cell>
          <cell r="C55">
            <v>5049400.6100000003</v>
          </cell>
          <cell r="D55">
            <v>2415286.0299999998</v>
          </cell>
          <cell r="E55">
            <v>36135973.330000006</v>
          </cell>
          <cell r="G55">
            <v>199904</v>
          </cell>
          <cell r="H55">
            <v>115069941.91</v>
          </cell>
          <cell r="I55">
            <v>18636670.239999998</v>
          </cell>
          <cell r="J55">
            <v>7855064.5</v>
          </cell>
          <cell r="K55">
            <v>141561676.64999998</v>
          </cell>
          <cell r="M55">
            <v>199904</v>
          </cell>
          <cell r="N55">
            <v>372557306.04000002</v>
          </cell>
          <cell r="O55">
            <v>58890685.420000002</v>
          </cell>
          <cell r="P55">
            <v>25770115.510000002</v>
          </cell>
          <cell r="Q55">
            <v>457218106.97000003</v>
          </cell>
          <cell r="S55">
            <v>199904</v>
          </cell>
          <cell r="T55">
            <v>89170931.420000002</v>
          </cell>
          <cell r="U55">
            <v>14773931.6</v>
          </cell>
          <cell r="V55">
            <v>6195025.9699999997</v>
          </cell>
          <cell r="W55">
            <v>110139888.98999999</v>
          </cell>
        </row>
        <row r="56">
          <cell r="A56">
            <v>199905</v>
          </cell>
          <cell r="B56">
            <v>27426480.309999999</v>
          </cell>
          <cell r="C56">
            <v>6065171.5300000003</v>
          </cell>
          <cell r="D56">
            <v>2321224.65</v>
          </cell>
          <cell r="E56">
            <v>35812876.490000002</v>
          </cell>
          <cell r="G56">
            <v>199905</v>
          </cell>
          <cell r="H56">
            <v>142496422.22</v>
          </cell>
          <cell r="I56">
            <v>24701841.77</v>
          </cell>
          <cell r="J56">
            <v>10176289.15</v>
          </cell>
          <cell r="K56">
            <v>177374553.14000002</v>
          </cell>
          <cell r="M56">
            <v>199905</v>
          </cell>
          <cell r="N56">
            <v>364842110.61000001</v>
          </cell>
          <cell r="O56">
            <v>59141666.259999998</v>
          </cell>
          <cell r="P56">
            <v>26139855.809999999</v>
          </cell>
          <cell r="Q56">
            <v>450123632.68000001</v>
          </cell>
          <cell r="S56">
            <v>199905</v>
          </cell>
          <cell r="T56">
            <v>90620724.909999996</v>
          </cell>
          <cell r="U56">
            <v>16449488.66</v>
          </cell>
          <cell r="V56">
            <v>6750082.0499999998</v>
          </cell>
          <cell r="W56">
            <v>113820295.61999999</v>
          </cell>
        </row>
        <row r="57">
          <cell r="A57">
            <v>199906</v>
          </cell>
          <cell r="B57">
            <v>26843770.710000001</v>
          </cell>
          <cell r="C57">
            <v>5843031.9699999997</v>
          </cell>
          <cell r="D57">
            <v>2453365.7799999998</v>
          </cell>
          <cell r="E57">
            <v>35140168.460000001</v>
          </cell>
          <cell r="G57">
            <v>199906</v>
          </cell>
          <cell r="H57">
            <v>169340192.93000001</v>
          </cell>
          <cell r="I57">
            <v>30544873.739999998</v>
          </cell>
          <cell r="J57">
            <v>12629654.93</v>
          </cell>
          <cell r="K57">
            <v>212514721.60000002</v>
          </cell>
          <cell r="M57">
            <v>199906</v>
          </cell>
          <cell r="N57">
            <v>353117994.36000001</v>
          </cell>
          <cell r="O57">
            <v>59977610.329999998</v>
          </cell>
          <cell r="P57">
            <v>26147735.559999999</v>
          </cell>
          <cell r="Q57">
            <v>439243340.25</v>
          </cell>
          <cell r="S57">
            <v>199906</v>
          </cell>
          <cell r="T57">
            <v>82941537.709999993</v>
          </cell>
          <cell r="U57">
            <v>16957604.109999999</v>
          </cell>
          <cell r="V57">
            <v>7189876.46</v>
          </cell>
          <cell r="W57">
            <v>107089018.27999999</v>
          </cell>
        </row>
        <row r="58">
          <cell r="A58">
            <v>199907</v>
          </cell>
          <cell r="B58">
            <v>30531421.68</v>
          </cell>
          <cell r="C58">
            <v>4918354.5</v>
          </cell>
          <cell r="D58">
            <v>2570905.4300000002</v>
          </cell>
          <cell r="E58">
            <v>38020681.609999999</v>
          </cell>
          <cell r="G58">
            <v>199907</v>
          </cell>
          <cell r="H58">
            <v>199871614.61000001</v>
          </cell>
          <cell r="I58">
            <v>35463228.240000002</v>
          </cell>
          <cell r="J58">
            <v>15200560.359999999</v>
          </cell>
          <cell r="K58">
            <v>250535403.21000004</v>
          </cell>
          <cell r="M58">
            <v>199907</v>
          </cell>
          <cell r="N58">
            <v>353777189.67000002</v>
          </cell>
          <cell r="O58">
            <v>60233558.920000002</v>
          </cell>
          <cell r="P58">
            <v>26698659.059999999</v>
          </cell>
          <cell r="Q58">
            <v>440709407.65000004</v>
          </cell>
          <cell r="S58">
            <v>199907</v>
          </cell>
          <cell r="T58">
            <v>84801672.700000003</v>
          </cell>
          <cell r="U58">
            <v>16826558</v>
          </cell>
          <cell r="V58">
            <v>7345495.8600000003</v>
          </cell>
          <cell r="W58">
            <v>108973726.56</v>
          </cell>
        </row>
        <row r="59">
          <cell r="A59">
            <v>199908</v>
          </cell>
          <cell r="B59">
            <v>30197912.760000002</v>
          </cell>
          <cell r="C59">
            <v>6131907.0300000003</v>
          </cell>
          <cell r="D59">
            <v>1474776.7</v>
          </cell>
          <cell r="E59">
            <v>37804596.490000002</v>
          </cell>
          <cell r="G59">
            <v>199908</v>
          </cell>
          <cell r="H59">
            <v>230069527.37</v>
          </cell>
          <cell r="I59">
            <v>41595135.270000003</v>
          </cell>
          <cell r="J59">
            <v>16675337.060000001</v>
          </cell>
          <cell r="K59">
            <v>288339999.69999999</v>
          </cell>
          <cell r="M59">
            <v>199908</v>
          </cell>
          <cell r="N59">
            <v>351436698</v>
          </cell>
          <cell r="O59">
            <v>61534048.630000003</v>
          </cell>
          <cell r="P59">
            <v>26562706.120000001</v>
          </cell>
          <cell r="Q59">
            <v>439533452.75</v>
          </cell>
          <cell r="S59">
            <v>199908</v>
          </cell>
          <cell r="T59">
            <v>87573105.150000006</v>
          </cell>
          <cell r="U59">
            <v>16893293.5</v>
          </cell>
          <cell r="V59">
            <v>6499047.9100000001</v>
          </cell>
          <cell r="W59">
            <v>110965446.56</v>
          </cell>
        </row>
        <row r="60">
          <cell r="A60">
            <v>199909</v>
          </cell>
          <cell r="B60">
            <v>28943509.300000001</v>
          </cell>
          <cell r="C60">
            <v>5826784.2300000004</v>
          </cell>
          <cell r="D60">
            <v>1867435.04</v>
          </cell>
          <cell r="E60">
            <v>36637728.57</v>
          </cell>
          <cell r="G60">
            <v>199909</v>
          </cell>
          <cell r="H60">
            <v>259013036.66999999</v>
          </cell>
          <cell r="I60">
            <v>47421919.5</v>
          </cell>
          <cell r="J60">
            <v>18542772.100000001</v>
          </cell>
          <cell r="K60">
            <v>324977728.26999998</v>
          </cell>
          <cell r="M60">
            <v>199909</v>
          </cell>
          <cell r="N60">
            <v>347048849.55000001</v>
          </cell>
          <cell r="O60">
            <v>62787532.380000003</v>
          </cell>
          <cell r="P60">
            <v>26611227.809999999</v>
          </cell>
          <cell r="Q60">
            <v>436447609.74000001</v>
          </cell>
          <cell r="S60">
            <v>199909</v>
          </cell>
          <cell r="T60">
            <v>89672843.739999995</v>
          </cell>
          <cell r="U60">
            <v>16877045.760000002</v>
          </cell>
          <cell r="V60">
            <v>5913117.1699999999</v>
          </cell>
          <cell r="W60">
            <v>112463006.67</v>
          </cell>
        </row>
        <row r="61">
          <cell r="A61">
            <v>199910</v>
          </cell>
          <cell r="B61">
            <v>26322900.68</v>
          </cell>
          <cell r="C61">
            <v>6256083.1100000003</v>
          </cell>
          <cell r="D61">
            <v>2303715.2999999998</v>
          </cell>
          <cell r="E61">
            <v>34882699.089999996</v>
          </cell>
          <cell r="G61">
            <v>199910</v>
          </cell>
          <cell r="H61">
            <v>285335937.35000002</v>
          </cell>
          <cell r="I61">
            <v>53678002.609999999</v>
          </cell>
          <cell r="J61">
            <v>20846487.399999999</v>
          </cell>
          <cell r="K61">
            <v>359860427.36000001</v>
          </cell>
          <cell r="M61">
            <v>199910</v>
          </cell>
          <cell r="N61">
            <v>343387949.87</v>
          </cell>
          <cell r="O61">
            <v>64221855.899999999</v>
          </cell>
          <cell r="P61">
            <v>26663473.09</v>
          </cell>
          <cell r="Q61">
            <v>434273278.85999995</v>
          </cell>
          <cell r="S61">
            <v>199910</v>
          </cell>
          <cell r="T61">
            <v>85464322.739999995</v>
          </cell>
          <cell r="U61">
            <v>18214774.370000001</v>
          </cell>
          <cell r="V61">
            <v>5645927.04</v>
          </cell>
          <cell r="W61">
            <v>109325024.15000001</v>
          </cell>
        </row>
        <row r="62">
          <cell r="A62">
            <v>199911</v>
          </cell>
          <cell r="B62">
            <v>23579539.5</v>
          </cell>
          <cell r="C62">
            <v>5355738.91</v>
          </cell>
          <cell r="D62">
            <v>2507539.75</v>
          </cell>
          <cell r="E62">
            <v>31442818.16</v>
          </cell>
          <cell r="G62">
            <v>199911</v>
          </cell>
          <cell r="H62">
            <v>308915476.85000002</v>
          </cell>
          <cell r="I62">
            <v>59033741.520000003</v>
          </cell>
          <cell r="J62">
            <v>23354027.149999999</v>
          </cell>
          <cell r="K62">
            <v>391303245.51999998</v>
          </cell>
          <cell r="M62">
            <v>199911</v>
          </cell>
          <cell r="N62">
            <v>341166889.37</v>
          </cell>
          <cell r="O62">
            <v>65083506.200000003</v>
          </cell>
          <cell r="P62">
            <v>26417365.899999999</v>
          </cell>
          <cell r="Q62">
            <v>432667761.46999997</v>
          </cell>
          <cell r="S62">
            <v>199911</v>
          </cell>
          <cell r="T62">
            <v>78845949.480000004</v>
          </cell>
          <cell r="U62">
            <v>17438606.25</v>
          </cell>
          <cell r="V62">
            <v>6678690.0899999999</v>
          </cell>
          <cell r="W62">
            <v>102963245.82000001</v>
          </cell>
        </row>
        <row r="63">
          <cell r="A63">
            <v>199912</v>
          </cell>
          <cell r="B63">
            <v>24546969.34</v>
          </cell>
          <cell r="C63">
            <v>4369527.71</v>
          </cell>
          <cell r="D63">
            <v>3089876.77</v>
          </cell>
          <cell r="E63">
            <v>32006373.82</v>
          </cell>
          <cell r="G63">
            <v>199912</v>
          </cell>
          <cell r="H63">
            <v>333462446.19</v>
          </cell>
          <cell r="I63">
            <v>63403269.229999997</v>
          </cell>
          <cell r="J63">
            <v>26443903.920000002</v>
          </cell>
          <cell r="K63">
            <v>423309619.34000003</v>
          </cell>
          <cell r="M63">
            <v>199912</v>
          </cell>
          <cell r="N63">
            <v>333462446.19</v>
          </cell>
          <cell r="O63">
            <v>63403269.229999997</v>
          </cell>
          <cell r="P63">
            <v>26443903.920000002</v>
          </cell>
          <cell r="Q63">
            <v>423309619.34000003</v>
          </cell>
          <cell r="S63">
            <v>199912</v>
          </cell>
          <cell r="T63">
            <v>74449409.519999996</v>
          </cell>
          <cell r="U63">
            <v>15981349.73</v>
          </cell>
          <cell r="V63">
            <v>7901131.8200000003</v>
          </cell>
          <cell r="W63">
            <v>98331891.069999993</v>
          </cell>
        </row>
        <row r="64">
          <cell r="A64">
            <v>200001</v>
          </cell>
          <cell r="B64">
            <v>21041215.780000001</v>
          </cell>
          <cell r="C64">
            <v>5625320.5899999999</v>
          </cell>
          <cell r="D64">
            <v>2189987.5</v>
          </cell>
          <cell r="E64">
            <v>28856523.870000001</v>
          </cell>
          <cell r="G64">
            <v>200001</v>
          </cell>
          <cell r="H64">
            <v>21041215.780000001</v>
          </cell>
          <cell r="I64">
            <v>5625320.5899999999</v>
          </cell>
          <cell r="J64">
            <v>2189987.5</v>
          </cell>
          <cell r="K64">
            <v>28856523.870000001</v>
          </cell>
          <cell r="M64">
            <v>199912</v>
          </cell>
          <cell r="N64">
            <v>328604651.48000002</v>
          </cell>
          <cell r="O64">
            <v>65165851.18</v>
          </cell>
          <cell r="P64">
            <v>26973852.890000001</v>
          </cell>
          <cell r="Q64">
            <v>420744355.55000001</v>
          </cell>
          <cell r="S64">
            <v>199912</v>
          </cell>
          <cell r="T64">
            <v>69167724.620000005</v>
          </cell>
          <cell r="U64">
            <v>15350587.210000001</v>
          </cell>
          <cell r="V64">
            <v>7787404.0199999996</v>
          </cell>
          <cell r="W64">
            <v>92305715.850000009</v>
          </cell>
        </row>
        <row r="65">
          <cell r="A65">
            <v>200002</v>
          </cell>
          <cell r="B65">
            <v>28052482.02</v>
          </cell>
          <cell r="C65">
            <v>5881101.4100000001</v>
          </cell>
          <cell r="D65">
            <v>2321134.2000000002</v>
          </cell>
          <cell r="E65">
            <v>36254717.630000003</v>
          </cell>
          <cell r="G65">
            <v>200002</v>
          </cell>
          <cell r="H65">
            <v>49093697.799999997</v>
          </cell>
          <cell r="I65">
            <v>11506422</v>
          </cell>
          <cell r="J65">
            <v>4511121.7</v>
          </cell>
          <cell r="K65">
            <v>65111241.5</v>
          </cell>
          <cell r="M65">
            <v>200002</v>
          </cell>
          <cell r="N65">
            <v>330680446.68000001</v>
          </cell>
          <cell r="O65">
            <v>66657338.119999997</v>
          </cell>
          <cell r="P65">
            <v>27528818.52</v>
          </cell>
          <cell r="Q65">
            <v>424866603.31999999</v>
          </cell>
          <cell r="S65">
            <v>200002</v>
          </cell>
          <cell r="T65">
            <v>73640667.140000001</v>
          </cell>
          <cell r="U65">
            <v>15875949.710000001</v>
          </cell>
          <cell r="V65">
            <v>7600998.4699999997</v>
          </cell>
          <cell r="W65">
            <v>97117615.319999993</v>
          </cell>
        </row>
        <row r="66">
          <cell r="A66">
            <v>200003</v>
          </cell>
          <cell r="B66">
            <v>31805568.920000002</v>
          </cell>
          <cell r="C66">
            <v>6229434.54</v>
          </cell>
          <cell r="D66">
            <v>2542615.29</v>
          </cell>
          <cell r="E66">
            <v>40577618.75</v>
          </cell>
          <cell r="G66">
            <v>200003</v>
          </cell>
          <cell r="H66">
            <v>80899266.719999999</v>
          </cell>
          <cell r="I66">
            <v>17735856.539999999</v>
          </cell>
          <cell r="J66">
            <v>7053736.9900000002</v>
          </cell>
          <cell r="K66">
            <v>105688860.24999999</v>
          </cell>
          <cell r="M66">
            <v>200003</v>
          </cell>
          <cell r="N66">
            <v>327963057.69</v>
          </cell>
          <cell r="O66">
            <v>67551856.140000001</v>
          </cell>
          <cell r="P66">
            <v>28057862.440000001</v>
          </cell>
          <cell r="Q66">
            <v>423572776.26999998</v>
          </cell>
          <cell r="S66">
            <v>200003</v>
          </cell>
          <cell r="T66">
            <v>80899266.719999999</v>
          </cell>
          <cell r="U66">
            <v>17735856.539999999</v>
          </cell>
          <cell r="V66">
            <v>7053736.9900000002</v>
          </cell>
          <cell r="W66">
            <v>105688860.24999999</v>
          </cell>
        </row>
        <row r="67">
          <cell r="A67">
            <v>200004</v>
          </cell>
          <cell r="B67">
            <v>23225416.850000001</v>
          </cell>
          <cell r="C67">
            <v>5893479.8399999999</v>
          </cell>
          <cell r="D67">
            <v>2623460.9700000002</v>
          </cell>
          <cell r="E67">
            <v>31742357.66</v>
          </cell>
          <cell r="G67">
            <v>200004</v>
          </cell>
          <cell r="H67">
            <v>104124683.56999999</v>
          </cell>
          <cell r="I67">
            <v>23629336.379999999</v>
          </cell>
          <cell r="J67">
            <v>9677197.9600000009</v>
          </cell>
          <cell r="K67">
            <v>137431217.91</v>
          </cell>
          <cell r="M67">
            <v>200004</v>
          </cell>
          <cell r="N67">
            <v>322517187.85000002</v>
          </cell>
          <cell r="O67">
            <v>68395935.370000005</v>
          </cell>
          <cell r="P67">
            <v>28266037.379999999</v>
          </cell>
          <cell r="Q67">
            <v>419179160.60000002</v>
          </cell>
          <cell r="S67">
            <v>200004</v>
          </cell>
          <cell r="T67">
            <v>83083467.790000007</v>
          </cell>
          <cell r="U67">
            <v>18004015.789999999</v>
          </cell>
          <cell r="V67">
            <v>7487210.46</v>
          </cell>
          <cell r="W67">
            <v>108574694.04000001</v>
          </cell>
        </row>
        <row r="68">
          <cell r="A68">
            <v>200005</v>
          </cell>
          <cell r="B68">
            <v>29656589.120000001</v>
          </cell>
          <cell r="C68">
            <v>6005979.04</v>
          </cell>
          <cell r="D68">
            <v>3870326.37</v>
          </cell>
          <cell r="E68">
            <v>39532894.530000001</v>
          </cell>
          <cell r="G68">
            <v>200005</v>
          </cell>
          <cell r="H68">
            <v>133781272.69</v>
          </cell>
          <cell r="I68">
            <v>29635315.420000002</v>
          </cell>
          <cell r="J68">
            <v>13547524.33</v>
          </cell>
          <cell r="K68">
            <v>176964112.44000003</v>
          </cell>
          <cell r="M68">
            <v>200005</v>
          </cell>
          <cell r="N68">
            <v>324747296.66000003</v>
          </cell>
          <cell r="O68">
            <v>68336742.879999995</v>
          </cell>
          <cell r="P68">
            <v>29815139.100000001</v>
          </cell>
          <cell r="Q68">
            <v>422899178.64000005</v>
          </cell>
          <cell r="S68">
            <v>200005</v>
          </cell>
          <cell r="T68">
            <v>84687574.890000001</v>
          </cell>
          <cell r="U68">
            <v>18128893.420000002</v>
          </cell>
          <cell r="V68">
            <v>9036402.6300000008</v>
          </cell>
          <cell r="W68">
            <v>111852870.94</v>
          </cell>
        </row>
        <row r="69">
          <cell r="A69">
            <v>200006</v>
          </cell>
          <cell r="E69">
            <v>0</v>
          </cell>
          <cell r="G69">
            <v>200006</v>
          </cell>
          <cell r="H69" t="str">
            <v xml:space="preserve"> </v>
          </cell>
          <cell r="I69" t="str">
            <v xml:space="preserve"> </v>
          </cell>
          <cell r="J69" t="str">
            <v xml:space="preserve"> </v>
          </cell>
          <cell r="K69">
            <v>0</v>
          </cell>
          <cell r="M69">
            <v>200006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>
            <v>0</v>
          </cell>
          <cell r="S69">
            <v>200006</v>
          </cell>
          <cell r="T69" t="str">
            <v xml:space="preserve"> </v>
          </cell>
          <cell r="U69" t="str">
            <v xml:space="preserve"> </v>
          </cell>
          <cell r="V69" t="str">
            <v xml:space="preserve"> </v>
          </cell>
          <cell r="W69">
            <v>0</v>
          </cell>
        </row>
        <row r="70">
          <cell r="A70">
            <v>200007</v>
          </cell>
          <cell r="E70">
            <v>0</v>
          </cell>
          <cell r="G70">
            <v>200007</v>
          </cell>
          <cell r="H70" t="str">
            <v xml:space="preserve"> </v>
          </cell>
          <cell r="I70" t="str">
            <v xml:space="preserve"> </v>
          </cell>
          <cell r="J70" t="str">
            <v xml:space="preserve"> </v>
          </cell>
          <cell r="K70">
            <v>0</v>
          </cell>
          <cell r="M70">
            <v>200007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>
            <v>0</v>
          </cell>
          <cell r="S70">
            <v>200007</v>
          </cell>
          <cell r="T70" t="str">
            <v xml:space="preserve"> </v>
          </cell>
          <cell r="U70" t="str">
            <v xml:space="preserve"> </v>
          </cell>
          <cell r="V70" t="str">
            <v xml:space="preserve"> </v>
          </cell>
          <cell r="W70">
            <v>0</v>
          </cell>
        </row>
        <row r="71">
          <cell r="A71">
            <v>200008</v>
          </cell>
          <cell r="E71">
            <v>0</v>
          </cell>
          <cell r="G71">
            <v>200008</v>
          </cell>
          <cell r="H71" t="str">
            <v xml:space="preserve"> </v>
          </cell>
          <cell r="I71" t="str">
            <v xml:space="preserve"> </v>
          </cell>
          <cell r="J71" t="str">
            <v xml:space="preserve"> </v>
          </cell>
          <cell r="K71">
            <v>0</v>
          </cell>
          <cell r="M71">
            <v>200008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>
            <v>0</v>
          </cell>
          <cell r="S71">
            <v>200008</v>
          </cell>
          <cell r="T71" t="str">
            <v xml:space="preserve"> </v>
          </cell>
          <cell r="U71" t="str">
            <v xml:space="preserve"> </v>
          </cell>
          <cell r="V71" t="str">
            <v xml:space="preserve"> </v>
          </cell>
          <cell r="W71">
            <v>0</v>
          </cell>
        </row>
        <row r="72">
          <cell r="A72">
            <v>200009</v>
          </cell>
          <cell r="E72">
            <v>0</v>
          </cell>
          <cell r="G72">
            <v>200009</v>
          </cell>
          <cell r="H72" t="str">
            <v xml:space="preserve"> </v>
          </cell>
          <cell r="I72" t="str">
            <v xml:space="preserve"> </v>
          </cell>
          <cell r="J72" t="str">
            <v xml:space="preserve"> </v>
          </cell>
          <cell r="K72">
            <v>0</v>
          </cell>
          <cell r="M72">
            <v>200009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>
            <v>0</v>
          </cell>
          <cell r="S72">
            <v>200009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>
            <v>0</v>
          </cell>
        </row>
        <row r="73">
          <cell r="A73">
            <v>200010</v>
          </cell>
          <cell r="E73">
            <v>0</v>
          </cell>
          <cell r="G73">
            <v>200010</v>
          </cell>
          <cell r="H73" t="str">
            <v xml:space="preserve"> </v>
          </cell>
          <cell r="I73" t="str">
            <v xml:space="preserve"> </v>
          </cell>
          <cell r="J73" t="str">
            <v xml:space="preserve"> </v>
          </cell>
          <cell r="K73">
            <v>0</v>
          </cell>
          <cell r="M73">
            <v>200010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>
            <v>0</v>
          </cell>
          <cell r="S73">
            <v>200010</v>
          </cell>
          <cell r="T73" t="str">
            <v xml:space="preserve"> </v>
          </cell>
          <cell r="U73" t="str">
            <v xml:space="preserve"> </v>
          </cell>
          <cell r="V73" t="str">
            <v xml:space="preserve"> </v>
          </cell>
          <cell r="W73">
            <v>0</v>
          </cell>
        </row>
        <row r="74">
          <cell r="A74">
            <v>200011</v>
          </cell>
          <cell r="E74">
            <v>0</v>
          </cell>
          <cell r="G74">
            <v>200011</v>
          </cell>
          <cell r="H74" t="str">
            <v xml:space="preserve"> </v>
          </cell>
          <cell r="I74" t="str">
            <v xml:space="preserve"> </v>
          </cell>
          <cell r="J74" t="str">
            <v xml:space="preserve"> </v>
          </cell>
          <cell r="K74">
            <v>0</v>
          </cell>
          <cell r="M74">
            <v>200011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>
            <v>0</v>
          </cell>
          <cell r="S74">
            <v>200011</v>
          </cell>
          <cell r="T74" t="str">
            <v xml:space="preserve"> </v>
          </cell>
          <cell r="U74" t="str">
            <v xml:space="preserve"> </v>
          </cell>
          <cell r="V74" t="str">
            <v xml:space="preserve"> </v>
          </cell>
          <cell r="W74">
            <v>0</v>
          </cell>
        </row>
        <row r="75">
          <cell r="A75">
            <v>200012</v>
          </cell>
          <cell r="E75">
            <v>0</v>
          </cell>
          <cell r="G75">
            <v>200012</v>
          </cell>
          <cell r="H75" t="str">
            <v xml:space="preserve"> </v>
          </cell>
          <cell r="I75" t="str">
            <v xml:space="preserve"> </v>
          </cell>
          <cell r="J75" t="str">
            <v xml:space="preserve"> </v>
          </cell>
          <cell r="K75">
            <v>0</v>
          </cell>
          <cell r="M75">
            <v>200012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>
            <v>0</v>
          </cell>
          <cell r="S75">
            <v>200012</v>
          </cell>
          <cell r="T75" t="str">
            <v xml:space="preserve"> </v>
          </cell>
          <cell r="U75" t="str">
            <v xml:space="preserve"> </v>
          </cell>
          <cell r="V75" t="str">
            <v xml:space="preserve"> </v>
          </cell>
          <cell r="W75">
            <v>0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Data Sheet"/>
      <sheetName val="Cover"/>
      <sheetName val="Comments"/>
      <sheetName val="Gen Inst"/>
      <sheetName val="Table"/>
      <sheetName val="101"/>
      <sheetName val="102"/>
      <sheetName val="103"/>
      <sheetName val="104105"/>
      <sheetName val="106107"/>
      <sheetName val="108109"/>
      <sheetName val="110113"/>
      <sheetName val="114117"/>
      <sheetName val="118119"/>
      <sheetName val="120121"/>
      <sheetName val="122123"/>
      <sheetName val="200201"/>
      <sheetName val="202203"/>
      <sheetName val="204207"/>
      <sheetName val="213"/>
      <sheetName val="214"/>
      <sheetName val="216"/>
      <sheetName val="219"/>
      <sheetName val="224225"/>
      <sheetName val="227"/>
      <sheetName val="228229"/>
      <sheetName val="230"/>
      <sheetName val="232"/>
      <sheetName val="233"/>
      <sheetName val="234"/>
      <sheetName val="250251"/>
      <sheetName val="253"/>
      <sheetName val="254"/>
      <sheetName val="256257"/>
      <sheetName val="261"/>
      <sheetName val="262263"/>
      <sheetName val="266267"/>
      <sheetName val="269"/>
      <sheetName val="272273"/>
      <sheetName val="274275"/>
      <sheetName val="276277"/>
      <sheetName val="278"/>
      <sheetName val="300301"/>
      <sheetName val="304"/>
      <sheetName val="310311"/>
      <sheetName val="320323"/>
      <sheetName val="326327"/>
      <sheetName val="328330"/>
      <sheetName val="332"/>
      <sheetName val="335"/>
      <sheetName val="336"/>
      <sheetName val="337"/>
      <sheetName val="350351"/>
      <sheetName val="352353"/>
      <sheetName val="354355"/>
      <sheetName val="356"/>
      <sheetName val="401"/>
      <sheetName val="402403"/>
      <sheetName val="406407"/>
      <sheetName val="408409"/>
      <sheetName val="410411"/>
      <sheetName val="422423"/>
      <sheetName val="424425"/>
      <sheetName val="426427"/>
      <sheetName val="450"/>
      <sheetName val="BOOK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  <sheetName val="GAS 06-G-1332"/>
    </sheetNames>
    <sheetDataSet>
      <sheetData sheetId="0">
        <row r="10">
          <cell r="A10" t="str">
            <v>Boro</v>
          </cell>
          <cell r="B10" t="str">
            <v>Type</v>
          </cell>
          <cell r="C10" t="str">
            <v>SC</v>
          </cell>
          <cell r="D10" t="str">
            <v>Desc</v>
          </cell>
          <cell r="F10" t="str">
            <v>#Bills</v>
          </cell>
          <cell r="G10" t="str">
            <v>Cubic ft</v>
          </cell>
          <cell r="H10" t="str">
            <v>Revenue</v>
          </cell>
          <cell r="I10" t="str">
            <v>Fuel Adj</v>
          </cell>
          <cell r="J10" t="str">
            <v>Therms</v>
          </cell>
        </row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</row>
        <row r="12">
          <cell r="A12">
            <v>1</v>
          </cell>
          <cell r="B12">
            <v>20</v>
          </cell>
          <cell r="C12">
            <v>1</v>
          </cell>
          <cell r="D12">
            <v>2001</v>
          </cell>
          <cell r="E12" t="str">
            <v>Residential &amp; Religious - Monthly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2002</v>
          </cell>
          <cell r="E13" t="str">
            <v>Residential &amp; Religious - Bi-Monthly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2004</v>
          </cell>
          <cell r="E14" t="str">
            <v>Accrual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2005</v>
          </cell>
          <cell r="E15" t="str">
            <v>Accrual Reversal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  <cell r="C17">
            <v>3</v>
          </cell>
          <cell r="D17">
            <v>2016</v>
          </cell>
          <cell r="E17" t="str">
            <v>Residential &amp; Religious - Heating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2018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2021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  <cell r="C21">
            <v>13</v>
          </cell>
          <cell r="D21">
            <v>2053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  <cell r="C23" t="str">
            <v>3a</v>
          </cell>
          <cell r="D23">
            <v>2017</v>
          </cell>
          <cell r="E23" t="str">
            <v>Residential &amp; Religious - Air Conditioning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1</v>
          </cell>
          <cell r="B27">
            <v>22</v>
          </cell>
          <cell r="C27">
            <v>2</v>
          </cell>
          <cell r="D27">
            <v>2201</v>
          </cell>
          <cell r="E27" t="str">
            <v>General - Monthly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2202</v>
          </cell>
          <cell r="E28" t="str">
            <v>General - Bi-monthly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2204</v>
          </cell>
          <cell r="E29" t="str">
            <v>Accrual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2205</v>
          </cell>
          <cell r="E30" t="str">
            <v>Accrual Reversal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2207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2208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2221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2223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2224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2226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2227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2236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2237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  <cell r="C41">
            <v>9</v>
          </cell>
          <cell r="D41">
            <v>2261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2264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  <cell r="C44">
            <v>12</v>
          </cell>
          <cell r="D44">
            <v>2231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2232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2233</v>
          </cell>
          <cell r="E46" t="str">
            <v>Interruptible - Priority C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2234</v>
          </cell>
          <cell r="E47" t="str">
            <v>Rate 2 Off-Peak Firm accrual reversal</v>
          </cell>
          <cell r="F47" t="str">
            <v>Interruptible - Priority C</v>
          </cell>
          <cell r="G47">
            <v>-301396000</v>
          </cell>
          <cell r="H47">
            <v>-1034439.22</v>
          </cell>
          <cell r="J47">
            <v>-3118104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2296</v>
          </cell>
          <cell r="E48" t="str">
            <v>Rate 2 off-Peak Firm accrual</v>
          </cell>
          <cell r="F48" t="str">
            <v>Rate 2 Off-Peak Firm accrual reversal</v>
          </cell>
          <cell r="G48">
            <v>-8</v>
          </cell>
          <cell r="H48">
            <v>-278498000</v>
          </cell>
          <cell r="I48">
            <v>-988763.35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E49" t="str">
            <v>Rate 2 Off-Peak Firm accrual reversal</v>
          </cell>
          <cell r="F49" t="str">
            <v>Rate 2 off-Peak Firm accrual</v>
          </cell>
          <cell r="G49">
            <v>8</v>
          </cell>
          <cell r="H49">
            <v>121542000</v>
          </cell>
          <cell r="I49">
            <v>491297.68</v>
          </cell>
          <cell r="J49">
            <v>-543484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E50" t="str">
            <v>Rate 2 Off-Peak Firm accrual</v>
          </cell>
          <cell r="F50" t="str">
            <v>Rate 2 Off-Peak Firm accrual reversal</v>
          </cell>
          <cell r="G50">
            <v>-1</v>
          </cell>
          <cell r="H50">
            <v>-47696000</v>
          </cell>
          <cell r="I50">
            <v>-179189.29</v>
          </cell>
          <cell r="J50">
            <v>1550251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E51" t="str">
            <v>Rate 2 Off-Peak Firm manual sales adj.</v>
          </cell>
          <cell r="F51" t="str">
            <v>Rate 2 Off-Peak Firm accrual</v>
          </cell>
          <cell r="H51">
            <v>-41718.49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14</v>
          </cell>
          <cell r="D53">
            <v>2250</v>
          </cell>
          <cell r="E53" t="str">
            <v>CNG Vehicle Service</v>
          </cell>
          <cell r="F53">
            <v>12</v>
          </cell>
          <cell r="G53">
            <v>181400</v>
          </cell>
          <cell r="H53">
            <v>1522.97</v>
          </cell>
          <cell r="J53">
            <v>1875</v>
          </cell>
        </row>
        <row r="54">
          <cell r="A54">
            <v>1</v>
          </cell>
          <cell r="B54">
            <v>22</v>
          </cell>
        </row>
        <row r="55">
          <cell r="A55">
            <v>1</v>
          </cell>
          <cell r="B55">
            <v>22</v>
          </cell>
          <cell r="C55">
            <v>16</v>
          </cell>
          <cell r="D55">
            <v>2295</v>
          </cell>
          <cell r="F55" t="str">
            <v>CNG Vehicle Service</v>
          </cell>
          <cell r="G55">
            <v>64</v>
          </cell>
          <cell r="H55">
            <v>1043400</v>
          </cell>
          <cell r="I55">
            <v>9173.94</v>
          </cell>
        </row>
        <row r="56">
          <cell r="A56">
            <v>1</v>
          </cell>
          <cell r="B56">
            <v>22</v>
          </cell>
        </row>
        <row r="57">
          <cell r="A57">
            <v>1</v>
          </cell>
          <cell r="B57">
            <v>22</v>
          </cell>
          <cell r="C57">
            <v>19</v>
          </cell>
          <cell r="D57">
            <v>2297</v>
          </cell>
          <cell r="E57" t="str">
            <v>Negotiated Contracts</v>
          </cell>
          <cell r="G57">
            <v>-53278000</v>
          </cell>
          <cell r="H57">
            <v>-183301.91</v>
          </cell>
          <cell r="J57">
            <v>-551174</v>
          </cell>
        </row>
        <row r="58">
          <cell r="A58">
            <v>1</v>
          </cell>
          <cell r="B58">
            <v>22</v>
          </cell>
          <cell r="C58">
            <v>19</v>
          </cell>
          <cell r="D58">
            <v>2297</v>
          </cell>
          <cell r="E58" t="str">
            <v>Negotiated Contracts Accrual Reversal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E59" t="str">
            <v>Negotiated Contracts Accrual</v>
          </cell>
          <cell r="F59" t="str">
            <v>Negotiated Contracts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E60" t="str">
            <v>Negotiated Contracts</v>
          </cell>
          <cell r="F60" t="str">
            <v>Negotiated Contracts Accrual Reversal</v>
          </cell>
          <cell r="G60">
            <v>-2</v>
          </cell>
          <cell r="H60">
            <v>-3856000</v>
          </cell>
          <cell r="I60">
            <v>-14241.16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E61" t="str">
            <v>Negotiated  Contracts reaccrual reversal</v>
          </cell>
          <cell r="F61" t="str">
            <v>Negotiated Contracts Accrual</v>
          </cell>
          <cell r="G61">
            <v>3</v>
          </cell>
          <cell r="H61">
            <v>124154000</v>
          </cell>
          <cell r="I61">
            <v>422922.15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 t="str">
            <v>2a</v>
          </cell>
          <cell r="D63">
            <v>2206</v>
          </cell>
          <cell r="E63" t="str">
            <v>General - Air Conditioning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  <cell r="C64" t="str">
            <v>2a</v>
          </cell>
          <cell r="D64">
            <v>2213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2240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2241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2h</v>
          </cell>
          <cell r="D68">
            <v>2207</v>
          </cell>
        </row>
        <row r="69">
          <cell r="A69">
            <v>1</v>
          </cell>
          <cell r="B69">
            <v>22</v>
          </cell>
          <cell r="C69" t="str">
            <v>2h</v>
          </cell>
          <cell r="D69">
            <v>2208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2223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2224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2227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2237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>
            <v>22</v>
          </cell>
          <cell r="D75">
            <v>2253</v>
          </cell>
        </row>
        <row r="76">
          <cell r="A76">
            <v>1</v>
          </cell>
          <cell r="B76">
            <v>22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  <cell r="F77">
            <v>10</v>
          </cell>
          <cell r="G77">
            <v>-256884600</v>
          </cell>
          <cell r="H77">
            <v>-937941.81000000017</v>
          </cell>
          <cell r="I77">
            <v>0</v>
          </cell>
          <cell r="J77">
            <v>-2660636</v>
          </cell>
        </row>
        <row r="78">
          <cell r="A78">
            <v>1</v>
          </cell>
          <cell r="B78">
            <v>22</v>
          </cell>
        </row>
        <row r="79">
          <cell r="A79">
            <v>1</v>
          </cell>
          <cell r="B79">
            <v>24</v>
          </cell>
          <cell r="C79" t="str">
            <v>sp</v>
          </cell>
          <cell r="D79">
            <v>2481</v>
          </cell>
          <cell r="E79" t="str">
            <v>UNG Gansevourt Station</v>
          </cell>
          <cell r="F79">
            <v>1</v>
          </cell>
          <cell r="G79">
            <v>57</v>
          </cell>
          <cell r="H79">
            <v>-35785300</v>
          </cell>
          <cell r="I79">
            <v>-81125.409999999916</v>
          </cell>
          <cell r="J79">
            <v>0</v>
          </cell>
        </row>
        <row r="80">
          <cell r="A80">
            <v>1</v>
          </cell>
          <cell r="B80">
            <v>24</v>
          </cell>
          <cell r="C80" t="str">
            <v>sp</v>
          </cell>
          <cell r="D80">
            <v>2490</v>
          </cell>
          <cell r="E80" t="str">
            <v>Governor's Island</v>
          </cell>
          <cell r="F80">
            <v>1</v>
          </cell>
          <cell r="G80">
            <v>3886000</v>
          </cell>
          <cell r="H80">
            <v>44028.76</v>
          </cell>
          <cell r="I80">
            <v>-1408.5</v>
          </cell>
          <cell r="J80">
            <v>40143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16000</v>
          </cell>
          <cell r="I81">
            <v>95.15</v>
          </cell>
        </row>
        <row r="82">
          <cell r="A82">
            <v>1</v>
          </cell>
          <cell r="B82">
            <v>24</v>
          </cell>
          <cell r="C82">
            <v>2</v>
          </cell>
          <cell r="D82" t="str">
            <v>24aa</v>
          </cell>
          <cell r="F82" t="str">
            <v>Governor's Island</v>
          </cell>
          <cell r="G82">
            <v>1</v>
          </cell>
          <cell r="H82">
            <v>251000</v>
          </cell>
          <cell r="I82">
            <v>3058.23</v>
          </cell>
          <cell r="J82">
            <v>68.59</v>
          </cell>
        </row>
        <row r="83">
          <cell r="A83">
            <v>1</v>
          </cell>
          <cell r="B83">
            <v>24</v>
          </cell>
          <cell r="C83">
            <v>2</v>
          </cell>
          <cell r="D83" t="str">
            <v>24ab</v>
          </cell>
        </row>
        <row r="84">
          <cell r="A84">
            <v>1</v>
          </cell>
          <cell r="B84">
            <v>24</v>
          </cell>
          <cell r="C84">
            <v>2</v>
          </cell>
          <cell r="D84" t="str">
            <v>24ac</v>
          </cell>
        </row>
        <row r="85">
          <cell r="A85">
            <v>1</v>
          </cell>
          <cell r="B85">
            <v>24</v>
          </cell>
          <cell r="C85">
            <v>2</v>
          </cell>
          <cell r="D85" t="str">
            <v>24ad</v>
          </cell>
        </row>
        <row r="86">
          <cell r="A86">
            <v>1</v>
          </cell>
          <cell r="B86">
            <v>24</v>
          </cell>
          <cell r="C86">
            <v>2</v>
          </cell>
          <cell r="D86" t="str">
            <v>24ae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24ag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24ah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24ao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24as</v>
          </cell>
        </row>
        <row r="91">
          <cell r="A91">
            <v>1</v>
          </cell>
          <cell r="B91">
            <v>24</v>
          </cell>
          <cell r="C91">
            <v>2</v>
          </cell>
          <cell r="D91">
            <v>2403</v>
          </cell>
          <cell r="E91" t="str">
            <v>NYC Housing Authority</v>
          </cell>
        </row>
        <row r="92">
          <cell r="A92">
            <v>1</v>
          </cell>
          <cell r="B92">
            <v>24</v>
          </cell>
          <cell r="C92">
            <v>2</v>
          </cell>
          <cell r="D92">
            <v>2406</v>
          </cell>
          <cell r="E92" t="str">
            <v>NYC Transit Authority</v>
          </cell>
        </row>
        <row r="93">
          <cell r="A93">
            <v>1</v>
          </cell>
          <cell r="B93">
            <v>24</v>
          </cell>
          <cell r="C93">
            <v>2</v>
          </cell>
          <cell r="D93">
            <v>2409</v>
          </cell>
          <cell r="E93" t="str">
            <v>Port Authority of NY &amp; NJ</v>
          </cell>
        </row>
        <row r="94">
          <cell r="A94">
            <v>1</v>
          </cell>
          <cell r="B94">
            <v>24</v>
          </cell>
          <cell r="C94">
            <v>2</v>
          </cell>
          <cell r="D94">
            <v>2412</v>
          </cell>
          <cell r="E94" t="str">
            <v>Triboro Bridge &amp; Tunnel Authority</v>
          </cell>
        </row>
        <row r="95">
          <cell r="A95">
            <v>1</v>
          </cell>
          <cell r="B95">
            <v>24</v>
          </cell>
          <cell r="C95">
            <v>2</v>
          </cell>
          <cell r="D95">
            <v>2421</v>
          </cell>
          <cell r="E95" t="str">
            <v>New York State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2424</v>
          </cell>
          <cell r="E96" t="str">
            <v>U.S. Government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2441</v>
          </cell>
          <cell r="E97" t="str">
            <v>NYC Public Bridges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2475</v>
          </cell>
          <cell r="E98" t="str">
            <v>Water Front Comm.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2476</v>
          </cell>
          <cell r="E99" t="str">
            <v>Off-Track Betting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3</v>
          </cell>
          <cell r="D101">
            <v>2405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3</v>
          </cell>
          <cell r="D102">
            <v>2472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3</v>
          </cell>
          <cell r="D103">
            <v>2480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  <cell r="C105">
            <v>12</v>
          </cell>
          <cell r="D105">
            <v>2431</v>
          </cell>
        </row>
        <row r="106">
          <cell r="A106">
            <v>1</v>
          </cell>
          <cell r="B106">
            <v>24</v>
          </cell>
          <cell r="C106">
            <v>12</v>
          </cell>
          <cell r="D106">
            <v>2432</v>
          </cell>
        </row>
        <row r="107">
          <cell r="A107">
            <v>1</v>
          </cell>
          <cell r="B107">
            <v>24</v>
          </cell>
          <cell r="C107">
            <v>12</v>
          </cell>
          <cell r="D107">
            <v>2433</v>
          </cell>
        </row>
        <row r="108">
          <cell r="A108">
            <v>1</v>
          </cell>
          <cell r="B108">
            <v>24</v>
          </cell>
          <cell r="C108">
            <v>12</v>
          </cell>
          <cell r="D108">
            <v>2434</v>
          </cell>
          <cell r="E108" t="str">
            <v>Rate 2 Off-Peak Firm accrual</v>
          </cell>
          <cell r="F108">
            <v>1</v>
          </cell>
          <cell r="G108">
            <v>10296000</v>
          </cell>
          <cell r="H108">
            <v>34491.519999999997</v>
          </cell>
          <cell r="J108">
            <v>106298</v>
          </cell>
        </row>
        <row r="109">
          <cell r="A109">
            <v>1</v>
          </cell>
          <cell r="B109">
            <v>24</v>
          </cell>
          <cell r="C109">
            <v>12</v>
          </cell>
          <cell r="D109">
            <v>2496</v>
          </cell>
          <cell r="E109" t="str">
            <v>Rate 2 Off-Peak Firm accrual reversal</v>
          </cell>
          <cell r="F109">
            <v>-15</v>
          </cell>
          <cell r="G109">
            <v>-67108000</v>
          </cell>
          <cell r="H109">
            <v>-266866.3</v>
          </cell>
          <cell r="J109">
            <v>-694338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2496</v>
          </cell>
          <cell r="E110" t="str">
            <v>Rate 2 Off-Peak Firm accrual</v>
          </cell>
          <cell r="F110">
            <v>12</v>
          </cell>
          <cell r="G110">
            <v>98831000</v>
          </cell>
          <cell r="H110">
            <v>332773.07</v>
          </cell>
          <cell r="J110">
            <v>1020279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</row>
        <row r="112">
          <cell r="A112">
            <v>1</v>
          </cell>
          <cell r="B112">
            <v>24</v>
          </cell>
          <cell r="C112">
            <v>14</v>
          </cell>
          <cell r="D112">
            <v>2480</v>
          </cell>
          <cell r="E112" t="str">
            <v>CNG Vehicle Service</v>
          </cell>
          <cell r="F112">
            <v>2</v>
          </cell>
          <cell r="G112">
            <v>427300</v>
          </cell>
          <cell r="H112">
            <v>2472.66</v>
          </cell>
          <cell r="J112">
            <v>4413</v>
          </cell>
        </row>
        <row r="113">
          <cell r="A113">
            <v>1</v>
          </cell>
          <cell r="B113">
            <v>24</v>
          </cell>
          <cell r="C113">
            <v>14</v>
          </cell>
          <cell r="D113">
            <v>2480</v>
          </cell>
          <cell r="E113" t="str">
            <v>CNG Vehicle Service-Penalty Charge</v>
          </cell>
          <cell r="H113">
            <v>7610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</row>
        <row r="115">
          <cell r="A115">
            <v>1</v>
          </cell>
          <cell r="B115">
            <v>24</v>
          </cell>
          <cell r="C115">
            <v>16</v>
          </cell>
          <cell r="D115">
            <v>2495</v>
          </cell>
          <cell r="F115" t="str">
            <v>Rate 2 Off-Peak Firm accrual</v>
          </cell>
          <cell r="G115">
            <v>14</v>
          </cell>
          <cell r="H115">
            <v>55689000</v>
          </cell>
          <cell r="I115">
            <v>223832.87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-15</v>
          </cell>
          <cell r="H116">
            <v>-60290000</v>
          </cell>
          <cell r="I116">
            <v>-249986.21</v>
          </cell>
        </row>
        <row r="117">
          <cell r="A117">
            <v>1</v>
          </cell>
          <cell r="B117">
            <v>24</v>
          </cell>
          <cell r="C117">
            <v>19</v>
          </cell>
          <cell r="D117">
            <v>2497</v>
          </cell>
          <cell r="E117" t="str">
            <v>Negotiated Contracts</v>
          </cell>
          <cell r="F117" t="str">
            <v>Rate 2 Off-Peak Firm accrual</v>
          </cell>
          <cell r="G117">
            <v>2</v>
          </cell>
          <cell r="H117">
            <v>47890000</v>
          </cell>
          <cell r="I117">
            <v>171761.68</v>
          </cell>
          <cell r="J117">
            <v>551174</v>
          </cell>
        </row>
        <row r="118">
          <cell r="A118">
            <v>1</v>
          </cell>
          <cell r="B118">
            <v>24</v>
          </cell>
          <cell r="C118">
            <v>19</v>
          </cell>
          <cell r="D118">
            <v>2497</v>
          </cell>
          <cell r="E118" t="str">
            <v>Negotiated Contracts accrual reversal</v>
          </cell>
          <cell r="F118" t="str">
            <v>Rate 2 Off-Peak Firm accrual reversal</v>
          </cell>
          <cell r="G118">
            <v>-2</v>
          </cell>
          <cell r="H118">
            <v>-47890000</v>
          </cell>
          <cell r="I118">
            <v>-171761.68</v>
          </cell>
        </row>
        <row r="119">
          <cell r="A119">
            <v>1</v>
          </cell>
          <cell r="B119">
            <v>24</v>
          </cell>
          <cell r="C119">
            <v>19</v>
          </cell>
          <cell r="D119">
            <v>2497</v>
          </cell>
          <cell r="E119" t="str">
            <v>Negotiated Contracts accrual</v>
          </cell>
        </row>
        <row r="120">
          <cell r="A120">
            <v>1</v>
          </cell>
          <cell r="B120">
            <v>24</v>
          </cell>
          <cell r="C120">
            <v>19</v>
          </cell>
          <cell r="D120">
            <v>2497</v>
          </cell>
          <cell r="E120" t="str">
            <v>Negotiated Contracts accrual reversal</v>
          </cell>
          <cell r="F120" t="str">
            <v>CNG Vehicle Service</v>
          </cell>
          <cell r="G120">
            <v>3</v>
          </cell>
          <cell r="H120">
            <v>481800</v>
          </cell>
          <cell r="I120">
            <v>3009.36</v>
          </cell>
          <cell r="J120">
            <v>-551174</v>
          </cell>
        </row>
        <row r="121">
          <cell r="A121">
            <v>1</v>
          </cell>
          <cell r="B121">
            <v>24</v>
          </cell>
          <cell r="C121">
            <v>19</v>
          </cell>
          <cell r="D121">
            <v>2497</v>
          </cell>
          <cell r="E121" t="str">
            <v>Negotiated Contracts accrual</v>
          </cell>
          <cell r="F121">
            <v>4</v>
          </cell>
          <cell r="G121">
            <v>37685000</v>
          </cell>
          <cell r="H121">
            <v>129748.74</v>
          </cell>
          <cell r="J121">
            <v>389097</v>
          </cell>
        </row>
        <row r="122">
          <cell r="A122">
            <v>1</v>
          </cell>
          <cell r="B122">
            <v>24</v>
          </cell>
          <cell r="C122">
            <v>19</v>
          </cell>
          <cell r="D122">
            <v>2499</v>
          </cell>
          <cell r="E122" t="str">
            <v>NYCHA Housing Contract accrual reversal</v>
          </cell>
          <cell r="F122">
            <v>-1</v>
          </cell>
          <cell r="G122">
            <v>-2912600</v>
          </cell>
          <cell r="H122">
            <v>-21902.400000000001</v>
          </cell>
          <cell r="J122">
            <v>-30000</v>
          </cell>
        </row>
        <row r="123">
          <cell r="A123">
            <v>1</v>
          </cell>
          <cell r="B123">
            <v>24</v>
          </cell>
          <cell r="C123">
            <v>19</v>
          </cell>
          <cell r="D123">
            <v>2499</v>
          </cell>
          <cell r="E123" t="str">
            <v>NYCHA Housing Contract accrual reaccrual</v>
          </cell>
          <cell r="F123">
            <v>1</v>
          </cell>
          <cell r="G123">
            <v>2912600</v>
          </cell>
          <cell r="H123">
            <v>21902.400000000001</v>
          </cell>
          <cell r="J123">
            <v>30000</v>
          </cell>
        </row>
        <row r="124">
          <cell r="A124">
            <v>1</v>
          </cell>
          <cell r="B124">
            <v>24</v>
          </cell>
          <cell r="C124">
            <v>19</v>
          </cell>
          <cell r="D124">
            <v>2499</v>
          </cell>
          <cell r="E124" t="str">
            <v>NYCHA Housing Contract accrual</v>
          </cell>
          <cell r="F124">
            <v>1</v>
          </cell>
          <cell r="G124">
            <v>2912600</v>
          </cell>
          <cell r="H124">
            <v>20522.16</v>
          </cell>
          <cell r="J124">
            <v>30000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2499</v>
          </cell>
          <cell r="E125" t="str">
            <v>NYCHA Housing Contract reaccrual</v>
          </cell>
          <cell r="F125" t="str">
            <v>Negotiated Contracts</v>
          </cell>
          <cell r="G125">
            <v>2904200</v>
          </cell>
          <cell r="H125">
            <v>22615.200000000001</v>
          </cell>
          <cell r="J125">
            <v>30000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2499</v>
          </cell>
          <cell r="E126" t="str">
            <v>NYCHA Housing Contract reaccrual reversal</v>
          </cell>
          <cell r="F126" t="str">
            <v>Negotiated Contracts accrual reversal</v>
          </cell>
          <cell r="G126">
            <v>-2904200</v>
          </cell>
          <cell r="H126">
            <v>-22615.200000000001</v>
          </cell>
          <cell r="J126">
            <v>-30000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2499</v>
          </cell>
          <cell r="E127" t="str">
            <v>NYCHA Housing Contract reaccrual reversal</v>
          </cell>
          <cell r="F127" t="str">
            <v>Negotiated Contracts accrual</v>
          </cell>
          <cell r="G127">
            <v>-2912600</v>
          </cell>
          <cell r="H127">
            <v>-20522.16</v>
          </cell>
          <cell r="J127">
            <v>-30000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2499</v>
          </cell>
          <cell r="E128" t="str">
            <v>NYCHA Housing Contract accrual</v>
          </cell>
          <cell r="F128" t="str">
            <v>Negotiated Contracts accrual reversal</v>
          </cell>
          <cell r="G128">
            <v>-1</v>
          </cell>
          <cell r="H128">
            <v>-432000</v>
          </cell>
          <cell r="I128">
            <v>-1796.72</v>
          </cell>
          <cell r="J128">
            <v>120000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  <cell r="G129">
            <v>1</v>
          </cell>
          <cell r="H129">
            <v>432000</v>
          </cell>
          <cell r="I129">
            <v>1796.72</v>
          </cell>
        </row>
        <row r="130">
          <cell r="A130">
            <v>1</v>
          </cell>
          <cell r="B130">
            <v>24</v>
          </cell>
          <cell r="C130" t="str">
            <v>2a</v>
          </cell>
          <cell r="D130" t="str">
            <v>24ca</v>
          </cell>
          <cell r="F130" t="str">
            <v>NYCHA Housing Contract accrual reversal</v>
          </cell>
          <cell r="G130">
            <v>-7</v>
          </cell>
          <cell r="H130">
            <v>-26779000</v>
          </cell>
          <cell r="I130">
            <v>-185821.09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7</v>
          </cell>
          <cell r="H131">
            <v>22401000</v>
          </cell>
          <cell r="I131">
            <v>149138.79</v>
          </cell>
        </row>
        <row r="132">
          <cell r="A132">
            <v>1</v>
          </cell>
          <cell r="B132">
            <v>24</v>
          </cell>
          <cell r="C132" t="str">
            <v>2h</v>
          </cell>
          <cell r="D132" t="str">
            <v>24aa</v>
          </cell>
        </row>
        <row r="133">
          <cell r="A133">
            <v>1</v>
          </cell>
          <cell r="B133">
            <v>24</v>
          </cell>
          <cell r="C133" t="str">
            <v>2h</v>
          </cell>
          <cell r="D133" t="str">
            <v>24ab</v>
          </cell>
        </row>
        <row r="134">
          <cell r="A134">
            <v>1</v>
          </cell>
          <cell r="B134">
            <v>24</v>
          </cell>
          <cell r="C134" t="str">
            <v>2h</v>
          </cell>
          <cell r="D134" t="str">
            <v>24ac</v>
          </cell>
        </row>
        <row r="135">
          <cell r="A135">
            <v>1</v>
          </cell>
          <cell r="B135">
            <v>24</v>
          </cell>
          <cell r="C135" t="str">
            <v>2h</v>
          </cell>
          <cell r="D135" t="str">
            <v>24ad</v>
          </cell>
        </row>
        <row r="136">
          <cell r="A136">
            <v>1</v>
          </cell>
          <cell r="B136">
            <v>24</v>
          </cell>
          <cell r="C136" t="str">
            <v>2h</v>
          </cell>
          <cell r="D136" t="str">
            <v>24ae</v>
          </cell>
        </row>
        <row r="137">
          <cell r="A137">
            <v>1</v>
          </cell>
          <cell r="B137">
            <v>24</v>
          </cell>
          <cell r="C137" t="str">
            <v>2h</v>
          </cell>
          <cell r="D137" t="str">
            <v>24ag</v>
          </cell>
        </row>
        <row r="138">
          <cell r="A138">
            <v>1</v>
          </cell>
          <cell r="B138">
            <v>24</v>
          </cell>
          <cell r="C138" t="str">
            <v>2h</v>
          </cell>
          <cell r="D138" t="str">
            <v>24ah</v>
          </cell>
        </row>
        <row r="139">
          <cell r="A139">
            <v>1</v>
          </cell>
          <cell r="B139">
            <v>24</v>
          </cell>
          <cell r="C139" t="str">
            <v>2h</v>
          </cell>
          <cell r="D139" t="str">
            <v>24ao</v>
          </cell>
        </row>
        <row r="140">
          <cell r="A140">
            <v>1</v>
          </cell>
          <cell r="B140">
            <v>24</v>
          </cell>
          <cell r="C140" t="str">
            <v>2h</v>
          </cell>
          <cell r="D140" t="str">
            <v>24as</v>
          </cell>
        </row>
        <row r="141">
          <cell r="A141">
            <v>1</v>
          </cell>
          <cell r="B141">
            <v>24</v>
          </cell>
          <cell r="C141" t="str">
            <v>2h</v>
          </cell>
          <cell r="D141" t="str">
            <v>24av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>
            <v>2460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  <cell r="F144">
            <v>4</v>
          </cell>
          <cell r="G144">
            <v>95676800</v>
          </cell>
          <cell r="H144">
            <v>366395.43000000005</v>
          </cell>
          <cell r="I144">
            <v>-1408.5</v>
          </cell>
          <cell r="J144">
            <v>985985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26</v>
          </cell>
          <cell r="C146">
            <v>2</v>
          </cell>
          <cell r="D146">
            <v>2623</v>
          </cell>
        </row>
        <row r="147">
          <cell r="A147">
            <v>1</v>
          </cell>
          <cell r="B147">
            <v>26</v>
          </cell>
          <cell r="C147">
            <v>2</v>
          </cell>
          <cell r="D147">
            <v>2641</v>
          </cell>
        </row>
        <row r="148">
          <cell r="A148">
            <v>1</v>
          </cell>
          <cell r="B148">
            <v>26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26</v>
          </cell>
          <cell r="C149">
            <v>12</v>
          </cell>
          <cell r="D149">
            <v>2633</v>
          </cell>
        </row>
        <row r="150">
          <cell r="A150">
            <v>1</v>
          </cell>
          <cell r="B150">
            <v>26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26</v>
          </cell>
          <cell r="C151" t="str">
            <v>2h</v>
          </cell>
          <cell r="D151" t="str">
            <v>24av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  <cell r="F153">
            <v>14</v>
          </cell>
          <cell r="G153">
            <v>-161207800</v>
          </cell>
          <cell r="H153">
            <v>-571546.38000000012</v>
          </cell>
          <cell r="I153">
            <v>-1408.5</v>
          </cell>
          <cell r="J153">
            <v>-1674651</v>
          </cell>
        </row>
        <row r="154">
          <cell r="A154">
            <v>1</v>
          </cell>
          <cell r="B154">
            <v>24</v>
          </cell>
          <cell r="G154">
            <v>3</v>
          </cell>
          <cell r="H154">
            <v>-19085300</v>
          </cell>
          <cell r="I154">
            <v>-105636.00999999998</v>
          </cell>
          <cell r="J154">
            <v>68.59</v>
          </cell>
        </row>
        <row r="155">
          <cell r="A155">
            <v>2</v>
          </cell>
          <cell r="B155">
            <v>20</v>
          </cell>
          <cell r="C155">
            <v>1</v>
          </cell>
          <cell r="D155">
            <v>2001</v>
          </cell>
          <cell r="E155" t="str">
            <v>Residential &amp; Religous - Monthly</v>
          </cell>
        </row>
        <row r="156">
          <cell r="A156">
            <v>2</v>
          </cell>
          <cell r="B156">
            <v>20</v>
          </cell>
          <cell r="C156">
            <v>1</v>
          </cell>
          <cell r="D156">
            <v>2002</v>
          </cell>
          <cell r="E156" t="str">
            <v>Residential &amp; Religous - Bi-monthly</v>
          </cell>
        </row>
        <row r="157">
          <cell r="A157">
            <v>2</v>
          </cell>
          <cell r="B157">
            <v>20</v>
          </cell>
          <cell r="C157">
            <v>1</v>
          </cell>
          <cell r="D157">
            <v>2004</v>
          </cell>
          <cell r="E157" t="str">
            <v>Accrual</v>
          </cell>
        </row>
        <row r="158">
          <cell r="A158">
            <v>2</v>
          </cell>
          <cell r="B158">
            <v>20</v>
          </cell>
          <cell r="C158">
            <v>1</v>
          </cell>
          <cell r="D158">
            <v>2005</v>
          </cell>
          <cell r="E158" t="str">
            <v>Accrual reversal</v>
          </cell>
        </row>
        <row r="159">
          <cell r="A159">
            <v>2</v>
          </cell>
          <cell r="B159">
            <v>20</v>
          </cell>
          <cell r="C159">
            <v>12</v>
          </cell>
          <cell r="D159">
            <v>2633</v>
          </cell>
        </row>
        <row r="160">
          <cell r="A160">
            <v>2</v>
          </cell>
          <cell r="B160">
            <v>20</v>
          </cell>
          <cell r="C160">
            <v>3</v>
          </cell>
          <cell r="D160">
            <v>2016</v>
          </cell>
          <cell r="E160" t="str">
            <v>Residential &amp; Religous - Heating</v>
          </cell>
        </row>
        <row r="161">
          <cell r="A161">
            <v>2</v>
          </cell>
          <cell r="B161">
            <v>20</v>
          </cell>
          <cell r="C161">
            <v>3</v>
          </cell>
          <cell r="D161">
            <v>2021</v>
          </cell>
        </row>
        <row r="162">
          <cell r="A162">
            <v>2</v>
          </cell>
          <cell r="B162">
            <v>20</v>
          </cell>
        </row>
        <row r="163">
          <cell r="A163">
            <v>2</v>
          </cell>
          <cell r="B163">
            <v>20</v>
          </cell>
          <cell r="C163">
            <v>13</v>
          </cell>
          <cell r="D163">
            <v>2053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2</v>
          </cell>
          <cell r="B164">
            <v>20</v>
          </cell>
        </row>
        <row r="165">
          <cell r="A165">
            <v>2</v>
          </cell>
          <cell r="B165">
            <v>20</v>
          </cell>
          <cell r="C165" t="str">
            <v>3a</v>
          </cell>
          <cell r="D165">
            <v>2017</v>
          </cell>
          <cell r="E165" t="str">
            <v>Residential &amp; Religious - Air Conditioning</v>
          </cell>
          <cell r="G165">
            <v>68</v>
          </cell>
          <cell r="H165">
            <v>395100</v>
          </cell>
          <cell r="I165">
            <v>-90769.389999999985</v>
          </cell>
          <cell r="J165">
            <v>68.59</v>
          </cell>
        </row>
        <row r="166">
          <cell r="A166">
            <v>2</v>
          </cell>
          <cell r="B166">
            <v>20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22</v>
          </cell>
          <cell r="C169">
            <v>2</v>
          </cell>
          <cell r="D169">
            <v>2201</v>
          </cell>
          <cell r="E169" t="str">
            <v>General - Monthly</v>
          </cell>
          <cell r="F169" t="str">
            <v>Accrual</v>
          </cell>
        </row>
        <row r="170">
          <cell r="A170">
            <v>2</v>
          </cell>
          <cell r="B170">
            <v>22</v>
          </cell>
          <cell r="C170">
            <v>2</v>
          </cell>
          <cell r="D170">
            <v>2202</v>
          </cell>
          <cell r="E170" t="str">
            <v>General - Bi-monthly</v>
          </cell>
          <cell r="F170" t="str">
            <v>Accrual reversal</v>
          </cell>
        </row>
        <row r="171">
          <cell r="A171">
            <v>2</v>
          </cell>
          <cell r="B171">
            <v>22</v>
          </cell>
          <cell r="C171">
            <v>2</v>
          </cell>
          <cell r="D171">
            <v>2204</v>
          </cell>
          <cell r="E171" t="str">
            <v>Accrual</v>
          </cell>
        </row>
        <row r="172">
          <cell r="A172">
            <v>2</v>
          </cell>
          <cell r="B172">
            <v>22</v>
          </cell>
          <cell r="C172">
            <v>2</v>
          </cell>
          <cell r="D172">
            <v>2205</v>
          </cell>
          <cell r="E172" t="str">
            <v>Accrual reversal</v>
          </cell>
          <cell r="F172" t="str">
            <v>Residential &amp; Religous - Heating</v>
          </cell>
        </row>
        <row r="173">
          <cell r="A173">
            <v>2</v>
          </cell>
          <cell r="B173">
            <v>22</v>
          </cell>
          <cell r="C173">
            <v>2</v>
          </cell>
          <cell r="D173">
            <v>2207</v>
          </cell>
        </row>
        <row r="174">
          <cell r="A174">
            <v>2</v>
          </cell>
          <cell r="B174">
            <v>22</v>
          </cell>
          <cell r="C174">
            <v>2</v>
          </cell>
          <cell r="D174">
            <v>2208</v>
          </cell>
        </row>
        <row r="175">
          <cell r="A175">
            <v>2</v>
          </cell>
          <cell r="B175">
            <v>22</v>
          </cell>
          <cell r="C175">
            <v>2</v>
          </cell>
          <cell r="D175">
            <v>2212</v>
          </cell>
        </row>
        <row r="176">
          <cell r="A176">
            <v>2</v>
          </cell>
          <cell r="B176">
            <v>22</v>
          </cell>
          <cell r="C176">
            <v>2</v>
          </cell>
          <cell r="D176">
            <v>2221</v>
          </cell>
        </row>
        <row r="177">
          <cell r="A177">
            <v>2</v>
          </cell>
          <cell r="B177">
            <v>22</v>
          </cell>
          <cell r="C177">
            <v>2</v>
          </cell>
          <cell r="D177">
            <v>2223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22</v>
          </cell>
          <cell r="C178">
            <v>2</v>
          </cell>
          <cell r="D178">
            <v>2226</v>
          </cell>
        </row>
        <row r="179">
          <cell r="A179">
            <v>2</v>
          </cell>
          <cell r="B179">
            <v>22</v>
          </cell>
          <cell r="C179">
            <v>2</v>
          </cell>
          <cell r="D179">
            <v>2227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2</v>
          </cell>
          <cell r="B180">
            <v>22</v>
          </cell>
        </row>
        <row r="181">
          <cell r="A181">
            <v>2</v>
          </cell>
          <cell r="B181">
            <v>22</v>
          </cell>
          <cell r="C181">
            <v>12</v>
          </cell>
          <cell r="D181">
            <v>2231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12</v>
          </cell>
          <cell r="D182">
            <v>2232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12</v>
          </cell>
          <cell r="D183">
            <v>2233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12</v>
          </cell>
          <cell r="D184">
            <v>2234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12</v>
          </cell>
          <cell r="D185">
            <v>2235</v>
          </cell>
        </row>
        <row r="186">
          <cell r="A186">
            <v>2</v>
          </cell>
          <cell r="B186">
            <v>22</v>
          </cell>
          <cell r="C186">
            <v>12</v>
          </cell>
          <cell r="D186">
            <v>2296</v>
          </cell>
          <cell r="E186" t="str">
            <v>Rate 2 Off-Peak Firm accrual reversal</v>
          </cell>
          <cell r="F186">
            <v>-1</v>
          </cell>
          <cell r="G186">
            <v>-113979000</v>
          </cell>
          <cell r="H186">
            <v>-394433.92</v>
          </cell>
          <cell r="J186">
            <v>-1179298</v>
          </cell>
        </row>
        <row r="187">
          <cell r="A187">
            <v>2</v>
          </cell>
          <cell r="B187">
            <v>22</v>
          </cell>
          <cell r="C187">
            <v>12</v>
          </cell>
          <cell r="D187">
            <v>2296</v>
          </cell>
          <cell r="E187" t="str">
            <v>Rate 2 Off-Peak Firm accrual</v>
          </cell>
          <cell r="F187">
            <v>1</v>
          </cell>
          <cell r="G187">
            <v>73098000</v>
          </cell>
          <cell r="H187">
            <v>246230.11</v>
          </cell>
          <cell r="J187">
            <v>754768</v>
          </cell>
        </row>
        <row r="188">
          <cell r="A188">
            <v>2</v>
          </cell>
          <cell r="B188">
            <v>22</v>
          </cell>
          <cell r="C188">
            <v>12</v>
          </cell>
          <cell r="D188">
            <v>2296</v>
          </cell>
          <cell r="E188" t="str">
            <v>Rate 2 Off-Peak Firm manual sales adj.</v>
          </cell>
          <cell r="H188">
            <v>-44999.88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14</v>
          </cell>
          <cell r="D190">
            <v>2250</v>
          </cell>
          <cell r="E190" t="str">
            <v>CNG Vehicle Service</v>
          </cell>
          <cell r="F190">
            <v>1</v>
          </cell>
          <cell r="G190">
            <v>800</v>
          </cell>
          <cell r="H190">
            <v>6.09</v>
          </cell>
          <cell r="J190">
            <v>8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  <cell r="C192">
            <v>16</v>
          </cell>
          <cell r="D192">
            <v>2295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19</v>
          </cell>
          <cell r="D194">
            <v>2297</v>
          </cell>
          <cell r="E194" t="str">
            <v>Negotiated Contracts</v>
          </cell>
          <cell r="G194">
            <v>-65245000</v>
          </cell>
          <cell r="H194">
            <v>-241846.02</v>
          </cell>
          <cell r="J194">
            <v>-676842</v>
          </cell>
        </row>
        <row r="195">
          <cell r="A195">
            <v>2</v>
          </cell>
          <cell r="B195">
            <v>22</v>
          </cell>
          <cell r="C195">
            <v>19</v>
          </cell>
          <cell r="D195">
            <v>2297</v>
          </cell>
          <cell r="E195" t="str">
            <v>Negotiated Contracts accrual</v>
          </cell>
          <cell r="F195">
            <v>1</v>
          </cell>
          <cell r="G195">
            <v>7033000</v>
          </cell>
          <cell r="H195">
            <v>35167.71</v>
          </cell>
          <cell r="J195">
            <v>72622</v>
          </cell>
        </row>
        <row r="196">
          <cell r="A196">
            <v>2</v>
          </cell>
          <cell r="B196">
            <v>22</v>
          </cell>
          <cell r="C196">
            <v>19</v>
          </cell>
          <cell r="D196">
            <v>2297</v>
          </cell>
          <cell r="E196" t="str">
            <v>Negotiated Contracts accrual reversal</v>
          </cell>
          <cell r="F196">
            <v>-1</v>
          </cell>
          <cell r="G196">
            <v>-8699000</v>
          </cell>
          <cell r="H196">
            <v>-52215.839999999997</v>
          </cell>
          <cell r="J196">
            <v>-89600</v>
          </cell>
        </row>
        <row r="197">
          <cell r="A197">
            <v>2</v>
          </cell>
          <cell r="B197">
            <v>22</v>
          </cell>
          <cell r="C197">
            <v>19</v>
          </cell>
          <cell r="D197">
            <v>2297</v>
          </cell>
          <cell r="E197" t="str">
            <v>Negotiated Contracts</v>
          </cell>
          <cell r="G197">
            <v>8661000</v>
          </cell>
          <cell r="H197">
            <v>43358.27</v>
          </cell>
          <cell r="J197">
            <v>89600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-3</v>
          </cell>
          <cell r="H198">
            <v>-117863000</v>
          </cell>
          <cell r="I198">
            <v>-446298.99</v>
          </cell>
        </row>
        <row r="199">
          <cell r="A199">
            <v>2</v>
          </cell>
          <cell r="B199">
            <v>22</v>
          </cell>
          <cell r="C199" t="str">
            <v>2a</v>
          </cell>
          <cell r="D199">
            <v>2206</v>
          </cell>
          <cell r="E199" t="str">
            <v>General - Air Conditioning</v>
          </cell>
          <cell r="F199" t="str">
            <v>Rate 2 Off-Peak Firm accrual</v>
          </cell>
          <cell r="G199">
            <v>2</v>
          </cell>
          <cell r="H199">
            <v>12599000</v>
          </cell>
          <cell r="I199">
            <v>50278.09</v>
          </cell>
        </row>
        <row r="200">
          <cell r="A200">
            <v>2</v>
          </cell>
          <cell r="B200">
            <v>22</v>
          </cell>
          <cell r="C200" t="str">
            <v>2a</v>
          </cell>
          <cell r="D200">
            <v>2213</v>
          </cell>
          <cell r="F200" t="str">
            <v>Rate 2 Off-Peak Firm accrual</v>
          </cell>
        </row>
        <row r="201">
          <cell r="A201">
            <v>2</v>
          </cell>
          <cell r="B201">
            <v>22</v>
          </cell>
          <cell r="C201" t="str">
            <v>2a</v>
          </cell>
          <cell r="D201">
            <v>2240</v>
          </cell>
          <cell r="F201" t="str">
            <v>Rate 2 Off-Peak Firm accrual reversal</v>
          </cell>
          <cell r="G201">
            <v>-1</v>
          </cell>
          <cell r="H201">
            <v>-4007000</v>
          </cell>
          <cell r="I201">
            <v>-15049.85</v>
          </cell>
        </row>
        <row r="202">
          <cell r="A202">
            <v>2</v>
          </cell>
          <cell r="B202">
            <v>22</v>
          </cell>
          <cell r="C202" t="str">
            <v>2a</v>
          </cell>
          <cell r="D202">
            <v>2241</v>
          </cell>
        </row>
        <row r="203">
          <cell r="A203">
            <v>2</v>
          </cell>
          <cell r="B203">
            <v>22</v>
          </cell>
        </row>
        <row r="204">
          <cell r="A204">
            <v>2</v>
          </cell>
          <cell r="B204">
            <v>22</v>
          </cell>
          <cell r="C204" t="str">
            <v>2h</v>
          </cell>
          <cell r="D204">
            <v>2207</v>
          </cell>
        </row>
        <row r="205">
          <cell r="A205">
            <v>2</v>
          </cell>
          <cell r="B205">
            <v>22</v>
          </cell>
          <cell r="C205" t="str">
            <v>2h</v>
          </cell>
          <cell r="D205">
            <v>2208</v>
          </cell>
          <cell r="F205" t="str">
            <v>CNG Vehicle Service</v>
          </cell>
          <cell r="G205">
            <v>1</v>
          </cell>
          <cell r="H205">
            <v>2100</v>
          </cell>
          <cell r="I205">
            <v>18.45</v>
          </cell>
        </row>
        <row r="206">
          <cell r="A206">
            <v>2</v>
          </cell>
          <cell r="B206">
            <v>22</v>
          </cell>
          <cell r="C206" t="str">
            <v>2h</v>
          </cell>
          <cell r="D206">
            <v>2223</v>
          </cell>
        </row>
        <row r="207">
          <cell r="A207">
            <v>2</v>
          </cell>
          <cell r="B207">
            <v>22</v>
          </cell>
          <cell r="C207" t="str">
            <v>2h</v>
          </cell>
          <cell r="D207">
            <v>2227</v>
          </cell>
        </row>
        <row r="208">
          <cell r="A208">
            <v>2</v>
          </cell>
          <cell r="B208">
            <v>22</v>
          </cell>
        </row>
        <row r="209">
          <cell r="A209">
            <v>2</v>
          </cell>
          <cell r="B209">
            <v>22</v>
          </cell>
          <cell r="C209">
            <v>22</v>
          </cell>
          <cell r="D209">
            <v>2253</v>
          </cell>
          <cell r="F209" t="str">
            <v>Negotiated Contracts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1</v>
          </cell>
          <cell r="H210">
            <v>261400</v>
          </cell>
          <cell r="I210">
            <v>1364.42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>
            <v>1</v>
          </cell>
          <cell r="G211">
            <v>-99130200</v>
          </cell>
          <cell r="H211">
            <v>-408733.48</v>
          </cell>
          <cell r="I211">
            <v>0</v>
          </cell>
          <cell r="J211">
            <v>-1028742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24</v>
          </cell>
          <cell r="C213">
            <v>2</v>
          </cell>
          <cell r="D213" t="str">
            <v>24aa</v>
          </cell>
        </row>
        <row r="214">
          <cell r="A214">
            <v>2</v>
          </cell>
          <cell r="B214">
            <v>24</v>
          </cell>
          <cell r="C214">
            <v>2</v>
          </cell>
          <cell r="D214" t="str">
            <v>24ab</v>
          </cell>
          <cell r="F214" t="str">
            <v>General - Air Conditioning</v>
          </cell>
        </row>
        <row r="215">
          <cell r="A215">
            <v>2</v>
          </cell>
          <cell r="B215">
            <v>24</v>
          </cell>
          <cell r="C215">
            <v>2</v>
          </cell>
          <cell r="D215" t="str">
            <v>24ad</v>
          </cell>
        </row>
        <row r="216">
          <cell r="A216">
            <v>2</v>
          </cell>
          <cell r="B216">
            <v>24</v>
          </cell>
          <cell r="C216">
            <v>2</v>
          </cell>
          <cell r="D216" t="str">
            <v>24ae</v>
          </cell>
        </row>
        <row r="217">
          <cell r="A217">
            <v>2</v>
          </cell>
          <cell r="B217">
            <v>24</v>
          </cell>
          <cell r="C217">
            <v>2</v>
          </cell>
          <cell r="D217" t="str">
            <v>24ag</v>
          </cell>
        </row>
        <row r="218">
          <cell r="A218">
            <v>2</v>
          </cell>
          <cell r="B218">
            <v>24</v>
          </cell>
          <cell r="C218">
            <v>2</v>
          </cell>
          <cell r="D218" t="str">
            <v>24ao</v>
          </cell>
        </row>
        <row r="219">
          <cell r="A219">
            <v>2</v>
          </cell>
          <cell r="B219">
            <v>24</v>
          </cell>
          <cell r="C219">
            <v>2</v>
          </cell>
          <cell r="D219">
            <v>2403</v>
          </cell>
          <cell r="E219" t="str">
            <v>NYC Housing Authority</v>
          </cell>
        </row>
        <row r="220">
          <cell r="A220">
            <v>2</v>
          </cell>
          <cell r="B220">
            <v>24</v>
          </cell>
          <cell r="C220">
            <v>2</v>
          </cell>
          <cell r="D220">
            <v>2406</v>
          </cell>
          <cell r="E220" t="str">
            <v>NYC Transit Authority</v>
          </cell>
        </row>
        <row r="221">
          <cell r="A221">
            <v>2</v>
          </cell>
          <cell r="B221">
            <v>24</v>
          </cell>
          <cell r="C221">
            <v>2</v>
          </cell>
          <cell r="D221">
            <v>2409</v>
          </cell>
          <cell r="E221" t="str">
            <v>Port Authority of NY &amp; NJ</v>
          </cell>
        </row>
        <row r="222">
          <cell r="A222">
            <v>2</v>
          </cell>
          <cell r="B222">
            <v>24</v>
          </cell>
          <cell r="C222">
            <v>2</v>
          </cell>
          <cell r="D222">
            <v>2412</v>
          </cell>
          <cell r="E222" t="str">
            <v>Triboro Bridge &amp; Tunnel Authority</v>
          </cell>
        </row>
        <row r="223">
          <cell r="A223">
            <v>2</v>
          </cell>
          <cell r="B223">
            <v>24</v>
          </cell>
          <cell r="C223">
            <v>2</v>
          </cell>
          <cell r="D223">
            <v>2421</v>
          </cell>
          <cell r="E223" t="str">
            <v>New York State</v>
          </cell>
        </row>
        <row r="224">
          <cell r="A224">
            <v>2</v>
          </cell>
          <cell r="B224">
            <v>24</v>
          </cell>
          <cell r="C224">
            <v>2</v>
          </cell>
          <cell r="D224">
            <v>2424</v>
          </cell>
          <cell r="E224" t="str">
            <v>U.S. Government</v>
          </cell>
        </row>
        <row r="225">
          <cell r="A225">
            <v>2</v>
          </cell>
          <cell r="B225">
            <v>24</v>
          </cell>
          <cell r="C225">
            <v>2</v>
          </cell>
          <cell r="D225">
            <v>2436</v>
          </cell>
        </row>
        <row r="226">
          <cell r="A226">
            <v>2</v>
          </cell>
          <cell r="B226">
            <v>24</v>
          </cell>
          <cell r="C226">
            <v>2</v>
          </cell>
          <cell r="D226">
            <v>2441</v>
          </cell>
          <cell r="E226" t="str">
            <v>NYC Public Bridges</v>
          </cell>
          <cell r="G226">
            <v>2</v>
          </cell>
          <cell r="H226">
            <v>51992500</v>
          </cell>
          <cell r="I226">
            <v>140250.47999999998</v>
          </cell>
          <cell r="J226">
            <v>0</v>
          </cell>
        </row>
        <row r="227">
          <cell r="A227">
            <v>2</v>
          </cell>
          <cell r="B227">
            <v>24</v>
          </cell>
          <cell r="C227">
            <v>2</v>
          </cell>
          <cell r="D227">
            <v>2446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>
            <v>2476</v>
          </cell>
          <cell r="E228" t="str">
            <v>Off-Track Betting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3</v>
          </cell>
          <cell r="D230">
            <v>2405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12</v>
          </cell>
          <cell r="D232">
            <v>2431</v>
          </cell>
        </row>
        <row r="233">
          <cell r="A233">
            <v>2</v>
          </cell>
          <cell r="B233">
            <v>24</v>
          </cell>
          <cell r="C233">
            <v>12</v>
          </cell>
          <cell r="D233">
            <v>2432</v>
          </cell>
        </row>
        <row r="234">
          <cell r="A234">
            <v>2</v>
          </cell>
          <cell r="B234">
            <v>24</v>
          </cell>
          <cell r="C234">
            <v>12</v>
          </cell>
          <cell r="D234">
            <v>2433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12</v>
          </cell>
          <cell r="D235">
            <v>2434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12</v>
          </cell>
          <cell r="D236">
            <v>2435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12</v>
          </cell>
          <cell r="D237">
            <v>2496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12</v>
          </cell>
          <cell r="D238">
            <v>2496</v>
          </cell>
          <cell r="E238" t="str">
            <v>Rate 2 Off-Peak Firm accrual reversal</v>
          </cell>
          <cell r="F238" t="str">
            <v>New York State</v>
          </cell>
          <cell r="G238">
            <v>-8809000</v>
          </cell>
          <cell r="H238">
            <v>-32260.14</v>
          </cell>
          <cell r="J238">
            <v>-91122</v>
          </cell>
        </row>
        <row r="239">
          <cell r="A239">
            <v>2</v>
          </cell>
          <cell r="B239">
            <v>24</v>
          </cell>
          <cell r="C239">
            <v>12</v>
          </cell>
          <cell r="D239">
            <v>2496</v>
          </cell>
          <cell r="E239" t="str">
            <v>Rate 2 Off-Peak Firm accrual</v>
          </cell>
          <cell r="F239" t="str">
            <v>U.S. Government</v>
          </cell>
          <cell r="G239">
            <v>16059000</v>
          </cell>
          <cell r="H239">
            <v>52902.02</v>
          </cell>
          <cell r="J239">
            <v>165794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</row>
        <row r="241">
          <cell r="A241">
            <v>2</v>
          </cell>
          <cell r="B241">
            <v>24</v>
          </cell>
          <cell r="C241">
            <v>14</v>
          </cell>
          <cell r="D241">
            <v>2480</v>
          </cell>
          <cell r="E241" t="str">
            <v>CNG Vehicle Service</v>
          </cell>
          <cell r="F241" t="str">
            <v>NYC Public Bridges</v>
          </cell>
          <cell r="G241">
            <v>128300</v>
          </cell>
          <cell r="H241">
            <v>741.16</v>
          </cell>
          <cell r="J241">
            <v>1324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</row>
        <row r="243">
          <cell r="A243">
            <v>2</v>
          </cell>
          <cell r="B243">
            <v>24</v>
          </cell>
          <cell r="C243">
            <v>16</v>
          </cell>
          <cell r="D243">
            <v>2495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</row>
        <row r="245">
          <cell r="A245">
            <v>2</v>
          </cell>
          <cell r="B245">
            <v>24</v>
          </cell>
          <cell r="C245">
            <v>19</v>
          </cell>
          <cell r="D245">
            <v>2497</v>
          </cell>
          <cell r="E245" t="str">
            <v>Negotiated Contracts</v>
          </cell>
          <cell r="G245">
            <v>65245000</v>
          </cell>
          <cell r="H245">
            <v>241846.02</v>
          </cell>
          <cell r="J245">
            <v>676842</v>
          </cell>
        </row>
        <row r="246">
          <cell r="A246">
            <v>2</v>
          </cell>
          <cell r="B246">
            <v>24</v>
          </cell>
          <cell r="C246">
            <v>19</v>
          </cell>
          <cell r="D246">
            <v>2497</v>
          </cell>
          <cell r="E246" t="str">
            <v>Negotiated Contracts</v>
          </cell>
          <cell r="G246">
            <v>-8661000</v>
          </cell>
          <cell r="H246">
            <v>-43358.27</v>
          </cell>
          <cell r="J246">
            <v>-89600</v>
          </cell>
        </row>
        <row r="247">
          <cell r="A247">
            <v>2</v>
          </cell>
          <cell r="B247">
            <v>24</v>
          </cell>
          <cell r="C247">
            <v>19</v>
          </cell>
          <cell r="D247">
            <v>2497</v>
          </cell>
          <cell r="E247" t="str">
            <v>Negotiated Contracts accrual reversal</v>
          </cell>
        </row>
        <row r="248">
          <cell r="A248">
            <v>2</v>
          </cell>
          <cell r="B248">
            <v>24</v>
          </cell>
          <cell r="C248">
            <v>19</v>
          </cell>
          <cell r="D248">
            <v>2497</v>
          </cell>
          <cell r="E248" t="str">
            <v>Negotiated Contracts accrual</v>
          </cell>
        </row>
        <row r="249">
          <cell r="A249">
            <v>2</v>
          </cell>
          <cell r="B249">
            <v>24</v>
          </cell>
          <cell r="C249">
            <v>19</v>
          </cell>
          <cell r="D249">
            <v>2497</v>
          </cell>
          <cell r="E249" t="str">
            <v>Negotiated Contracts accrual reversal</v>
          </cell>
          <cell r="F249">
            <v>-8</v>
          </cell>
          <cell r="G249">
            <v>-56764000</v>
          </cell>
          <cell r="H249">
            <v>-198487.75</v>
          </cell>
          <cell r="J249">
            <v>-587242</v>
          </cell>
        </row>
        <row r="250">
          <cell r="A250">
            <v>2</v>
          </cell>
          <cell r="B250">
            <v>24</v>
          </cell>
          <cell r="C250">
            <v>19</v>
          </cell>
          <cell r="D250">
            <v>2497</v>
          </cell>
          <cell r="E250" t="str">
            <v>Negotiated Contracts accrual</v>
          </cell>
          <cell r="F250">
            <v>9</v>
          </cell>
          <cell r="G250">
            <v>51104600</v>
          </cell>
          <cell r="H250">
            <v>178700.2</v>
          </cell>
          <cell r="J250">
            <v>527652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 t="str">
            <v>2a</v>
          </cell>
          <cell r="D252" t="str">
            <v>24ca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-6</v>
          </cell>
          <cell r="H253">
            <v>-18711000</v>
          </cell>
          <cell r="I253">
            <v>-81095.600000000006</v>
          </cell>
        </row>
        <row r="254">
          <cell r="A254">
            <v>2</v>
          </cell>
          <cell r="B254">
            <v>24</v>
          </cell>
          <cell r="C254" t="str">
            <v>2h</v>
          </cell>
          <cell r="D254" t="str">
            <v>24aa</v>
          </cell>
          <cell r="F254" t="str">
            <v>Rate 2 Off-Peak Firm accrual</v>
          </cell>
          <cell r="G254">
            <v>6</v>
          </cell>
          <cell r="H254">
            <v>18851000</v>
          </cell>
          <cell r="I254">
            <v>78360.78</v>
          </cell>
        </row>
        <row r="255">
          <cell r="A255">
            <v>2</v>
          </cell>
          <cell r="B255">
            <v>24</v>
          </cell>
          <cell r="C255" t="str">
            <v>2h</v>
          </cell>
          <cell r="D255" t="str">
            <v>24ab</v>
          </cell>
          <cell r="F255" t="str">
            <v>Rate 2 Off-Peak Firm accrual reversal</v>
          </cell>
          <cell r="G255">
            <v>-3</v>
          </cell>
          <cell r="H255">
            <v>-71379000</v>
          </cell>
          <cell r="I255">
            <v>-268181.8</v>
          </cell>
        </row>
        <row r="256">
          <cell r="A256">
            <v>2</v>
          </cell>
          <cell r="B256">
            <v>24</v>
          </cell>
          <cell r="C256" t="str">
            <v>2h</v>
          </cell>
          <cell r="D256" t="str">
            <v>24ad</v>
          </cell>
          <cell r="F256" t="str">
            <v>Rate 2 Off-Peak Firm accrual</v>
          </cell>
          <cell r="G256">
            <v>3</v>
          </cell>
          <cell r="H256">
            <v>63311000</v>
          </cell>
          <cell r="I256">
            <v>227070.79</v>
          </cell>
        </row>
        <row r="257">
          <cell r="A257">
            <v>2</v>
          </cell>
          <cell r="B257">
            <v>24</v>
          </cell>
          <cell r="C257" t="str">
            <v>2h</v>
          </cell>
          <cell r="D257" t="str">
            <v>24ag</v>
          </cell>
        </row>
        <row r="258">
          <cell r="A258">
            <v>2</v>
          </cell>
          <cell r="B258">
            <v>24</v>
          </cell>
          <cell r="C258" t="str">
            <v>2h</v>
          </cell>
          <cell r="D258" t="str">
            <v>24ao</v>
          </cell>
          <cell r="F258" t="str">
            <v>CNG Vehicle Service</v>
          </cell>
          <cell r="G258">
            <v>1</v>
          </cell>
          <cell r="H258">
            <v>237600</v>
          </cell>
          <cell r="I258">
            <v>1508.97</v>
          </cell>
        </row>
        <row r="259">
          <cell r="A259">
            <v>2</v>
          </cell>
          <cell r="B259">
            <v>24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  <cell r="F260">
            <v>2</v>
          </cell>
          <cell r="G260">
            <v>58302900</v>
          </cell>
          <cell r="H260">
            <v>200083.24000000002</v>
          </cell>
          <cell r="I260">
            <v>0</v>
          </cell>
          <cell r="J260">
            <v>603648</v>
          </cell>
        </row>
        <row r="261">
          <cell r="A261">
            <v>2</v>
          </cell>
          <cell r="B261">
            <v>24</v>
          </cell>
        </row>
        <row r="262">
          <cell r="A262">
            <v>2</v>
          </cell>
          <cell r="B262">
            <v>26</v>
          </cell>
          <cell r="C262">
            <v>2</v>
          </cell>
          <cell r="D262">
            <v>2641</v>
          </cell>
          <cell r="F262" t="str">
            <v>Negotiated Contracts</v>
          </cell>
        </row>
        <row r="263">
          <cell r="A263">
            <v>2</v>
          </cell>
          <cell r="B263">
            <v>26</v>
          </cell>
          <cell r="C263">
            <v>19</v>
          </cell>
          <cell r="D263">
            <v>2497</v>
          </cell>
          <cell r="F263" t="str">
            <v>Negotiated Contracts</v>
          </cell>
        </row>
        <row r="264">
          <cell r="A264">
            <v>2</v>
          </cell>
          <cell r="B264">
            <v>26</v>
          </cell>
          <cell r="C264">
            <v>19</v>
          </cell>
          <cell r="D264">
            <v>2497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  <cell r="G265">
            <v>5</v>
          </cell>
          <cell r="H265">
            <v>1794900</v>
          </cell>
          <cell r="I265">
            <v>9987.31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>
            <v>3</v>
          </cell>
          <cell r="G266">
            <v>-40827300</v>
          </cell>
          <cell r="H266">
            <v>-208650.23999999996</v>
          </cell>
          <cell r="I266">
            <v>0</v>
          </cell>
          <cell r="J266">
            <v>-425094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4</v>
          </cell>
          <cell r="B268">
            <v>24</v>
          </cell>
          <cell r="C268">
            <v>19</v>
          </cell>
          <cell r="D268">
            <v>2497</v>
          </cell>
          <cell r="F268" t="str">
            <v>NYCHA Negotiated Contract accrual</v>
          </cell>
          <cell r="G268">
            <v>10</v>
          </cell>
          <cell r="H268">
            <v>36781600</v>
          </cell>
          <cell r="I268">
            <v>237093.66</v>
          </cell>
        </row>
        <row r="269">
          <cell r="A269">
            <v>4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-10</v>
          </cell>
          <cell r="H269">
            <v>-38092300</v>
          </cell>
          <cell r="I269">
            <v>-257418.7</v>
          </cell>
        </row>
        <row r="270">
          <cell r="A270">
            <v>4</v>
          </cell>
          <cell r="B270">
            <v>24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4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4</v>
          </cell>
          <cell r="B272">
            <v>24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5</v>
          </cell>
          <cell r="B274">
            <v>20</v>
          </cell>
          <cell r="C274">
            <v>1</v>
          </cell>
          <cell r="D274">
            <v>2001</v>
          </cell>
          <cell r="E274" t="str">
            <v>Residential &amp; Religous - Monthly</v>
          </cell>
        </row>
        <row r="275">
          <cell r="A275">
            <v>5</v>
          </cell>
          <cell r="B275">
            <v>20</v>
          </cell>
          <cell r="C275">
            <v>1</v>
          </cell>
          <cell r="D275">
            <v>2002</v>
          </cell>
          <cell r="E275" t="str">
            <v>Residential &amp; Religous - Bi-monthly</v>
          </cell>
        </row>
        <row r="276">
          <cell r="A276">
            <v>5</v>
          </cell>
          <cell r="B276">
            <v>20</v>
          </cell>
          <cell r="C276">
            <v>1</v>
          </cell>
          <cell r="D276">
            <v>2004</v>
          </cell>
          <cell r="E276" t="str">
            <v>Accrual</v>
          </cell>
        </row>
        <row r="277">
          <cell r="A277">
            <v>5</v>
          </cell>
          <cell r="B277">
            <v>20</v>
          </cell>
          <cell r="C277">
            <v>1</v>
          </cell>
          <cell r="D277">
            <v>2005</v>
          </cell>
          <cell r="E277" t="str">
            <v>Accrual reversal</v>
          </cell>
        </row>
        <row r="278">
          <cell r="A278">
            <v>5</v>
          </cell>
          <cell r="B278">
            <v>20</v>
          </cell>
        </row>
        <row r="279">
          <cell r="A279">
            <v>5</v>
          </cell>
          <cell r="B279">
            <v>20</v>
          </cell>
          <cell r="C279">
            <v>3</v>
          </cell>
          <cell r="D279">
            <v>2016</v>
          </cell>
          <cell r="E279" t="str">
            <v>Residential &amp; Religous - Heating</v>
          </cell>
          <cell r="G279">
            <v>1</v>
          </cell>
          <cell r="H279">
            <v>-8979700</v>
          </cell>
          <cell r="I279">
            <v>-62720.630000000005</v>
          </cell>
          <cell r="J279">
            <v>0</v>
          </cell>
        </row>
        <row r="280">
          <cell r="A280">
            <v>5</v>
          </cell>
          <cell r="B280">
            <v>20</v>
          </cell>
          <cell r="C280">
            <v>3</v>
          </cell>
          <cell r="D280">
            <v>2021</v>
          </cell>
        </row>
        <row r="281">
          <cell r="A281">
            <v>5</v>
          </cell>
          <cell r="B281">
            <v>20</v>
          </cell>
          <cell r="C281">
            <v>2</v>
          </cell>
          <cell r="D281">
            <v>2641</v>
          </cell>
        </row>
        <row r="282">
          <cell r="A282">
            <v>5</v>
          </cell>
          <cell r="B282">
            <v>20</v>
          </cell>
          <cell r="C282">
            <v>13</v>
          </cell>
          <cell r="D282">
            <v>2053</v>
          </cell>
        </row>
        <row r="283">
          <cell r="A283">
            <v>5</v>
          </cell>
          <cell r="B283">
            <v>20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5</v>
          </cell>
          <cell r="B284">
            <v>20</v>
          </cell>
          <cell r="C284" t="str">
            <v>3a</v>
          </cell>
          <cell r="D284">
            <v>2017</v>
          </cell>
          <cell r="E284" t="str">
            <v>Residential &amp; Religious - Air Conditioning</v>
          </cell>
        </row>
        <row r="285">
          <cell r="A285">
            <v>5</v>
          </cell>
          <cell r="B285">
            <v>20</v>
          </cell>
          <cell r="G285">
            <v>3</v>
          </cell>
          <cell r="H285">
            <v>43012800</v>
          </cell>
          <cell r="I285">
            <v>77529.849999999977</v>
          </cell>
          <cell r="J285">
            <v>0</v>
          </cell>
        </row>
        <row r="286">
          <cell r="A286">
            <v>5</v>
          </cell>
          <cell r="B286">
            <v>20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5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5</v>
          </cell>
          <cell r="B288">
            <v>22</v>
          </cell>
          <cell r="C288">
            <v>2</v>
          </cell>
          <cell r="D288">
            <v>2201</v>
          </cell>
          <cell r="E288" t="str">
            <v>General - Monthly</v>
          </cell>
        </row>
        <row r="289">
          <cell r="A289">
            <v>5</v>
          </cell>
          <cell r="B289">
            <v>22</v>
          </cell>
          <cell r="C289">
            <v>2</v>
          </cell>
          <cell r="D289">
            <v>2202</v>
          </cell>
          <cell r="E289" t="str">
            <v>General - Bi-monthly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5</v>
          </cell>
          <cell r="B290">
            <v>22</v>
          </cell>
          <cell r="C290">
            <v>2</v>
          </cell>
          <cell r="D290">
            <v>2204</v>
          </cell>
          <cell r="E290" t="str">
            <v>Accrual</v>
          </cell>
        </row>
        <row r="291">
          <cell r="A291">
            <v>5</v>
          </cell>
          <cell r="B291">
            <v>22</v>
          </cell>
          <cell r="C291">
            <v>2</v>
          </cell>
          <cell r="D291">
            <v>2205</v>
          </cell>
          <cell r="E291" t="str">
            <v>Accrual reversal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5</v>
          </cell>
          <cell r="B292">
            <v>22</v>
          </cell>
          <cell r="C292">
            <v>2</v>
          </cell>
          <cell r="D292">
            <v>2207</v>
          </cell>
        </row>
        <row r="293">
          <cell r="A293">
            <v>5</v>
          </cell>
          <cell r="B293">
            <v>22</v>
          </cell>
          <cell r="C293">
            <v>2</v>
          </cell>
          <cell r="D293">
            <v>2208</v>
          </cell>
          <cell r="F293" t="str">
            <v>Residential &amp; Religous - Monthly</v>
          </cell>
        </row>
        <row r="294">
          <cell r="A294">
            <v>5</v>
          </cell>
          <cell r="B294">
            <v>22</v>
          </cell>
          <cell r="C294">
            <v>2</v>
          </cell>
          <cell r="D294">
            <v>2212</v>
          </cell>
          <cell r="F294" t="str">
            <v>Residential &amp; Religous - Bi-monthly</v>
          </cell>
        </row>
        <row r="295">
          <cell r="A295">
            <v>5</v>
          </cell>
          <cell r="B295">
            <v>22</v>
          </cell>
          <cell r="C295">
            <v>2</v>
          </cell>
          <cell r="D295">
            <v>2218</v>
          </cell>
          <cell r="F295" t="str">
            <v>Accrual</v>
          </cell>
        </row>
        <row r="296">
          <cell r="A296">
            <v>5</v>
          </cell>
          <cell r="B296">
            <v>22</v>
          </cell>
          <cell r="C296">
            <v>2</v>
          </cell>
          <cell r="D296">
            <v>2223</v>
          </cell>
          <cell r="F296" t="str">
            <v>Accrual reversal</v>
          </cell>
        </row>
        <row r="297">
          <cell r="A297">
            <v>5</v>
          </cell>
          <cell r="B297">
            <v>22</v>
          </cell>
          <cell r="C297">
            <v>2</v>
          </cell>
          <cell r="D297">
            <v>2226</v>
          </cell>
        </row>
        <row r="298">
          <cell r="A298">
            <v>5</v>
          </cell>
          <cell r="B298">
            <v>22</v>
          </cell>
          <cell r="C298">
            <v>2</v>
          </cell>
          <cell r="D298">
            <v>2227</v>
          </cell>
          <cell r="F298" t="str">
            <v>Residential &amp; Religous - Heating</v>
          </cell>
        </row>
        <row r="299">
          <cell r="A299">
            <v>5</v>
          </cell>
          <cell r="B299">
            <v>22</v>
          </cell>
          <cell r="C299">
            <v>2</v>
          </cell>
          <cell r="D299">
            <v>2242</v>
          </cell>
        </row>
        <row r="300">
          <cell r="A300">
            <v>5</v>
          </cell>
          <cell r="B300">
            <v>22</v>
          </cell>
        </row>
        <row r="301">
          <cell r="A301">
            <v>5</v>
          </cell>
          <cell r="B301">
            <v>22</v>
          </cell>
          <cell r="C301">
            <v>9</v>
          </cell>
          <cell r="D301">
            <v>2263</v>
          </cell>
        </row>
        <row r="302">
          <cell r="A302">
            <v>5</v>
          </cell>
          <cell r="B302">
            <v>22</v>
          </cell>
          <cell r="C302">
            <v>9</v>
          </cell>
          <cell r="D302">
            <v>2264</v>
          </cell>
        </row>
        <row r="303">
          <cell r="A303">
            <v>5</v>
          </cell>
          <cell r="B303">
            <v>22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22</v>
          </cell>
          <cell r="C304">
            <v>12</v>
          </cell>
          <cell r="D304">
            <v>2231</v>
          </cell>
        </row>
        <row r="305">
          <cell r="A305">
            <v>5</v>
          </cell>
          <cell r="B305">
            <v>22</v>
          </cell>
          <cell r="C305">
            <v>12</v>
          </cell>
          <cell r="D305">
            <v>2232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5</v>
          </cell>
          <cell r="B306">
            <v>22</v>
          </cell>
          <cell r="C306">
            <v>12</v>
          </cell>
          <cell r="D306">
            <v>2233</v>
          </cell>
        </row>
        <row r="307">
          <cell r="A307">
            <v>5</v>
          </cell>
          <cell r="B307">
            <v>22</v>
          </cell>
          <cell r="C307">
            <v>12</v>
          </cell>
          <cell r="D307">
            <v>2234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12</v>
          </cell>
          <cell r="D308">
            <v>2296</v>
          </cell>
          <cell r="E308" t="str">
            <v>Rate 2 Off-Peak Firm accrual reversal</v>
          </cell>
          <cell r="F308" t="str">
            <v>General - Bi-monthly</v>
          </cell>
          <cell r="G308">
            <v>-7428000</v>
          </cell>
          <cell r="H308">
            <v>-26026.42</v>
          </cell>
          <cell r="J308">
            <v>-76987</v>
          </cell>
        </row>
        <row r="309">
          <cell r="A309">
            <v>5</v>
          </cell>
          <cell r="B309">
            <v>22</v>
          </cell>
          <cell r="C309">
            <v>12</v>
          </cell>
          <cell r="D309">
            <v>2296</v>
          </cell>
          <cell r="E309" t="str">
            <v>Rate 2 Off-Peak Firm accrual</v>
          </cell>
          <cell r="F309" t="str">
            <v>Accrual</v>
          </cell>
          <cell r="G309">
            <v>30453000</v>
          </cell>
          <cell r="H309">
            <v>26915.64</v>
          </cell>
          <cell r="J309">
            <v>315349</v>
          </cell>
        </row>
        <row r="310">
          <cell r="A310">
            <v>5</v>
          </cell>
          <cell r="B310">
            <v>22</v>
          </cell>
          <cell r="C310">
            <v>12</v>
          </cell>
          <cell r="D310">
            <v>2296</v>
          </cell>
          <cell r="E310" t="str">
            <v>Rate 2 Off-Peak Firm accrual</v>
          </cell>
          <cell r="F310" t="str">
            <v>Accrual reversal</v>
          </cell>
          <cell r="G310">
            <v>136000</v>
          </cell>
          <cell r="H310">
            <v>660.11</v>
          </cell>
          <cell r="J310">
            <v>1364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</row>
        <row r="312">
          <cell r="A312">
            <v>5</v>
          </cell>
          <cell r="B312">
            <v>22</v>
          </cell>
          <cell r="C312">
            <v>14</v>
          </cell>
          <cell r="D312">
            <v>2250</v>
          </cell>
          <cell r="E312" t="str">
            <v>CNG Vehicle Service</v>
          </cell>
          <cell r="F312">
            <v>3</v>
          </cell>
          <cell r="G312">
            <v>13100</v>
          </cell>
          <cell r="H312">
            <v>110.31</v>
          </cell>
          <cell r="J312">
            <v>136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16</v>
          </cell>
          <cell r="D314">
            <v>2295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19</v>
          </cell>
          <cell r="D316">
            <v>2297</v>
          </cell>
          <cell r="E316" t="str">
            <v>Negotiated Contracts</v>
          </cell>
          <cell r="G316">
            <v>-7792000</v>
          </cell>
          <cell r="H316">
            <v>-28262.3</v>
          </cell>
          <cell r="J316">
            <v>-80800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 t="str">
            <v>2a</v>
          </cell>
          <cell r="D318">
            <v>2206</v>
          </cell>
        </row>
        <row r="319">
          <cell r="A319">
            <v>5</v>
          </cell>
          <cell r="B319">
            <v>22</v>
          </cell>
          <cell r="C319" t="str">
            <v>2a</v>
          </cell>
          <cell r="D319">
            <v>2240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 t="str">
            <v>2h</v>
          </cell>
          <cell r="D321">
            <v>2207</v>
          </cell>
        </row>
        <row r="322">
          <cell r="A322">
            <v>5</v>
          </cell>
          <cell r="B322">
            <v>22</v>
          </cell>
          <cell r="C322" t="str">
            <v>2h</v>
          </cell>
          <cell r="D322">
            <v>2208</v>
          </cell>
        </row>
        <row r="323">
          <cell r="A323">
            <v>5</v>
          </cell>
          <cell r="B323">
            <v>22</v>
          </cell>
          <cell r="C323" t="str">
            <v>2h</v>
          </cell>
          <cell r="D323">
            <v>2223</v>
          </cell>
        </row>
        <row r="324">
          <cell r="A324">
            <v>5</v>
          </cell>
          <cell r="B324">
            <v>22</v>
          </cell>
          <cell r="C324" t="str">
            <v>2h</v>
          </cell>
          <cell r="D324">
            <v>2227</v>
          </cell>
        </row>
        <row r="325">
          <cell r="A325">
            <v>5</v>
          </cell>
          <cell r="B325">
            <v>22</v>
          </cell>
          <cell r="C325" t="str">
            <v>2h</v>
          </cell>
          <cell r="D325">
            <v>2242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22</v>
          </cell>
          <cell r="D327">
            <v>2253</v>
          </cell>
          <cell r="F327" t="str">
            <v>Rate 2 Off-Peak Firm accrual reversal</v>
          </cell>
          <cell r="G327">
            <v>-2</v>
          </cell>
          <cell r="H327">
            <v>-21948000</v>
          </cell>
          <cell r="I327">
            <v>-329.64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1</v>
          </cell>
          <cell r="H328">
            <v>17333000</v>
          </cell>
          <cell r="I328">
            <v>329.64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>
            <v>3</v>
          </cell>
          <cell r="G329">
            <v>15382100</v>
          </cell>
          <cell r="H329">
            <v>-26602.659999999996</v>
          </cell>
          <cell r="I329">
            <v>0</v>
          </cell>
          <cell r="J329">
            <v>159062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24</v>
          </cell>
          <cell r="C331">
            <v>2</v>
          </cell>
          <cell r="D331" t="str">
            <v>24ab</v>
          </cell>
        </row>
        <row r="332">
          <cell r="A332">
            <v>5</v>
          </cell>
          <cell r="B332">
            <v>24</v>
          </cell>
          <cell r="C332">
            <v>2</v>
          </cell>
          <cell r="D332" t="str">
            <v>24ad</v>
          </cell>
          <cell r="F332" t="str">
            <v>CNG Vehicle Service</v>
          </cell>
          <cell r="G332">
            <v>4</v>
          </cell>
          <cell r="H332">
            <v>32400</v>
          </cell>
          <cell r="I332">
            <v>285.8</v>
          </cell>
        </row>
        <row r="333">
          <cell r="A333">
            <v>5</v>
          </cell>
          <cell r="B333">
            <v>24</v>
          </cell>
          <cell r="C333">
            <v>2</v>
          </cell>
          <cell r="D333" t="str">
            <v>24ae</v>
          </cell>
        </row>
        <row r="334">
          <cell r="A334">
            <v>5</v>
          </cell>
          <cell r="B334">
            <v>24</v>
          </cell>
          <cell r="C334">
            <v>2</v>
          </cell>
          <cell r="D334" t="str">
            <v>24ag</v>
          </cell>
        </row>
        <row r="335">
          <cell r="A335">
            <v>5</v>
          </cell>
          <cell r="B335">
            <v>24</v>
          </cell>
          <cell r="C335">
            <v>2</v>
          </cell>
          <cell r="D335" t="str">
            <v>24ao</v>
          </cell>
        </row>
        <row r="336">
          <cell r="A336">
            <v>5</v>
          </cell>
          <cell r="B336">
            <v>24</v>
          </cell>
          <cell r="C336">
            <v>2</v>
          </cell>
          <cell r="D336">
            <v>2403</v>
          </cell>
          <cell r="E336" t="str">
            <v>NYC Housing Authority</v>
          </cell>
          <cell r="F336" t="str">
            <v>Negotiated Contracts</v>
          </cell>
        </row>
        <row r="337">
          <cell r="A337">
            <v>5</v>
          </cell>
          <cell r="B337">
            <v>24</v>
          </cell>
          <cell r="C337">
            <v>2</v>
          </cell>
          <cell r="D337">
            <v>2406</v>
          </cell>
          <cell r="E337" t="str">
            <v>NYC Transit Authority</v>
          </cell>
        </row>
        <row r="338">
          <cell r="A338">
            <v>5</v>
          </cell>
          <cell r="B338">
            <v>24</v>
          </cell>
          <cell r="C338">
            <v>2</v>
          </cell>
          <cell r="D338">
            <v>2408</v>
          </cell>
        </row>
        <row r="339">
          <cell r="A339">
            <v>5</v>
          </cell>
          <cell r="B339">
            <v>24</v>
          </cell>
          <cell r="C339">
            <v>2</v>
          </cell>
          <cell r="D339">
            <v>2409</v>
          </cell>
          <cell r="E339" t="str">
            <v>Port Authority of NY &amp; NJ</v>
          </cell>
        </row>
        <row r="340">
          <cell r="A340">
            <v>5</v>
          </cell>
          <cell r="B340">
            <v>24</v>
          </cell>
          <cell r="C340">
            <v>2</v>
          </cell>
          <cell r="D340">
            <v>2412</v>
          </cell>
          <cell r="E340" t="str">
            <v>Triboro Bridge &amp; Tunnel Authority</v>
          </cell>
        </row>
        <row r="341">
          <cell r="A341">
            <v>5</v>
          </cell>
          <cell r="B341">
            <v>24</v>
          </cell>
          <cell r="C341">
            <v>2</v>
          </cell>
          <cell r="D341">
            <v>2421</v>
          </cell>
          <cell r="E341" t="str">
            <v>New York State</v>
          </cell>
        </row>
        <row r="342">
          <cell r="A342">
            <v>5</v>
          </cell>
          <cell r="B342">
            <v>24</v>
          </cell>
          <cell r="C342">
            <v>2</v>
          </cell>
          <cell r="D342">
            <v>2424</v>
          </cell>
          <cell r="E342" t="str">
            <v>U.S. Government</v>
          </cell>
        </row>
        <row r="343">
          <cell r="A343">
            <v>5</v>
          </cell>
          <cell r="B343">
            <v>24</v>
          </cell>
          <cell r="C343">
            <v>2</v>
          </cell>
          <cell r="D343">
            <v>2441</v>
          </cell>
          <cell r="E343" t="str">
            <v>NYC Public Bridges</v>
          </cell>
        </row>
        <row r="344">
          <cell r="A344">
            <v>5</v>
          </cell>
          <cell r="B344">
            <v>24</v>
          </cell>
          <cell r="C344">
            <v>2</v>
          </cell>
          <cell r="D344">
            <v>2476</v>
          </cell>
          <cell r="E344" t="str">
            <v>Off-Track Betting</v>
          </cell>
        </row>
        <row r="345">
          <cell r="A345">
            <v>5</v>
          </cell>
          <cell r="B345">
            <v>24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24</v>
          </cell>
          <cell r="C346">
            <v>9</v>
          </cell>
          <cell r="D346">
            <v>2465</v>
          </cell>
        </row>
        <row r="347">
          <cell r="A347">
            <v>5</v>
          </cell>
          <cell r="B347">
            <v>24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24</v>
          </cell>
          <cell r="C348">
            <v>12</v>
          </cell>
          <cell r="D348">
            <v>2432</v>
          </cell>
        </row>
        <row r="349">
          <cell r="A349">
            <v>5</v>
          </cell>
          <cell r="B349">
            <v>24</v>
          </cell>
          <cell r="C349">
            <v>12</v>
          </cell>
          <cell r="D349">
            <v>2433</v>
          </cell>
          <cell r="G349">
            <v>3</v>
          </cell>
          <cell r="H349">
            <v>-21915600</v>
          </cell>
          <cell r="I349">
            <v>-84498.849999999991</v>
          </cell>
          <cell r="J349">
            <v>0</v>
          </cell>
        </row>
        <row r="350">
          <cell r="A350">
            <v>5</v>
          </cell>
          <cell r="B350">
            <v>24</v>
          </cell>
          <cell r="C350">
            <v>12</v>
          </cell>
          <cell r="D350">
            <v>2434</v>
          </cell>
        </row>
        <row r="351">
          <cell r="A351">
            <v>5</v>
          </cell>
          <cell r="B351">
            <v>24</v>
          </cell>
          <cell r="C351">
            <v>12</v>
          </cell>
          <cell r="D351">
            <v>2496</v>
          </cell>
          <cell r="E351" t="str">
            <v>Rate 2 Off-Peak Firm accrual reversal</v>
          </cell>
        </row>
        <row r="352">
          <cell r="A352">
            <v>5</v>
          </cell>
          <cell r="B352">
            <v>24</v>
          </cell>
          <cell r="C352">
            <v>12</v>
          </cell>
          <cell r="D352">
            <v>2496</v>
          </cell>
          <cell r="E352" t="str">
            <v>Rate 2 Off-Peak Firm accrual</v>
          </cell>
          <cell r="F352">
            <v>1</v>
          </cell>
          <cell r="G352">
            <v>22977000</v>
          </cell>
          <cell r="H352">
            <v>75803.88</v>
          </cell>
          <cell r="J352">
            <v>237568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14</v>
          </cell>
          <cell r="D354">
            <v>2480</v>
          </cell>
          <cell r="E354" t="str">
            <v>CNG Vehicle Service</v>
          </cell>
          <cell r="F354">
            <v>2</v>
          </cell>
          <cell r="G354">
            <v>338300</v>
          </cell>
          <cell r="H354">
            <v>1959.65</v>
          </cell>
          <cell r="J354">
            <v>3502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</row>
        <row r="356">
          <cell r="A356">
            <v>5</v>
          </cell>
          <cell r="B356">
            <v>24</v>
          </cell>
          <cell r="C356">
            <v>19</v>
          </cell>
          <cell r="D356">
            <v>2497</v>
          </cell>
          <cell r="E356" t="str">
            <v>Negotiated Contracts</v>
          </cell>
          <cell r="F356" t="str">
            <v>NYC Housing Authority</v>
          </cell>
          <cell r="G356">
            <v>7792000</v>
          </cell>
          <cell r="H356">
            <v>28262.3</v>
          </cell>
          <cell r="J356">
            <v>80800</v>
          </cell>
        </row>
        <row r="357">
          <cell r="A357">
            <v>5</v>
          </cell>
          <cell r="B357">
            <v>24</v>
          </cell>
          <cell r="C357">
            <v>19</v>
          </cell>
          <cell r="D357">
            <v>2497</v>
          </cell>
          <cell r="E357" t="str">
            <v>Negotiated Contracts accrual reversal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19</v>
          </cell>
          <cell r="D358">
            <v>2497</v>
          </cell>
          <cell r="E358" t="str">
            <v>Negotiated Contracts accrual</v>
          </cell>
        </row>
        <row r="359">
          <cell r="A359">
            <v>5</v>
          </cell>
          <cell r="B359">
            <v>24</v>
          </cell>
          <cell r="C359">
            <v>19</v>
          </cell>
          <cell r="D359">
            <v>2497</v>
          </cell>
          <cell r="E359" t="str">
            <v>Negotiated Contracts accrual reversal</v>
          </cell>
          <cell r="F359" t="str">
            <v>Port Authority of NY &amp; NJ</v>
          </cell>
          <cell r="G359">
            <v>-7792000</v>
          </cell>
          <cell r="H359">
            <v>-28262.3</v>
          </cell>
          <cell r="J359">
            <v>-80800</v>
          </cell>
        </row>
        <row r="360">
          <cell r="A360">
            <v>5</v>
          </cell>
          <cell r="B360">
            <v>24</v>
          </cell>
          <cell r="C360">
            <v>19</v>
          </cell>
          <cell r="D360">
            <v>2497</v>
          </cell>
          <cell r="E360" t="str">
            <v>Negotiated Contracts accrual</v>
          </cell>
          <cell r="F360" t="str">
            <v>Triboro Bridge &amp; Tunnel Authority</v>
          </cell>
          <cell r="G360">
            <v>12476000</v>
          </cell>
          <cell r="H360">
            <v>41182.43</v>
          </cell>
          <cell r="J360">
            <v>128979</v>
          </cell>
        </row>
        <row r="361">
          <cell r="A361">
            <v>5</v>
          </cell>
          <cell r="B361">
            <v>24</v>
          </cell>
          <cell r="C361">
            <v>19</v>
          </cell>
          <cell r="D361">
            <v>2499</v>
          </cell>
          <cell r="E361" t="str">
            <v>NYCHA Housing Contract Firm accrual reversal</v>
          </cell>
          <cell r="F361" t="str">
            <v>New York State</v>
          </cell>
          <cell r="G361">
            <v>-15534000</v>
          </cell>
          <cell r="H361">
            <v>-92171.520000000004</v>
          </cell>
          <cell r="J361">
            <v>-160000</v>
          </cell>
        </row>
        <row r="362">
          <cell r="A362">
            <v>5</v>
          </cell>
          <cell r="B362">
            <v>24</v>
          </cell>
          <cell r="C362">
            <v>19</v>
          </cell>
          <cell r="D362">
            <v>2499</v>
          </cell>
          <cell r="E362" t="str">
            <v>NYCHA Housing Contract Firm accrual</v>
          </cell>
          <cell r="F362" t="str">
            <v>U.S. Government</v>
          </cell>
          <cell r="G362">
            <v>28525000</v>
          </cell>
          <cell r="H362">
            <v>169680</v>
          </cell>
          <cell r="J362">
            <v>294956</v>
          </cell>
        </row>
        <row r="363">
          <cell r="A363">
            <v>5</v>
          </cell>
          <cell r="B363">
            <v>24</v>
          </cell>
          <cell r="C363">
            <v>19</v>
          </cell>
          <cell r="D363">
            <v>2499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  <cell r="C365" t="str">
            <v>2h</v>
          </cell>
          <cell r="D365" t="str">
            <v>24ab</v>
          </cell>
        </row>
        <row r="366">
          <cell r="A366">
            <v>5</v>
          </cell>
          <cell r="B366">
            <v>24</v>
          </cell>
          <cell r="C366" t="str">
            <v>2h</v>
          </cell>
          <cell r="D366" t="str">
            <v>24ad</v>
          </cell>
        </row>
        <row r="367">
          <cell r="A367">
            <v>5</v>
          </cell>
          <cell r="B367">
            <v>24</v>
          </cell>
          <cell r="C367" t="str">
            <v>2h</v>
          </cell>
          <cell r="D367" t="str">
            <v>24ae</v>
          </cell>
        </row>
        <row r="368">
          <cell r="A368">
            <v>5</v>
          </cell>
          <cell r="B368">
            <v>24</v>
          </cell>
          <cell r="C368" t="str">
            <v>2h</v>
          </cell>
          <cell r="D368" t="str">
            <v>24ag</v>
          </cell>
        </row>
        <row r="369">
          <cell r="A369">
            <v>5</v>
          </cell>
          <cell r="B369">
            <v>24</v>
          </cell>
          <cell r="C369" t="str">
            <v>2h</v>
          </cell>
          <cell r="D369" t="str">
            <v>24ah</v>
          </cell>
        </row>
        <row r="370">
          <cell r="A370">
            <v>5</v>
          </cell>
          <cell r="B370">
            <v>24</v>
          </cell>
          <cell r="C370" t="str">
            <v>2h</v>
          </cell>
          <cell r="D370" t="str">
            <v>24ao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-2</v>
          </cell>
          <cell r="H371">
            <v>-9676000</v>
          </cell>
          <cell r="I371">
            <v>-36825.57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>
            <v>4</v>
          </cell>
          <cell r="G372">
            <v>48782300</v>
          </cell>
          <cell r="H372">
            <v>196454.44</v>
          </cell>
          <cell r="I372">
            <v>0</v>
          </cell>
          <cell r="J372">
            <v>505005</v>
          </cell>
        </row>
        <row r="373">
          <cell r="A373">
            <v>5</v>
          </cell>
          <cell r="B373">
            <v>24</v>
          </cell>
        </row>
        <row r="374">
          <cell r="A374">
            <v>5</v>
          </cell>
          <cell r="B374">
            <v>26</v>
          </cell>
          <cell r="C374">
            <v>2</v>
          </cell>
          <cell r="D374">
            <v>2641</v>
          </cell>
          <cell r="F374" t="str">
            <v>CNG Vehicle Service</v>
          </cell>
          <cell r="G374">
            <v>2</v>
          </cell>
          <cell r="H374">
            <v>319300</v>
          </cell>
          <cell r="I374">
            <v>2027.38</v>
          </cell>
        </row>
        <row r="375">
          <cell r="A375">
            <v>5</v>
          </cell>
          <cell r="B375">
            <v>26</v>
          </cell>
        </row>
        <row r="376">
          <cell r="A376">
            <v>5</v>
          </cell>
          <cell r="B376">
            <v>26</v>
          </cell>
          <cell r="C376">
            <v>19</v>
          </cell>
          <cell r="D376">
            <v>2497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>
            <v>7</v>
          </cell>
          <cell r="G378">
            <v>64164400</v>
          </cell>
          <cell r="H378">
            <v>169851.78</v>
          </cell>
          <cell r="I378">
            <v>0</v>
          </cell>
          <cell r="J378">
            <v>664067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</row>
        <row r="380">
          <cell r="A380">
            <v>7</v>
          </cell>
          <cell r="B380">
            <v>20</v>
          </cell>
          <cell r="C380">
            <v>1</v>
          </cell>
          <cell r="D380">
            <v>2001</v>
          </cell>
          <cell r="F380" t="str">
            <v>Negotiated Contracts accrual</v>
          </cell>
        </row>
        <row r="381">
          <cell r="A381">
            <v>7</v>
          </cell>
          <cell r="B381">
            <v>20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-15954000</v>
          </cell>
          <cell r="I381">
            <v>-61765.46</v>
          </cell>
        </row>
        <row r="382">
          <cell r="A382">
            <v>7</v>
          </cell>
          <cell r="B382">
            <v>20</v>
          </cell>
          <cell r="C382">
            <v>3</v>
          </cell>
          <cell r="D382">
            <v>2016</v>
          </cell>
          <cell r="F382" t="str">
            <v>NYCHA Housing Contract Firm accrual</v>
          </cell>
          <cell r="G382">
            <v>4</v>
          </cell>
          <cell r="H382">
            <v>15742000</v>
          </cell>
          <cell r="I382">
            <v>57802.12</v>
          </cell>
        </row>
        <row r="383">
          <cell r="A383">
            <v>7</v>
          </cell>
          <cell r="B383">
            <v>20</v>
          </cell>
          <cell r="C383">
            <v>19</v>
          </cell>
          <cell r="D383">
            <v>2499</v>
          </cell>
        </row>
        <row r="384">
          <cell r="A384">
            <v>7</v>
          </cell>
          <cell r="B384">
            <v>20</v>
          </cell>
          <cell r="C384">
            <v>13</v>
          </cell>
          <cell r="D384">
            <v>2053</v>
          </cell>
        </row>
        <row r="385">
          <cell r="A385">
            <v>7</v>
          </cell>
          <cell r="B385">
            <v>20</v>
          </cell>
          <cell r="C385" t="str">
            <v>2h</v>
          </cell>
          <cell r="D385" t="str">
            <v>24ab</v>
          </cell>
        </row>
        <row r="386">
          <cell r="A386">
            <v>7</v>
          </cell>
          <cell r="B386">
            <v>20</v>
          </cell>
          <cell r="C386" t="str">
            <v>3a</v>
          </cell>
          <cell r="D386">
            <v>2017</v>
          </cell>
        </row>
        <row r="387">
          <cell r="A387">
            <v>7</v>
          </cell>
          <cell r="B387">
            <v>20</v>
          </cell>
          <cell r="C387" t="str">
            <v>2h</v>
          </cell>
          <cell r="D387" t="str">
            <v>24ae</v>
          </cell>
        </row>
        <row r="388">
          <cell r="A388">
            <v>7</v>
          </cell>
          <cell r="B388">
            <v>20</v>
          </cell>
          <cell r="C388" t="str">
            <v>2h</v>
          </cell>
          <cell r="D388" t="str">
            <v>24ag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7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7</v>
          </cell>
          <cell r="B390">
            <v>22</v>
          </cell>
          <cell r="C390">
            <v>2</v>
          </cell>
          <cell r="D390">
            <v>2201</v>
          </cell>
        </row>
        <row r="391">
          <cell r="A391">
            <v>7</v>
          </cell>
          <cell r="B391">
            <v>22</v>
          </cell>
          <cell r="C391">
            <v>2</v>
          </cell>
          <cell r="D391">
            <v>2207</v>
          </cell>
        </row>
        <row r="392">
          <cell r="A392">
            <v>7</v>
          </cell>
          <cell r="B392">
            <v>22</v>
          </cell>
          <cell r="C392">
            <v>2</v>
          </cell>
          <cell r="D392">
            <v>2208</v>
          </cell>
          <cell r="G392">
            <v>2</v>
          </cell>
          <cell r="H392">
            <v>-104700</v>
          </cell>
          <cell r="I392">
            <v>-4287.6500000000015</v>
          </cell>
          <cell r="J392">
            <v>0</v>
          </cell>
        </row>
        <row r="393">
          <cell r="A393">
            <v>7</v>
          </cell>
          <cell r="B393">
            <v>22</v>
          </cell>
          <cell r="C393">
            <v>2</v>
          </cell>
          <cell r="D393">
            <v>2212</v>
          </cell>
        </row>
        <row r="394">
          <cell r="A394">
            <v>7</v>
          </cell>
          <cell r="B394">
            <v>22</v>
          </cell>
          <cell r="C394">
            <v>2</v>
          </cell>
          <cell r="D394">
            <v>2218</v>
          </cell>
        </row>
        <row r="395">
          <cell r="A395">
            <v>7</v>
          </cell>
          <cell r="B395">
            <v>22</v>
          </cell>
          <cell r="C395">
            <v>2</v>
          </cell>
          <cell r="D395">
            <v>2226</v>
          </cell>
        </row>
        <row r="396">
          <cell r="A396">
            <v>7</v>
          </cell>
          <cell r="B396">
            <v>22</v>
          </cell>
          <cell r="C396">
            <v>2</v>
          </cell>
          <cell r="D396">
            <v>2227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7</v>
          </cell>
          <cell r="B397">
            <v>22</v>
          </cell>
          <cell r="C397">
            <v>2</v>
          </cell>
          <cell r="D397">
            <v>2236</v>
          </cell>
        </row>
        <row r="398">
          <cell r="A398">
            <v>7</v>
          </cell>
          <cell r="B398">
            <v>22</v>
          </cell>
          <cell r="C398">
            <v>2</v>
          </cell>
          <cell r="D398">
            <v>2237</v>
          </cell>
          <cell r="G398">
            <v>5</v>
          </cell>
          <cell r="H398">
            <v>-22020300</v>
          </cell>
          <cell r="I398">
            <v>-88786.5</v>
          </cell>
          <cell r="J398">
            <v>0</v>
          </cell>
        </row>
        <row r="399">
          <cell r="A399">
            <v>7</v>
          </cell>
          <cell r="B399">
            <v>22</v>
          </cell>
          <cell r="C399">
            <v>2</v>
          </cell>
          <cell r="D399">
            <v>2242</v>
          </cell>
        </row>
        <row r="400">
          <cell r="A400">
            <v>7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100804000</v>
          </cell>
          <cell r="I400">
            <v>384454.74</v>
          </cell>
        </row>
        <row r="401">
          <cell r="A401">
            <v>7</v>
          </cell>
          <cell r="B401">
            <v>22</v>
          </cell>
          <cell r="C401">
            <v>9</v>
          </cell>
          <cell r="D401">
            <v>2261</v>
          </cell>
          <cell r="F401" t="str">
            <v>Negotiated Contracts accrual reversal</v>
          </cell>
          <cell r="G401">
            <v>-1</v>
          </cell>
          <cell r="H401">
            <v>-98285000</v>
          </cell>
          <cell r="I401">
            <v>-379711.58</v>
          </cell>
        </row>
        <row r="402">
          <cell r="A402">
            <v>7</v>
          </cell>
          <cell r="B402">
            <v>22</v>
          </cell>
          <cell r="C402">
            <v>9</v>
          </cell>
          <cell r="D402">
            <v>2262</v>
          </cell>
          <cell r="F402" t="str">
            <v>Negotiated Contracts</v>
          </cell>
          <cell r="I402">
            <v>48745.81</v>
          </cell>
        </row>
        <row r="403">
          <cell r="A403">
            <v>7</v>
          </cell>
          <cell r="B403">
            <v>22</v>
          </cell>
          <cell r="C403">
            <v>9</v>
          </cell>
          <cell r="D403">
            <v>2263</v>
          </cell>
        </row>
        <row r="404">
          <cell r="A404">
            <v>7</v>
          </cell>
          <cell r="B404">
            <v>22</v>
          </cell>
          <cell r="C404">
            <v>9</v>
          </cell>
          <cell r="D404">
            <v>2264</v>
          </cell>
          <cell r="G404">
            <v>0</v>
          </cell>
          <cell r="H404">
            <v>2519000</v>
          </cell>
          <cell r="I404">
            <v>53488.969999999972</v>
          </cell>
          <cell r="J404">
            <v>0</v>
          </cell>
        </row>
        <row r="405">
          <cell r="A405">
            <v>7</v>
          </cell>
          <cell r="B405">
            <v>22</v>
          </cell>
        </row>
        <row r="406">
          <cell r="A406">
            <v>7</v>
          </cell>
          <cell r="B406">
            <v>22</v>
          </cell>
          <cell r="C406">
            <v>12</v>
          </cell>
          <cell r="D406">
            <v>2231</v>
          </cell>
          <cell r="G406">
            <v>0</v>
          </cell>
          <cell r="H406">
            <v>2519000</v>
          </cell>
          <cell r="I406">
            <v>53488.969999999972</v>
          </cell>
          <cell r="J406">
            <v>0</v>
          </cell>
        </row>
        <row r="407">
          <cell r="A407">
            <v>7</v>
          </cell>
          <cell r="B407">
            <v>22</v>
          </cell>
          <cell r="C407">
            <v>12</v>
          </cell>
          <cell r="D407">
            <v>2232</v>
          </cell>
        </row>
        <row r="408">
          <cell r="A408">
            <v>7</v>
          </cell>
          <cell r="B408">
            <v>22</v>
          </cell>
          <cell r="C408">
            <v>12</v>
          </cell>
          <cell r="D408">
            <v>2233</v>
          </cell>
        </row>
        <row r="409">
          <cell r="A409">
            <v>7</v>
          </cell>
          <cell r="B409">
            <v>22</v>
          </cell>
          <cell r="C409">
            <v>12</v>
          </cell>
          <cell r="D409">
            <v>2234</v>
          </cell>
        </row>
        <row r="410">
          <cell r="A410">
            <v>7</v>
          </cell>
          <cell r="B410">
            <v>22</v>
          </cell>
          <cell r="C410">
            <v>12</v>
          </cell>
          <cell r="D410">
            <v>2296</v>
          </cell>
          <cell r="E410" t="str">
            <v>Rate 2 Off-Peak Firm Accrual Reversal</v>
          </cell>
          <cell r="F410">
            <v>-6</v>
          </cell>
          <cell r="G410">
            <v>-47294000</v>
          </cell>
          <cell r="H410">
            <v>-164176.23000000001</v>
          </cell>
          <cell r="J410">
            <v>-488930</v>
          </cell>
        </row>
        <row r="411">
          <cell r="A411">
            <v>7</v>
          </cell>
          <cell r="B411">
            <v>22</v>
          </cell>
          <cell r="C411">
            <v>12</v>
          </cell>
          <cell r="D411">
            <v>2296</v>
          </cell>
          <cell r="E411" t="str">
            <v>Rate 2  Off-Peak Firm Accrual</v>
          </cell>
          <cell r="F411">
            <v>6</v>
          </cell>
          <cell r="G411">
            <v>45899000</v>
          </cell>
          <cell r="H411">
            <v>149926.03</v>
          </cell>
          <cell r="J411">
            <v>472655</v>
          </cell>
        </row>
        <row r="412">
          <cell r="A412">
            <v>7</v>
          </cell>
          <cell r="B412">
            <v>22</v>
          </cell>
          <cell r="C412">
            <v>12</v>
          </cell>
          <cell r="D412">
            <v>2296</v>
          </cell>
          <cell r="E412" t="str">
            <v>Rate 2 Off-Peak Firm Accrual</v>
          </cell>
        </row>
        <row r="413">
          <cell r="A413">
            <v>7</v>
          </cell>
          <cell r="B413">
            <v>22</v>
          </cell>
          <cell r="C413">
            <v>12</v>
          </cell>
          <cell r="D413">
            <v>2296</v>
          </cell>
          <cell r="E413" t="str">
            <v>Rate 2 Off-Peak Firm Accrual Reversal</v>
          </cell>
          <cell r="F413">
            <v>-1</v>
          </cell>
          <cell r="G413">
            <v>-310000</v>
          </cell>
          <cell r="H413">
            <v>-7097.05</v>
          </cell>
          <cell r="J413">
            <v>-3205</v>
          </cell>
        </row>
        <row r="414">
          <cell r="A414">
            <v>7</v>
          </cell>
          <cell r="B414">
            <v>22</v>
          </cell>
          <cell r="C414">
            <v>12</v>
          </cell>
          <cell r="D414">
            <v>2296</v>
          </cell>
          <cell r="E414" t="str">
            <v>Rate 2 Off-Peak Firm Accrual</v>
          </cell>
          <cell r="F414">
            <v>1</v>
          </cell>
          <cell r="G414">
            <v>9165000</v>
          </cell>
          <cell r="H414">
            <v>23265.360000000001</v>
          </cell>
          <cell r="J414">
            <v>94400</v>
          </cell>
        </row>
        <row r="415">
          <cell r="A415">
            <v>7</v>
          </cell>
          <cell r="B415">
            <v>22</v>
          </cell>
          <cell r="C415">
            <v>12</v>
          </cell>
          <cell r="D415">
            <v>2296</v>
          </cell>
          <cell r="E415" t="str">
            <v>Rate 2 Off-Peak Firm Accrual Reversal</v>
          </cell>
          <cell r="F415">
            <v>-1</v>
          </cell>
          <cell r="G415">
            <v>-3689300</v>
          </cell>
          <cell r="H415">
            <v>-9792.36</v>
          </cell>
          <cell r="J415">
            <v>-38000</v>
          </cell>
        </row>
        <row r="416">
          <cell r="A416">
            <v>7</v>
          </cell>
          <cell r="B416">
            <v>22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7</v>
          </cell>
          <cell r="B417">
            <v>22</v>
          </cell>
          <cell r="C417">
            <v>14</v>
          </cell>
          <cell r="D417">
            <v>2250</v>
          </cell>
          <cell r="E417" t="str">
            <v>CNG-Vehicle Service</v>
          </cell>
          <cell r="F417">
            <v>1</v>
          </cell>
          <cell r="G417">
            <v>2200</v>
          </cell>
          <cell r="H417">
            <v>18.32</v>
          </cell>
          <cell r="J417">
            <v>23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2201</v>
          </cell>
        </row>
        <row r="419">
          <cell r="A419">
            <v>7</v>
          </cell>
          <cell r="B419">
            <v>22</v>
          </cell>
          <cell r="C419">
            <v>16</v>
          </cell>
          <cell r="D419">
            <v>2250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2208</v>
          </cell>
        </row>
        <row r="421">
          <cell r="A421">
            <v>7</v>
          </cell>
          <cell r="B421">
            <v>22</v>
          </cell>
          <cell r="C421">
            <v>19</v>
          </cell>
          <cell r="D421">
            <v>2297</v>
          </cell>
        </row>
        <row r="422">
          <cell r="A422">
            <v>7</v>
          </cell>
          <cell r="B422">
            <v>22</v>
          </cell>
          <cell r="C422">
            <v>19</v>
          </cell>
          <cell r="D422">
            <v>2297</v>
          </cell>
        </row>
        <row r="423">
          <cell r="A423">
            <v>7</v>
          </cell>
          <cell r="B423">
            <v>22</v>
          </cell>
          <cell r="C423">
            <v>19</v>
          </cell>
          <cell r="D423">
            <v>2297</v>
          </cell>
          <cell r="E423" t="str">
            <v>Negotiated Contract Accrual Reversal</v>
          </cell>
          <cell r="G423">
            <v>-6407800</v>
          </cell>
          <cell r="H423">
            <v>-29175.119999999999</v>
          </cell>
          <cell r="J423">
            <v>-66000</v>
          </cell>
        </row>
        <row r="424">
          <cell r="A424">
            <v>7</v>
          </cell>
          <cell r="B424">
            <v>22</v>
          </cell>
          <cell r="C424">
            <v>19</v>
          </cell>
          <cell r="D424">
            <v>2297</v>
          </cell>
          <cell r="E424" t="str">
            <v>Negotiated Contract Accrual</v>
          </cell>
          <cell r="F424">
            <v>2</v>
          </cell>
          <cell r="G424">
            <v>3155000</v>
          </cell>
          <cell r="H424">
            <v>15499.1</v>
          </cell>
          <cell r="J424">
            <v>32502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2236</v>
          </cell>
        </row>
        <row r="426">
          <cell r="A426">
            <v>7</v>
          </cell>
          <cell r="B426">
            <v>22</v>
          </cell>
          <cell r="C426" t="str">
            <v>2a</v>
          </cell>
          <cell r="D426">
            <v>2206</v>
          </cell>
        </row>
        <row r="427">
          <cell r="A427">
            <v>7</v>
          </cell>
          <cell r="B427">
            <v>22</v>
          </cell>
          <cell r="C427" t="str">
            <v>2a</v>
          </cell>
          <cell r="D427">
            <v>2240</v>
          </cell>
        </row>
        <row r="428">
          <cell r="A428">
            <v>7</v>
          </cell>
          <cell r="B428">
            <v>22</v>
          </cell>
          <cell r="C428" t="str">
            <v>2a</v>
          </cell>
          <cell r="D428">
            <v>2241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2261</v>
          </cell>
        </row>
        <row r="430">
          <cell r="A430">
            <v>7</v>
          </cell>
          <cell r="B430">
            <v>22</v>
          </cell>
          <cell r="C430" t="str">
            <v>2h</v>
          </cell>
          <cell r="D430">
            <v>2207</v>
          </cell>
        </row>
        <row r="431">
          <cell r="A431">
            <v>7</v>
          </cell>
          <cell r="B431">
            <v>22</v>
          </cell>
          <cell r="C431" t="str">
            <v>2h</v>
          </cell>
          <cell r="D431">
            <v>2208</v>
          </cell>
        </row>
        <row r="432">
          <cell r="A432">
            <v>7</v>
          </cell>
          <cell r="B432">
            <v>22</v>
          </cell>
          <cell r="C432" t="str">
            <v>2h</v>
          </cell>
          <cell r="D432">
            <v>2227</v>
          </cell>
        </row>
        <row r="433">
          <cell r="A433">
            <v>7</v>
          </cell>
          <cell r="B433">
            <v>22</v>
          </cell>
          <cell r="C433" t="str">
            <v>2h</v>
          </cell>
          <cell r="D433">
            <v>2237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2231</v>
          </cell>
        </row>
        <row r="435">
          <cell r="A435">
            <v>7</v>
          </cell>
          <cell r="B435">
            <v>22</v>
          </cell>
          <cell r="C435">
            <v>22</v>
          </cell>
          <cell r="D435">
            <v>2253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2233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2234</v>
          </cell>
          <cell r="F437">
            <v>2</v>
          </cell>
          <cell r="G437">
            <v>520100</v>
          </cell>
          <cell r="H437">
            <v>-21531.950000000012</v>
          </cell>
          <cell r="I437">
            <v>0</v>
          </cell>
          <cell r="J437">
            <v>3445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Off-Peak Firm Accrual Reversal</v>
          </cell>
          <cell r="G438">
            <v>-5</v>
          </cell>
          <cell r="H438">
            <v>-88170000</v>
          </cell>
          <cell r="I438">
            <v>-325898.15000000002</v>
          </cell>
        </row>
        <row r="439">
          <cell r="A439">
            <v>7</v>
          </cell>
          <cell r="B439">
            <v>24</v>
          </cell>
          <cell r="C439">
            <v>2</v>
          </cell>
          <cell r="D439" t="str">
            <v>24ai</v>
          </cell>
          <cell r="F439" t="str">
            <v>Rate 2  Off-Peak Firm Accrual</v>
          </cell>
          <cell r="G439">
            <v>7</v>
          </cell>
          <cell r="H439">
            <v>84362000</v>
          </cell>
          <cell r="I439">
            <v>299476.38</v>
          </cell>
        </row>
        <row r="440">
          <cell r="A440">
            <v>7</v>
          </cell>
          <cell r="B440">
            <v>24</v>
          </cell>
          <cell r="C440">
            <v>2</v>
          </cell>
          <cell r="D440" t="str">
            <v>24aj</v>
          </cell>
          <cell r="F440" t="str">
            <v>Rate 2 Off-Peak Firm Accrual</v>
          </cell>
        </row>
        <row r="441">
          <cell r="A441">
            <v>7</v>
          </cell>
          <cell r="B441">
            <v>24</v>
          </cell>
          <cell r="C441">
            <v>2</v>
          </cell>
          <cell r="D441" t="str">
            <v>24ak</v>
          </cell>
          <cell r="F441" t="str">
            <v>Rate 2 Off-Peak Firm Accrual Reversal</v>
          </cell>
        </row>
        <row r="442">
          <cell r="A442">
            <v>7</v>
          </cell>
          <cell r="B442">
            <v>24</v>
          </cell>
          <cell r="C442">
            <v>2</v>
          </cell>
          <cell r="D442" t="str">
            <v>24al</v>
          </cell>
          <cell r="F442" t="str">
            <v>Rate 塅䕃⹌塅E-Peak Firm Accrual</v>
          </cell>
        </row>
        <row r="443">
          <cell r="A443">
            <v>7</v>
          </cell>
          <cell r="B443">
            <v>24</v>
          </cell>
          <cell r="C443">
            <v>2</v>
          </cell>
          <cell r="D443" t="str">
            <v>24am</v>
          </cell>
          <cell r="F443" t="str">
            <v>Rate 2 Off-Peak Firm Accrual Reversal</v>
          </cell>
        </row>
        <row r="444">
          <cell r="A444">
            <v>7</v>
          </cell>
          <cell r="B444">
            <v>24</v>
          </cell>
          <cell r="C444">
            <v>2</v>
          </cell>
          <cell r="D444" t="str">
            <v>24an</v>
          </cell>
        </row>
        <row r="445">
          <cell r="A445">
            <v>7</v>
          </cell>
          <cell r="B445">
            <v>24</v>
          </cell>
          <cell r="C445">
            <v>2</v>
          </cell>
          <cell r="D445" t="str">
            <v>24ay</v>
          </cell>
          <cell r="F445" t="str">
            <v>CNG-Vehicle Service</v>
          </cell>
          <cell r="G445">
            <v>1</v>
          </cell>
          <cell r="H445">
            <v>7600</v>
          </cell>
          <cell r="I445">
            <v>65.67</v>
          </cell>
        </row>
        <row r="446">
          <cell r="A446">
            <v>7</v>
          </cell>
          <cell r="B446">
            <v>24</v>
          </cell>
          <cell r="C446">
            <v>2</v>
          </cell>
          <cell r="D446" t="str">
            <v>24ba</v>
          </cell>
        </row>
        <row r="447">
          <cell r="A447">
            <v>7</v>
          </cell>
          <cell r="B447">
            <v>24</v>
          </cell>
          <cell r="C447">
            <v>2</v>
          </cell>
          <cell r="D447">
            <v>2404</v>
          </cell>
        </row>
        <row r="448">
          <cell r="A448">
            <v>7</v>
          </cell>
          <cell r="B448">
            <v>24</v>
          </cell>
          <cell r="C448">
            <v>2</v>
          </cell>
          <cell r="D448">
            <v>2415</v>
          </cell>
        </row>
        <row r="449">
          <cell r="A449">
            <v>7</v>
          </cell>
          <cell r="B449">
            <v>24</v>
          </cell>
          <cell r="C449">
            <v>2</v>
          </cell>
          <cell r="D449">
            <v>2418</v>
          </cell>
        </row>
        <row r="450">
          <cell r="A450">
            <v>7</v>
          </cell>
          <cell r="B450">
            <v>24</v>
          </cell>
          <cell r="C450">
            <v>2</v>
          </cell>
          <cell r="D450">
            <v>2421</v>
          </cell>
        </row>
        <row r="451">
          <cell r="A451">
            <v>7</v>
          </cell>
          <cell r="B451">
            <v>24</v>
          </cell>
          <cell r="C451">
            <v>2</v>
          </cell>
          <cell r="D451">
            <v>2423</v>
          </cell>
          <cell r="F451" t="str">
            <v>Negotiated Contract Accrual Reversal</v>
          </cell>
          <cell r="G451">
            <v>-4</v>
          </cell>
          <cell r="H451">
            <v>-4529000</v>
          </cell>
          <cell r="I451">
            <v>-22822.42</v>
          </cell>
        </row>
        <row r="452">
          <cell r="A452">
            <v>7</v>
          </cell>
          <cell r="B452">
            <v>24</v>
          </cell>
          <cell r="C452">
            <v>2</v>
          </cell>
          <cell r="D452">
            <v>2424</v>
          </cell>
          <cell r="F452" t="str">
            <v>Negotiated Contract Accrual</v>
          </cell>
          <cell r="G452">
            <v>5</v>
          </cell>
          <cell r="H452">
            <v>5277000</v>
          </cell>
          <cell r="I452">
            <v>26496.97</v>
          </cell>
        </row>
        <row r="453">
          <cell r="A453">
            <v>7</v>
          </cell>
          <cell r="B453">
            <v>24</v>
          </cell>
          <cell r="C453">
            <v>2</v>
          </cell>
          <cell r="D453">
            <v>2457</v>
          </cell>
          <cell r="F453" t="str">
            <v>Negotiated Contract Accrual Reversal</v>
          </cell>
          <cell r="G453">
            <v>-1</v>
          </cell>
          <cell r="H453">
            <v>-4750100</v>
          </cell>
          <cell r="I453">
            <v>-14089.71</v>
          </cell>
        </row>
        <row r="454">
          <cell r="A454">
            <v>7</v>
          </cell>
          <cell r="B454">
            <v>24</v>
          </cell>
          <cell r="C454">
            <v>19</v>
          </cell>
          <cell r="D454">
            <v>2297</v>
          </cell>
          <cell r="F454" t="str">
            <v>Negotiated Contract Accrual</v>
          </cell>
          <cell r="G454">
            <v>1</v>
          </cell>
          <cell r="H454">
            <v>4750100</v>
          </cell>
          <cell r="I454">
            <v>14089.71</v>
          </cell>
        </row>
        <row r="455">
          <cell r="A455">
            <v>7</v>
          </cell>
          <cell r="B455">
            <v>24</v>
          </cell>
          <cell r="C455">
            <v>3</v>
          </cell>
          <cell r="D455">
            <v>2405</v>
          </cell>
        </row>
        <row r="456">
          <cell r="A456">
            <v>7</v>
          </cell>
          <cell r="B456">
            <v>24</v>
          </cell>
          <cell r="C456" t="str">
            <v>2a</v>
          </cell>
          <cell r="D456">
            <v>2206</v>
          </cell>
        </row>
        <row r="457">
          <cell r="A457">
            <v>7</v>
          </cell>
          <cell r="B457">
            <v>24</v>
          </cell>
          <cell r="C457">
            <v>9</v>
          </cell>
          <cell r="D457">
            <v>2465</v>
          </cell>
        </row>
        <row r="458">
          <cell r="A458">
            <v>7</v>
          </cell>
          <cell r="B458">
            <v>24</v>
          </cell>
          <cell r="C458" t="str">
            <v>2a</v>
          </cell>
          <cell r="D458">
            <v>2241</v>
          </cell>
        </row>
        <row r="459">
          <cell r="A459">
            <v>7</v>
          </cell>
          <cell r="B459">
            <v>24</v>
          </cell>
          <cell r="C459">
            <v>12</v>
          </cell>
          <cell r="D459">
            <v>2431</v>
          </cell>
        </row>
        <row r="460">
          <cell r="A460">
            <v>7</v>
          </cell>
          <cell r="B460">
            <v>24</v>
          </cell>
          <cell r="C460">
            <v>12</v>
          </cell>
          <cell r="D460">
            <v>2432</v>
          </cell>
        </row>
        <row r="461">
          <cell r="A461">
            <v>7</v>
          </cell>
          <cell r="B461">
            <v>24</v>
          </cell>
          <cell r="C461">
            <v>12</v>
          </cell>
          <cell r="D461">
            <v>2433</v>
          </cell>
        </row>
        <row r="462">
          <cell r="A462">
            <v>7</v>
          </cell>
          <cell r="B462">
            <v>24</v>
          </cell>
          <cell r="C462">
            <v>12</v>
          </cell>
          <cell r="D462">
            <v>2434</v>
          </cell>
          <cell r="E462" t="str">
            <v>Rate 2 Off-Peak Firm Accrual Reversal</v>
          </cell>
          <cell r="F462">
            <v>-1</v>
          </cell>
          <cell r="G462">
            <v>-7429000</v>
          </cell>
          <cell r="H462">
            <v>-20990.7</v>
          </cell>
          <cell r="J462">
            <v>-76344</v>
          </cell>
        </row>
        <row r="463">
          <cell r="A463">
            <v>7</v>
          </cell>
          <cell r="B463">
            <v>24</v>
          </cell>
          <cell r="C463">
            <v>12</v>
          </cell>
          <cell r="D463">
            <v>2496</v>
          </cell>
          <cell r="E463" t="str">
            <v>Rate 2 Off-Peak Firm Accrual Reversal</v>
          </cell>
          <cell r="F463">
            <v>-1</v>
          </cell>
          <cell r="G463">
            <v>-5251000</v>
          </cell>
          <cell r="H463">
            <v>-18970.34</v>
          </cell>
          <cell r="J463">
            <v>-54277</v>
          </cell>
        </row>
        <row r="464">
          <cell r="A464">
            <v>7</v>
          </cell>
          <cell r="B464">
            <v>24</v>
          </cell>
          <cell r="C464">
            <v>12</v>
          </cell>
          <cell r="D464">
            <v>2496</v>
          </cell>
          <cell r="E464" t="str">
            <v>Rate 2 Off- Peak Firm Accrual</v>
          </cell>
          <cell r="F464">
            <v>1</v>
          </cell>
          <cell r="G464">
            <v>9644000</v>
          </cell>
          <cell r="H464">
            <v>30907.360000000001</v>
          </cell>
          <cell r="J464">
            <v>99303</v>
          </cell>
        </row>
        <row r="465">
          <cell r="A465">
            <v>7</v>
          </cell>
          <cell r="B465">
            <v>24</v>
          </cell>
          <cell r="C465">
            <v>12</v>
          </cell>
          <cell r="D465">
            <v>2496</v>
          </cell>
          <cell r="E465" t="str">
            <v>Rate 2 Off-Peak Firm Accrual</v>
          </cell>
        </row>
        <row r="466">
          <cell r="A466">
            <v>7</v>
          </cell>
          <cell r="B466">
            <v>24</v>
          </cell>
        </row>
        <row r="467">
          <cell r="A467">
            <v>7</v>
          </cell>
          <cell r="B467">
            <v>24</v>
          </cell>
          <cell r="C467">
            <v>14</v>
          </cell>
          <cell r="D467">
            <v>2480</v>
          </cell>
          <cell r="E467" t="str">
            <v>CNG-Vehicle Service</v>
          </cell>
          <cell r="F467">
            <v>2</v>
          </cell>
          <cell r="G467">
            <v>1</v>
          </cell>
          <cell r="H467">
            <v>-5018500</v>
          </cell>
          <cell r="I467">
            <v>6042.160000000018</v>
          </cell>
          <cell r="J467">
            <v>0</v>
          </cell>
        </row>
        <row r="468">
          <cell r="A468">
            <v>7</v>
          </cell>
          <cell r="B468">
            <v>24</v>
          </cell>
        </row>
        <row r="469">
          <cell r="A469">
            <v>7</v>
          </cell>
          <cell r="B469">
            <v>24</v>
          </cell>
          <cell r="C469">
            <v>16</v>
          </cell>
          <cell r="D469">
            <v>2495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24aj</v>
          </cell>
        </row>
        <row r="471">
          <cell r="A471">
            <v>7</v>
          </cell>
          <cell r="B471">
            <v>24</v>
          </cell>
          <cell r="C471">
            <v>19</v>
          </cell>
          <cell r="D471">
            <v>2497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24al</v>
          </cell>
        </row>
        <row r="473">
          <cell r="A473">
            <v>7</v>
          </cell>
          <cell r="B473">
            <v>24</v>
          </cell>
          <cell r="C473" t="str">
            <v>2h</v>
          </cell>
          <cell r="D473" t="str">
            <v>24ai</v>
          </cell>
        </row>
        <row r="474">
          <cell r="A474">
            <v>7</v>
          </cell>
          <cell r="B474">
            <v>24</v>
          </cell>
          <cell r="C474" t="str">
            <v>2h</v>
          </cell>
          <cell r="D474" t="str">
            <v>24aj</v>
          </cell>
        </row>
        <row r="475">
          <cell r="A475">
            <v>7</v>
          </cell>
          <cell r="B475">
            <v>24</v>
          </cell>
          <cell r="C475" t="str">
            <v>2h</v>
          </cell>
          <cell r="D475" t="str">
            <v>24ak</v>
          </cell>
        </row>
        <row r="476">
          <cell r="A476">
            <v>7</v>
          </cell>
          <cell r="B476">
            <v>24</v>
          </cell>
          <cell r="C476" t="str">
            <v>2h</v>
          </cell>
          <cell r="D476" t="str">
            <v>24al</v>
          </cell>
        </row>
        <row r="477">
          <cell r="A477">
            <v>7</v>
          </cell>
          <cell r="B477">
            <v>24</v>
          </cell>
          <cell r="C477" t="str">
            <v>2h</v>
          </cell>
          <cell r="D477" t="str">
            <v>24am</v>
          </cell>
        </row>
        <row r="478">
          <cell r="A478">
            <v>7</v>
          </cell>
          <cell r="B478">
            <v>24</v>
          </cell>
          <cell r="C478" t="str">
            <v>2h</v>
          </cell>
          <cell r="D478" t="str">
            <v>24an</v>
          </cell>
        </row>
        <row r="479">
          <cell r="A479">
            <v>7</v>
          </cell>
          <cell r="B479">
            <v>24</v>
          </cell>
          <cell r="C479" t="str">
            <v>2h</v>
          </cell>
          <cell r="D479" t="str">
            <v>24ay</v>
          </cell>
        </row>
        <row r="480">
          <cell r="A480">
            <v>7</v>
          </cell>
          <cell r="B480">
            <v>24</v>
          </cell>
          <cell r="C480" t="str">
            <v>2h</v>
          </cell>
          <cell r="D480" t="str">
            <v>24ba</v>
          </cell>
        </row>
        <row r="481">
          <cell r="A481">
            <v>7</v>
          </cell>
          <cell r="B481">
            <v>24</v>
          </cell>
          <cell r="C481">
            <v>2</v>
          </cell>
          <cell r="D481">
            <v>2423</v>
          </cell>
        </row>
        <row r="482">
          <cell r="A482">
            <v>7</v>
          </cell>
          <cell r="B482">
            <v>24</v>
          </cell>
          <cell r="C482">
            <v>2</v>
          </cell>
          <cell r="D482">
            <v>2424</v>
          </cell>
          <cell r="F482">
            <v>1</v>
          </cell>
          <cell r="G482">
            <v>-3031300</v>
          </cell>
          <cell r="H482">
            <v>-9023.8700000000008</v>
          </cell>
          <cell r="I482">
            <v>0</v>
          </cell>
          <cell r="J482">
            <v>-31268</v>
          </cell>
        </row>
        <row r="483">
          <cell r="A483">
            <v>7</v>
          </cell>
          <cell r="B483">
            <v>24</v>
          </cell>
          <cell r="C483">
            <v>2</v>
          </cell>
          <cell r="D483">
            <v>2457</v>
          </cell>
        </row>
        <row r="484">
          <cell r="A484">
            <v>7</v>
          </cell>
          <cell r="B484">
            <v>26</v>
          </cell>
          <cell r="C484">
            <v>2</v>
          </cell>
          <cell r="D484">
            <v>2641</v>
          </cell>
        </row>
        <row r="485">
          <cell r="A485">
            <v>7</v>
          </cell>
          <cell r="B485">
            <v>26</v>
          </cell>
          <cell r="C485">
            <v>3</v>
          </cell>
          <cell r="D485">
            <v>2405</v>
          </cell>
        </row>
        <row r="486">
          <cell r="A486">
            <v>7</v>
          </cell>
          <cell r="B486">
            <v>26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7</v>
          </cell>
          <cell r="B487">
            <v>24</v>
          </cell>
          <cell r="C487">
            <v>9</v>
          </cell>
          <cell r="D487">
            <v>2465</v>
          </cell>
        </row>
        <row r="488">
          <cell r="A488">
            <v>7</v>
          </cell>
          <cell r="B488">
            <v>24</v>
          </cell>
          <cell r="F488">
            <v>3</v>
          </cell>
          <cell r="G488">
            <v>-2511200</v>
          </cell>
          <cell r="H488">
            <v>-30555.820000000014</v>
          </cell>
          <cell r="I488">
            <v>0</v>
          </cell>
          <cell r="J488">
            <v>-27823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2431</v>
          </cell>
        </row>
        <row r="490">
          <cell r="A490">
            <v>9</v>
          </cell>
          <cell r="B490">
            <v>25</v>
          </cell>
          <cell r="C490">
            <v>19</v>
          </cell>
          <cell r="D490">
            <v>2500</v>
          </cell>
        </row>
        <row r="491">
          <cell r="A491">
            <v>9</v>
          </cell>
          <cell r="B491">
            <v>25</v>
          </cell>
          <cell r="C491">
            <v>12</v>
          </cell>
          <cell r="D491">
            <v>2433</v>
          </cell>
        </row>
        <row r="492">
          <cell r="A492">
            <v>9</v>
          </cell>
          <cell r="B492">
            <v>25</v>
          </cell>
          <cell r="C492">
            <v>98</v>
          </cell>
          <cell r="D492">
            <v>2550</v>
          </cell>
          <cell r="F492" t="str">
            <v>Rate 2 Off-Peak Firm Accrual Reversal</v>
          </cell>
        </row>
        <row r="493">
          <cell r="A493">
            <v>9</v>
          </cell>
          <cell r="B493">
            <v>25</v>
          </cell>
          <cell r="C493">
            <v>12</v>
          </cell>
          <cell r="D493">
            <v>2496</v>
          </cell>
          <cell r="F493" t="str">
            <v>Rate 2 Off-Peak Firm Accrual Reversal</v>
          </cell>
          <cell r="G493">
            <v>-2</v>
          </cell>
          <cell r="H493">
            <v>-11610000</v>
          </cell>
          <cell r="I493">
            <v>-44773.23</v>
          </cell>
        </row>
        <row r="494">
          <cell r="A494">
            <v>9</v>
          </cell>
          <cell r="B494">
            <v>25</v>
          </cell>
          <cell r="C494">
            <v>12</v>
          </cell>
          <cell r="D494">
            <v>2496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9</v>
          </cell>
          <cell r="B495">
            <v>24</v>
          </cell>
          <cell r="C495">
            <v>12</v>
          </cell>
          <cell r="D495">
            <v>2496</v>
          </cell>
          <cell r="F495" t="str">
            <v>Rate 2 Off-Peak Firm Accrual</v>
          </cell>
        </row>
      </sheetData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Departmental"/>
      <sheetName val="REPORT"/>
      <sheetName val="Initial_Mnt Margin Requirement"/>
    </sheetNames>
    <sheetDataSet>
      <sheetData sheetId="0" refreshError="1"/>
      <sheetData sheetId="1">
        <row r="7">
          <cell r="C7" t="str">
            <v xml:space="preserve">Month of August </v>
          </cell>
          <cell r="M7" t="str">
            <v>Eight Months Ended August 31</v>
          </cell>
        </row>
        <row r="9">
          <cell r="C9" t="str">
            <v>Actual</v>
          </cell>
          <cell r="E9" t="str">
            <v>Budget</v>
          </cell>
          <cell r="G9" t="str">
            <v>Actual</v>
          </cell>
          <cell r="I9" t="str">
            <v>Variance</v>
          </cell>
          <cell r="M9" t="str">
            <v>Actual</v>
          </cell>
          <cell r="O9" t="str">
            <v>Budget</v>
          </cell>
          <cell r="Q9" t="str">
            <v>Actual</v>
          </cell>
          <cell r="S9" t="str">
            <v>Variance</v>
          </cell>
        </row>
        <row r="10">
          <cell r="C10">
            <v>2005</v>
          </cell>
          <cell r="E10">
            <v>2005</v>
          </cell>
          <cell r="G10">
            <v>2004</v>
          </cell>
          <cell r="I10" t="str">
            <v>Budget</v>
          </cell>
          <cell r="K10">
            <v>2004</v>
          </cell>
          <cell r="M10">
            <v>2005</v>
          </cell>
          <cell r="O10">
            <v>2005</v>
          </cell>
          <cell r="Q10">
            <v>2004</v>
          </cell>
          <cell r="S10" t="str">
            <v>Budget</v>
          </cell>
          <cell r="U10">
            <v>2004</v>
          </cell>
        </row>
        <row r="11">
          <cell r="A11" t="str">
            <v>President and Chief Operating Officer</v>
          </cell>
        </row>
        <row r="13">
          <cell r="A13" t="str">
            <v xml:space="preserve">  President &amp; Emergency Management</v>
          </cell>
          <cell r="C13">
            <v>187</v>
          </cell>
          <cell r="E13">
            <v>254</v>
          </cell>
          <cell r="F13">
            <v>677</v>
          </cell>
          <cell r="G13">
            <v>141</v>
          </cell>
          <cell r="I13">
            <v>-67</v>
          </cell>
          <cell r="K13">
            <v>46</v>
          </cell>
          <cell r="M13">
            <v>1336</v>
          </cell>
          <cell r="N13">
            <v>756</v>
          </cell>
          <cell r="O13">
            <v>1458</v>
          </cell>
          <cell r="P13">
            <v>752</v>
          </cell>
          <cell r="Q13">
            <v>1230</v>
          </cell>
          <cell r="S13">
            <v>-122</v>
          </cell>
          <cell r="T13" t="e">
            <v>#REF!</v>
          </cell>
          <cell r="U13">
            <v>106</v>
          </cell>
        </row>
        <row r="15">
          <cell r="A15" t="str">
            <v xml:space="preserve">  Electric Operations</v>
          </cell>
        </row>
        <row r="16">
          <cell r="A16" t="str">
            <v xml:space="preserve">     Distribution Field Operations</v>
          </cell>
          <cell r="C16">
            <v>13272</v>
          </cell>
          <cell r="E16">
            <v>12273</v>
          </cell>
          <cell r="F16">
            <v>10123</v>
          </cell>
          <cell r="G16">
            <v>14906</v>
          </cell>
          <cell r="I16">
            <v>999</v>
          </cell>
          <cell r="K16">
            <v>-1634</v>
          </cell>
          <cell r="M16">
            <v>111603</v>
          </cell>
          <cell r="N16">
            <v>9841</v>
          </cell>
          <cell r="O16">
            <v>102479</v>
          </cell>
          <cell r="P16">
            <v>11332</v>
          </cell>
          <cell r="Q16">
            <v>114513</v>
          </cell>
          <cell r="S16">
            <v>9124</v>
          </cell>
          <cell r="T16" t="e">
            <v>#REF!</v>
          </cell>
          <cell r="U16">
            <v>-2910</v>
          </cell>
        </row>
        <row r="17">
          <cell r="A17" t="str">
            <v xml:space="preserve">     Energy Services</v>
          </cell>
          <cell r="C17">
            <v>1043</v>
          </cell>
          <cell r="E17">
            <v>1198</v>
          </cell>
          <cell r="F17">
            <v>23828</v>
          </cell>
          <cell r="G17">
            <v>1209</v>
          </cell>
          <cell r="I17">
            <v>-155</v>
          </cell>
          <cell r="K17">
            <v>-166</v>
          </cell>
          <cell r="M17">
            <v>8643</v>
          </cell>
          <cell r="N17">
            <v>0</v>
          </cell>
          <cell r="O17">
            <v>10123</v>
          </cell>
          <cell r="P17">
            <v>0</v>
          </cell>
          <cell r="Q17">
            <v>8739</v>
          </cell>
          <cell r="R17">
            <v>19795</v>
          </cell>
          <cell r="S17">
            <v>-1480</v>
          </cell>
          <cell r="T17" t="e">
            <v>#REF!</v>
          </cell>
          <cell r="U17">
            <v>-96</v>
          </cell>
        </row>
        <row r="18">
          <cell r="A18" t="str">
            <v xml:space="preserve">     Engineering Services</v>
          </cell>
          <cell r="C18">
            <v>2242</v>
          </cell>
          <cell r="E18">
            <v>2481</v>
          </cell>
          <cell r="G18">
            <v>2560</v>
          </cell>
          <cell r="I18">
            <v>-239</v>
          </cell>
          <cell r="K18">
            <v>-318</v>
          </cell>
          <cell r="M18">
            <v>17302</v>
          </cell>
          <cell r="O18">
            <v>23151</v>
          </cell>
          <cell r="Q18">
            <v>19134</v>
          </cell>
          <cell r="S18">
            <v>-5849</v>
          </cell>
          <cell r="T18" t="e">
            <v>#REF!</v>
          </cell>
          <cell r="U18">
            <v>-1832</v>
          </cell>
        </row>
        <row r="19">
          <cell r="A19" t="str">
            <v xml:space="preserve">     Facilities Management</v>
          </cell>
          <cell r="C19">
            <v>821</v>
          </cell>
          <cell r="E19">
            <v>550</v>
          </cell>
          <cell r="G19">
            <v>628</v>
          </cell>
          <cell r="I19">
            <v>271</v>
          </cell>
          <cell r="K19">
            <v>193</v>
          </cell>
          <cell r="M19">
            <v>6043</v>
          </cell>
          <cell r="O19">
            <v>5601</v>
          </cell>
          <cell r="Q19">
            <v>4586</v>
          </cell>
          <cell r="S19">
            <v>442</v>
          </cell>
          <cell r="T19" t="e">
            <v>#REF!</v>
          </cell>
          <cell r="U19">
            <v>1457</v>
          </cell>
        </row>
        <row r="20">
          <cell r="A20" t="str">
            <v xml:space="preserve">     Public Affairs</v>
          </cell>
          <cell r="C20">
            <v>291</v>
          </cell>
          <cell r="E20">
            <v>282</v>
          </cell>
          <cell r="G20">
            <v>253</v>
          </cell>
          <cell r="I20">
            <v>9</v>
          </cell>
          <cell r="K20">
            <v>38</v>
          </cell>
          <cell r="M20">
            <v>2000</v>
          </cell>
          <cell r="N20">
            <v>123876</v>
          </cell>
          <cell r="O20">
            <v>2192</v>
          </cell>
          <cell r="P20">
            <v>117385</v>
          </cell>
          <cell r="Q20">
            <v>2161</v>
          </cell>
          <cell r="R20">
            <v>569</v>
          </cell>
          <cell r="S20">
            <v>-192</v>
          </cell>
          <cell r="T20" t="e">
            <v>#REF!</v>
          </cell>
          <cell r="U20">
            <v>-161</v>
          </cell>
        </row>
        <row r="21">
          <cell r="A21" t="str">
            <v xml:space="preserve">             Total - Electric Operations</v>
          </cell>
          <cell r="C21">
            <v>17669</v>
          </cell>
          <cell r="E21">
            <v>16784</v>
          </cell>
          <cell r="G21">
            <v>19556</v>
          </cell>
          <cell r="I21">
            <v>885</v>
          </cell>
          <cell r="K21">
            <v>-1887</v>
          </cell>
          <cell r="M21">
            <v>145591</v>
          </cell>
          <cell r="O21">
            <v>143546</v>
          </cell>
          <cell r="Q21">
            <v>149133</v>
          </cell>
          <cell r="S21">
            <v>2045</v>
          </cell>
          <cell r="U21">
            <v>-3542</v>
          </cell>
        </row>
      </sheetData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ts"/>
      <sheetName val="O&amp;M - Explanations"/>
      <sheetName val="O&amp;M - Departmental"/>
      <sheetName val="O&amp;M - Corporate"/>
      <sheetName val="Capital Exp. - Explanations"/>
      <sheetName val="Capital Exp."/>
      <sheetName val="Hedging Lookup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cBal"/>
      <sheetName val="MAGs"/>
      <sheetName val="Revised Inpu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 SCREEN"/>
      <sheetName val="CONTROLS"/>
      <sheetName val="DETAIL REPORT"/>
      <sheetName val="POST DATA"/>
      <sheetName val="DATA"/>
      <sheetName val="TABLE"/>
      <sheetName val="Actual"/>
      <sheetName val="Adj"/>
      <sheetName val="Net"/>
    </sheetNames>
    <sheetDataSet>
      <sheetData sheetId="0"/>
      <sheetData sheetId="1">
        <row r="3">
          <cell r="B3" t="str">
            <v>-</v>
          </cell>
        </row>
        <row r="4">
          <cell r="B4" t="str">
            <v>APPLY</v>
          </cell>
        </row>
      </sheetData>
      <sheetData sheetId="2">
        <row r="1105">
          <cell r="G1105" t="str">
            <v>-</v>
          </cell>
        </row>
        <row r="1106">
          <cell r="G1106" t="str">
            <v>269</v>
          </cell>
        </row>
        <row r="1107">
          <cell r="G1107" t="str">
            <v>-</v>
          </cell>
        </row>
        <row r="1108">
          <cell r="G1108" t="str">
            <v>_</v>
          </cell>
        </row>
        <row r="1112">
          <cell r="L1112" t="str">
            <v>CONSTR</v>
          </cell>
        </row>
        <row r="1113">
          <cell r="L1113" t="str">
            <v>SUBSTATION</v>
          </cell>
        </row>
        <row r="1114">
          <cell r="L1114" t="str">
            <v>-</v>
          </cell>
        </row>
        <row r="1118">
          <cell r="F1118" t="str">
            <v>-</v>
          </cell>
        </row>
        <row r="1119">
          <cell r="F1119" t="str">
            <v>1 FAIL-XFR</v>
          </cell>
        </row>
        <row r="1120">
          <cell r="F1120" t="str">
            <v>2 FAIL-OTH</v>
          </cell>
        </row>
        <row r="1121">
          <cell r="F1121" t="str">
            <v>3 BENSON</v>
          </cell>
        </row>
        <row r="1122">
          <cell r="F1122" t="str">
            <v>4 WATER</v>
          </cell>
        </row>
        <row r="1123">
          <cell r="F1123" t="str">
            <v>5 AVE A</v>
          </cell>
        </row>
        <row r="1124">
          <cell r="F1124" t="str">
            <v>6 HG</v>
          </cell>
        </row>
        <row r="1125">
          <cell r="F1125" t="str">
            <v>7 M H 345</v>
          </cell>
        </row>
        <row r="1126">
          <cell r="F1126" t="str">
            <v>8 M H 138</v>
          </cell>
        </row>
        <row r="1127">
          <cell r="F1127" t="str">
            <v>9 YONKERS</v>
          </cell>
        </row>
        <row r="1128">
          <cell r="F1128" t="str">
            <v>10 HARLEM</v>
          </cell>
        </row>
        <row r="1129">
          <cell r="F1129" t="str">
            <v>11 RIVERSIDE</v>
          </cell>
        </row>
        <row r="1130">
          <cell r="F1130" t="str">
            <v>12 GLENDALE</v>
          </cell>
        </row>
        <row r="1131">
          <cell r="F1131" t="str">
            <v>13 WOODROW</v>
          </cell>
        </row>
        <row r="1132">
          <cell r="F1132" t="str">
            <v>14 FK EXP</v>
          </cell>
        </row>
        <row r="1133">
          <cell r="F1133" t="str">
            <v>15 CEDAR</v>
          </cell>
        </row>
        <row r="1134">
          <cell r="F1134" t="str">
            <v>16 G H SPARY</v>
          </cell>
        </row>
        <row r="1135">
          <cell r="F1135" t="str">
            <v>17 GRASS</v>
          </cell>
        </row>
        <row r="1136">
          <cell r="F1136" t="str">
            <v>18 SB REACT</v>
          </cell>
        </row>
        <row r="1137">
          <cell r="F1137" t="str">
            <v>19 DUN REACT</v>
          </cell>
        </row>
        <row r="1138">
          <cell r="F1138" t="str">
            <v>20 RELAYS</v>
          </cell>
        </row>
        <row r="1139">
          <cell r="F1139" t="str">
            <v>21 WP CONT</v>
          </cell>
        </row>
        <row r="1140">
          <cell r="F1140" t="str">
            <v>22 PP IMP</v>
          </cell>
        </row>
        <row r="1141">
          <cell r="F1141" t="str">
            <v>23 BLUESTONE</v>
          </cell>
        </row>
        <row r="1142">
          <cell r="F1142" t="str">
            <v>24 SPCC</v>
          </cell>
        </row>
        <row r="1143">
          <cell r="F1143" t="str">
            <v>25 RISK ASSES</v>
          </cell>
        </row>
        <row r="1144">
          <cell r="F1144" t="str">
            <v>26 OBS 345 BKR</v>
          </cell>
        </row>
        <row r="1145">
          <cell r="F1145" t="str">
            <v>27 OD 27 BKRS</v>
          </cell>
        </row>
        <row r="1146">
          <cell r="F1146" t="str">
            <v>28 OD 13 BKRS</v>
          </cell>
        </row>
        <row r="1147">
          <cell r="F1147" t="str">
            <v>29 OBS 138 BKRS</v>
          </cell>
        </row>
        <row r="1148">
          <cell r="F1148" t="str">
            <v>30 LEON CONT</v>
          </cell>
        </row>
        <row r="1149">
          <cell r="F1149" t="str">
            <v>31 BLACKSTART</v>
          </cell>
        </row>
        <row r="1150">
          <cell r="F1150" t="str">
            <v>32 BATTERY</v>
          </cell>
        </row>
        <row r="1151">
          <cell r="F1151" t="str">
            <v>33 ROOF</v>
          </cell>
        </row>
        <row r="1152">
          <cell r="F1152" t="str">
            <v>34 CORONA TRF</v>
          </cell>
        </row>
        <row r="1153">
          <cell r="F1153" t="str">
            <v>35 OBS XFER</v>
          </cell>
        </row>
        <row r="1154">
          <cell r="F1154" t="str">
            <v>36 RELAY MOD</v>
          </cell>
        </row>
        <row r="1155">
          <cell r="F1155" t="str">
            <v>37 RELAY PRO</v>
          </cell>
        </row>
        <row r="1156">
          <cell r="F1156" t="str">
            <v>38 CC</v>
          </cell>
        </row>
        <row r="1157">
          <cell r="F1157" t="str">
            <v>39 CORONA SET</v>
          </cell>
        </row>
        <row r="1158">
          <cell r="F1158" t="str">
            <v>40 AUDIOTONE</v>
          </cell>
        </row>
        <row r="1159">
          <cell r="F1159" t="str">
            <v>41 BASE MON</v>
          </cell>
        </row>
        <row r="1160">
          <cell r="F1160" t="str">
            <v>42 DISC SW</v>
          </cell>
        </row>
        <row r="1161">
          <cell r="F1161" t="str">
            <v>43 ELMSFORD</v>
          </cell>
        </row>
        <row r="1162">
          <cell r="F1162" t="str">
            <v>44 SS REL</v>
          </cell>
        </row>
        <row r="1163">
          <cell r="F1163" t="str">
            <v>45 GND SW</v>
          </cell>
        </row>
        <row r="1164">
          <cell r="F1164" t="str">
            <v>46 ALARMS</v>
          </cell>
        </row>
        <row r="1165">
          <cell r="F1165" t="str">
            <v>47 ANALOG</v>
          </cell>
        </row>
        <row r="1166">
          <cell r="F1166" t="str">
            <v>48 C B COMP</v>
          </cell>
        </row>
        <row r="1167">
          <cell r="F1167" t="str">
            <v>49 63 CONT</v>
          </cell>
        </row>
        <row r="1168">
          <cell r="F1168" t="str">
            <v>50 PURS FIRE</v>
          </cell>
        </row>
        <row r="1169">
          <cell r="F1169" t="str">
            <v>51 OIL ALARM</v>
          </cell>
        </row>
        <row r="1170">
          <cell r="F1170" t="str">
            <v>52 SS AUTO</v>
          </cell>
        </row>
        <row r="1171">
          <cell r="F1171" t="str">
            <v>53 E F BKR</v>
          </cell>
        </row>
        <row r="1172">
          <cell r="F1172" t="str">
            <v>54 SMALL</v>
          </cell>
        </row>
        <row r="1173">
          <cell r="F1173" t="str">
            <v>55 MAX</v>
          </cell>
        </row>
        <row r="1174">
          <cell r="F1174" t="str">
            <v>56 DWG SYS</v>
          </cell>
        </row>
        <row r="1175">
          <cell r="F1175" t="str">
            <v>57 BUCH  D P</v>
          </cell>
        </row>
        <row r="1176">
          <cell r="F1176" t="str">
            <v>58 FAC</v>
          </cell>
        </row>
        <row r="1177">
          <cell r="F1177" t="str">
            <v>59 RRE</v>
          </cell>
        </row>
        <row r="1178">
          <cell r="F1178" t="str">
            <v>60 SIGN/OUT</v>
          </cell>
        </row>
        <row r="1179">
          <cell r="F1179" t="str">
            <v>61 SOCCS X</v>
          </cell>
        </row>
        <row r="1180">
          <cell r="F1180" t="str">
            <v>62 SW UPGRD</v>
          </cell>
        </row>
        <row r="1181">
          <cell r="F1181" t="str">
            <v>63 ER UPGD</v>
          </cell>
        </row>
        <row r="1182">
          <cell r="F1182" t="str">
            <v>64 FLEX SW</v>
          </cell>
        </row>
        <row r="1183">
          <cell r="F1183" t="str">
            <v>65 PWTT</v>
          </cell>
        </row>
        <row r="1184">
          <cell r="F1184" t="str">
            <v>66 BK DIAG</v>
          </cell>
        </row>
        <row r="1185">
          <cell r="F1185" t="str">
            <v>67 TEST FAC</v>
          </cell>
        </row>
        <row r="1186">
          <cell r="F1186" t="str">
            <v>68 BETTER</v>
          </cell>
        </row>
        <row r="1187">
          <cell r="F1187" t="str">
            <v>69 PORT PP</v>
          </cell>
        </row>
        <row r="1188">
          <cell r="F1188" t="str">
            <v>70 LOSS CONT</v>
          </cell>
        </row>
        <row r="1189">
          <cell r="F1189" t="str">
            <v>71 MURRAY HILL</v>
          </cell>
        </row>
        <row r="1190">
          <cell r="F1190" t="str">
            <v>72 SER</v>
          </cell>
        </row>
        <row r="1191">
          <cell r="F1191" t="str">
            <v>73 DATA EXTRACT</v>
          </cell>
        </row>
        <row r="1192">
          <cell r="F1192" t="str">
            <v>74 OH FIBER OPTIC</v>
          </cell>
        </row>
        <row r="1193">
          <cell r="F1193" t="str">
            <v>75 RELAY ENC</v>
          </cell>
        </row>
        <row r="1194">
          <cell r="F1194" t="str">
            <v>76 SYNCHROSCOPE</v>
          </cell>
        </row>
        <row r="1195">
          <cell r="F1195" t="str">
            <v>98 FUTURE PROJ</v>
          </cell>
        </row>
        <row r="1196">
          <cell r="F1196" t="str">
            <v>99 COMP</v>
          </cell>
        </row>
        <row r="1197">
          <cell r="F1197" t="str">
            <v>-</v>
          </cell>
        </row>
        <row r="1198">
          <cell r="F1198" t="str">
            <v>_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 SCREEN"/>
      <sheetName val="CONTROLS"/>
      <sheetName val="DETAIL REPORT"/>
      <sheetName val="POST DATA"/>
      <sheetName val="DATA"/>
      <sheetName val="TABLE"/>
    </sheetNames>
    <sheetDataSet>
      <sheetData sheetId="0"/>
      <sheetData sheetId="1">
        <row r="27">
          <cell r="A27" t="str">
            <v>-</v>
          </cell>
        </row>
        <row r="28">
          <cell r="A28" t="str">
            <v>A. CHIN</v>
          </cell>
        </row>
        <row r="29">
          <cell r="A29" t="str">
            <v>A. GAROFALO</v>
          </cell>
        </row>
        <row r="30">
          <cell r="A30" t="str">
            <v>J. MINELLA</v>
          </cell>
        </row>
        <row r="31">
          <cell r="A31" t="str">
            <v xml:space="preserve">M. SAN ANTONIO </v>
          </cell>
        </row>
        <row r="32">
          <cell r="A32" t="str">
            <v>P. SIMPSON</v>
          </cell>
        </row>
        <row r="33">
          <cell r="A33" t="str">
            <v>T. THEODOROU</v>
          </cell>
        </row>
        <row r="34">
          <cell r="A34" t="str">
            <v>S. BECCALORI</v>
          </cell>
        </row>
        <row r="35">
          <cell r="A35" t="str">
            <v>T. CELENTANO</v>
          </cell>
        </row>
        <row r="36">
          <cell r="A36" t="str">
            <v>T. STEWART</v>
          </cell>
        </row>
        <row r="37">
          <cell r="A37" t="str">
            <v>W. OLANSEN</v>
          </cell>
        </row>
        <row r="38">
          <cell r="A38" t="str">
            <v>-</v>
          </cell>
        </row>
      </sheetData>
      <sheetData sheetId="2">
        <row r="1289">
          <cell r="G1289" t="str">
            <v>-</v>
          </cell>
        </row>
      </sheetData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NY"/>
      <sheetName val="Summary"/>
      <sheetName val="Electric Production"/>
      <sheetName val="Transmission"/>
      <sheetName val="Substation"/>
      <sheetName val="Common XM"/>
      <sheetName val="Common Ca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 Allocation"/>
      <sheetName val="Electric Only (2)"/>
      <sheetName val="Summary"/>
      <sheetName val="STO"/>
      <sheetName val="SSO"/>
      <sheetName val="Unit Substation- IT Initiatives"/>
      <sheetName val="Common Project Details"/>
      <sheetName val="Common Cap"/>
      <sheetName val="Electric Only"/>
      <sheetName val=" SUmmary"/>
      <sheetName val="Transmi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bud"/>
      <sheetName val="oldbud"/>
      <sheetName val="Sheet2"/>
      <sheetName val="criteria"/>
      <sheetName val="Sheet1"/>
      <sheetName val="A"/>
      <sheetName val="Journal Entries"/>
    </sheetNames>
    <sheetDataSet>
      <sheetData sheetId="0">
        <row r="1">
          <cell r="A1" t="str">
            <v>GROUP</v>
          </cell>
          <cell r="B1" t="str">
            <v>function</v>
          </cell>
          <cell r="C1" t="str">
            <v>project</v>
          </cell>
          <cell r="D1" t="str">
            <v>budref</v>
          </cell>
          <cell r="E1" t="str">
            <v>CURRENT YEAR</v>
          </cell>
          <cell r="F1" t="str">
            <v>FUTURE YR 2</v>
          </cell>
          <cell r="G1" t="str">
            <v>FUTURE YR 3</v>
          </cell>
          <cell r="H1" t="str">
            <v>FUTURE YR 4</v>
          </cell>
          <cell r="I1" t="str">
            <v>FUTURE YR 5</v>
          </cell>
          <cell r="J1" t="str">
            <v>ALL YEARS</v>
          </cell>
        </row>
        <row r="2">
          <cell r="A2" t="str">
            <v>GRP 060-090</v>
          </cell>
          <cell r="B2" t="str">
            <v>FUNCTION</v>
          </cell>
          <cell r="C2" t="str">
            <v xml:space="preserve">          VALID PROJECTS</v>
          </cell>
          <cell r="D2" t="str">
            <v>BUDGET REFERENCE</v>
          </cell>
          <cell r="E2">
            <v>1756.0000200000002</v>
          </cell>
          <cell r="F2">
            <v>1250</v>
          </cell>
          <cell r="G2">
            <v>650</v>
          </cell>
          <cell r="H2">
            <v>250</v>
          </cell>
          <cell r="I2">
            <v>272</v>
          </cell>
          <cell r="J2">
            <v>4178.0000200000004</v>
          </cell>
        </row>
        <row r="3">
          <cell r="A3" t="str">
            <v>GRP 060-091</v>
          </cell>
          <cell r="B3" t="str">
            <v>FUNCTION</v>
          </cell>
          <cell r="C3" t="str">
            <v>0XM0001-FM-11</v>
          </cell>
          <cell r="D3" t="str">
            <v>BUDGET REFERENCE</v>
          </cell>
          <cell r="E3">
            <v>5.0000400000000003</v>
          </cell>
          <cell r="F3">
            <v>5</v>
          </cell>
          <cell r="G3">
            <v>10</v>
          </cell>
          <cell r="H3">
            <v>10</v>
          </cell>
          <cell r="I3">
            <v>10</v>
          </cell>
          <cell r="J3">
            <v>40.000039999999998</v>
          </cell>
        </row>
        <row r="4">
          <cell r="A4" t="str">
            <v>GRP 060-091</v>
          </cell>
          <cell r="B4" t="str">
            <v>FUNCTION</v>
          </cell>
          <cell r="C4" t="str">
            <v>0XM0006-FM-13</v>
          </cell>
          <cell r="D4" t="str">
            <v>BUDGET REFERENCE</v>
          </cell>
          <cell r="E4">
            <v>30</v>
          </cell>
          <cell r="F4">
            <v>20</v>
          </cell>
          <cell r="G4">
            <v>20</v>
          </cell>
          <cell r="H4">
            <v>30</v>
          </cell>
          <cell r="I4">
            <v>25</v>
          </cell>
          <cell r="J4">
            <v>125</v>
          </cell>
        </row>
        <row r="5">
          <cell r="A5" t="str">
            <v>GRP 060-091</v>
          </cell>
          <cell r="B5" t="str">
            <v>FUNCTION</v>
          </cell>
          <cell r="C5" t="str">
            <v>0XM0007-FM-14</v>
          </cell>
          <cell r="D5" t="str">
            <v>BUDGET REFERENCE</v>
          </cell>
          <cell r="E5">
            <v>10</v>
          </cell>
          <cell r="F5">
            <v>10</v>
          </cell>
          <cell r="G5">
            <v>55</v>
          </cell>
          <cell r="H5">
            <v>70</v>
          </cell>
          <cell r="I5">
            <v>45</v>
          </cell>
          <cell r="J5">
            <v>190</v>
          </cell>
        </row>
        <row r="6">
          <cell r="A6" t="str">
            <v>GRP 060-091</v>
          </cell>
          <cell r="B6" t="str">
            <v>FUNCTION</v>
          </cell>
          <cell r="C6" t="str">
            <v>0XM0008-FM-15</v>
          </cell>
          <cell r="D6" t="str">
            <v>BUDGET REFERENCE</v>
          </cell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10</v>
          </cell>
          <cell r="J6">
            <v>30</v>
          </cell>
        </row>
        <row r="7">
          <cell r="A7" t="str">
            <v>GRP 060-091</v>
          </cell>
          <cell r="B7" t="str">
            <v>FUNCTION</v>
          </cell>
          <cell r="C7" t="str">
            <v>0XM0010-FM-16</v>
          </cell>
          <cell r="D7" t="str">
            <v>BUDGET REFERENCE</v>
          </cell>
          <cell r="E7">
            <v>10</v>
          </cell>
          <cell r="F7">
            <v>50</v>
          </cell>
          <cell r="G7">
            <v>70</v>
          </cell>
          <cell r="H7">
            <v>45</v>
          </cell>
          <cell r="I7">
            <v>47</v>
          </cell>
          <cell r="J7">
            <v>222</v>
          </cell>
        </row>
        <row r="8">
          <cell r="A8" t="str">
            <v>GRP 060-091</v>
          </cell>
          <cell r="B8" t="str">
            <v>FUNCTION</v>
          </cell>
          <cell r="C8" t="str">
            <v>0XM5/15-FM-12</v>
          </cell>
          <cell r="D8" t="str">
            <v>BUDGET REFERENCE</v>
          </cell>
          <cell r="E8">
            <v>5</v>
          </cell>
          <cell r="F8">
            <v>10</v>
          </cell>
          <cell r="G8">
            <v>10</v>
          </cell>
          <cell r="H8">
            <v>15</v>
          </cell>
          <cell r="I8">
            <v>10</v>
          </cell>
          <cell r="J8">
            <v>50</v>
          </cell>
        </row>
        <row r="9">
          <cell r="A9" t="str">
            <v>GRP 060-091</v>
          </cell>
          <cell r="B9" t="str">
            <v>FUNCTION</v>
          </cell>
          <cell r="C9" t="str">
            <v>8XM0010-OS-13</v>
          </cell>
          <cell r="D9" t="str">
            <v>BUDGET REFERENCE</v>
          </cell>
          <cell r="E9" t="str">
            <v>0</v>
          </cell>
          <cell r="F9">
            <v>4</v>
          </cell>
          <cell r="G9" t="str">
            <v>0</v>
          </cell>
          <cell r="H9" t="str">
            <v>0</v>
          </cell>
          <cell r="I9" t="str">
            <v>0</v>
          </cell>
          <cell r="J9">
            <v>4</v>
          </cell>
        </row>
        <row r="10">
          <cell r="A10" t="str">
            <v>GRP 060-091</v>
          </cell>
          <cell r="B10" t="str">
            <v>FUNCTION</v>
          </cell>
          <cell r="C10" t="str">
            <v>9XC0300-FM-5</v>
          </cell>
          <cell r="D10" t="str">
            <v>BUDGET REFERENCE</v>
          </cell>
          <cell r="E10">
            <v>250.00002999999998</v>
          </cell>
          <cell r="F10">
            <v>120</v>
          </cell>
          <cell r="G10">
            <v>280</v>
          </cell>
          <cell r="H10">
            <v>180</v>
          </cell>
          <cell r="I10">
            <v>200</v>
          </cell>
          <cell r="J10">
            <v>1030.0000299999999</v>
          </cell>
        </row>
        <row r="11">
          <cell r="A11" t="str">
            <v>GRP 060-091</v>
          </cell>
          <cell r="B11" t="str">
            <v>FUNCTION</v>
          </cell>
          <cell r="C11" t="str">
            <v>9XC0300-FM-7</v>
          </cell>
          <cell r="D11" t="str">
            <v>BUDGET REFERENCE</v>
          </cell>
          <cell r="E11">
            <v>0</v>
          </cell>
          <cell r="F11">
            <v>0</v>
          </cell>
          <cell r="G11">
            <v>300</v>
          </cell>
          <cell r="H11">
            <v>195</v>
          </cell>
          <cell r="I11">
            <v>50</v>
          </cell>
          <cell r="J11">
            <v>545</v>
          </cell>
        </row>
        <row r="12">
          <cell r="A12" t="str">
            <v>GRP 060-091</v>
          </cell>
          <cell r="B12" t="str">
            <v>FUNCTION</v>
          </cell>
          <cell r="C12" t="str">
            <v>9XC0300-FM17</v>
          </cell>
          <cell r="D12" t="str">
            <v>BUDGET REFERENCE</v>
          </cell>
          <cell r="E12">
            <v>0</v>
          </cell>
          <cell r="F12">
            <v>0</v>
          </cell>
          <cell r="G12">
            <v>0</v>
          </cell>
          <cell r="H12">
            <v>100</v>
          </cell>
          <cell r="I12">
            <v>100</v>
          </cell>
          <cell r="J12">
            <v>200</v>
          </cell>
        </row>
        <row r="13">
          <cell r="A13" t="str">
            <v>GRP 060-091</v>
          </cell>
          <cell r="B13" t="str">
            <v>FUNCTION</v>
          </cell>
          <cell r="C13" t="str">
            <v>9XC0300-FM18</v>
          </cell>
          <cell r="D13" t="str">
            <v>BUDGET REFERENCE</v>
          </cell>
          <cell r="E13">
            <v>0</v>
          </cell>
          <cell r="F13">
            <v>0</v>
          </cell>
          <cell r="G13">
            <v>0</v>
          </cell>
          <cell r="H13">
            <v>1800</v>
          </cell>
          <cell r="I13">
            <v>1800</v>
          </cell>
          <cell r="J13">
            <v>3600</v>
          </cell>
        </row>
        <row r="14">
          <cell r="A14" t="str">
            <v>GRP 060-091</v>
          </cell>
          <cell r="B14" t="str">
            <v>FUNCTION</v>
          </cell>
          <cell r="C14" t="str">
            <v>9XC0300-FM19</v>
          </cell>
          <cell r="D14" t="str">
            <v>BUDGET REFERENCE</v>
          </cell>
          <cell r="E14">
            <v>0</v>
          </cell>
          <cell r="F14">
            <v>0</v>
          </cell>
          <cell r="G14">
            <v>0</v>
          </cell>
          <cell r="H14">
            <v>100</v>
          </cell>
          <cell r="I14">
            <v>50</v>
          </cell>
          <cell r="J14">
            <v>150</v>
          </cell>
        </row>
        <row r="15">
          <cell r="A15" t="str">
            <v>GRP 060-091</v>
          </cell>
          <cell r="B15" t="str">
            <v>FUNCTION</v>
          </cell>
          <cell r="C15" t="str">
            <v>9XC9705-FM-1</v>
          </cell>
          <cell r="D15" t="str">
            <v>BUDGET REFERENCE</v>
          </cell>
          <cell r="E15">
            <v>1850.0000400000001</v>
          </cell>
          <cell r="F15">
            <v>1950</v>
          </cell>
          <cell r="G15" t="str">
            <v>0</v>
          </cell>
          <cell r="H15" t="str">
            <v>0</v>
          </cell>
          <cell r="I15">
            <v>0</v>
          </cell>
          <cell r="J15">
            <v>3800.0000399999999</v>
          </cell>
        </row>
        <row r="16">
          <cell r="A16" t="str">
            <v>GRP 060-091</v>
          </cell>
          <cell r="B16" t="str">
            <v>FUNCTION</v>
          </cell>
          <cell r="C16" t="str">
            <v>9XC9707-FM-2</v>
          </cell>
          <cell r="D16" t="str">
            <v>BUDGET REFERENCE</v>
          </cell>
          <cell r="E16">
            <v>300</v>
          </cell>
          <cell r="F16">
            <v>100</v>
          </cell>
          <cell r="G16">
            <v>200</v>
          </cell>
          <cell r="H16">
            <v>0</v>
          </cell>
          <cell r="I16">
            <v>0</v>
          </cell>
          <cell r="J16">
            <v>600</v>
          </cell>
        </row>
        <row r="17">
          <cell r="A17" t="str">
            <v>GRP 060-091</v>
          </cell>
          <cell r="B17" t="str">
            <v>FUNCTION</v>
          </cell>
          <cell r="C17" t="str">
            <v>9XM0001-EEO-1</v>
          </cell>
          <cell r="D17" t="str">
            <v>BUDGET REFERENCE</v>
          </cell>
          <cell r="E17">
            <v>6</v>
          </cell>
          <cell r="F17">
            <v>7</v>
          </cell>
          <cell r="G17">
            <v>4</v>
          </cell>
          <cell r="H17">
            <v>4</v>
          </cell>
          <cell r="I17">
            <v>3</v>
          </cell>
          <cell r="J17">
            <v>24</v>
          </cell>
        </row>
        <row r="18">
          <cell r="A18" t="str">
            <v>GRP 060-091</v>
          </cell>
          <cell r="B18" t="str">
            <v>FUNCTION</v>
          </cell>
          <cell r="C18" t="str">
            <v>9XM0001-FM-11</v>
          </cell>
          <cell r="D18" t="str">
            <v>BUDGET REFERENCE</v>
          </cell>
          <cell r="E18">
            <v>10.000019999999999</v>
          </cell>
          <cell r="F18">
            <v>5</v>
          </cell>
          <cell r="G18">
            <v>10</v>
          </cell>
          <cell r="H18">
            <v>15</v>
          </cell>
          <cell r="I18">
            <v>10</v>
          </cell>
          <cell r="J18">
            <v>50.000019999999999</v>
          </cell>
        </row>
        <row r="19">
          <cell r="A19" t="str">
            <v>GRP 060-091</v>
          </cell>
          <cell r="B19" t="str">
            <v>FUNCTION</v>
          </cell>
          <cell r="C19" t="str">
            <v>9XC1400-RE001</v>
          </cell>
          <cell r="D19" t="str">
            <v>XC</v>
          </cell>
          <cell r="E19">
            <v>8750</v>
          </cell>
          <cell r="F19">
            <v>843</v>
          </cell>
          <cell r="G19">
            <v>0</v>
          </cell>
          <cell r="H19">
            <v>0</v>
          </cell>
          <cell r="I19">
            <v>0</v>
          </cell>
          <cell r="J19">
            <v>17093</v>
          </cell>
        </row>
        <row r="20">
          <cell r="A20" t="str">
            <v>GRP 060-091</v>
          </cell>
          <cell r="B20" t="str">
            <v>FUNCTION</v>
          </cell>
          <cell r="C20" t="str">
            <v>9XM0001-OS-1</v>
          </cell>
          <cell r="D20" t="str">
            <v>BUDGET REFERENCE</v>
          </cell>
          <cell r="E20">
            <v>33.999960000000002</v>
          </cell>
          <cell r="F20">
            <v>43</v>
          </cell>
          <cell r="G20" t="str">
            <v>0</v>
          </cell>
          <cell r="H20" t="str">
            <v>0</v>
          </cell>
          <cell r="I20">
            <v>60</v>
          </cell>
          <cell r="J20">
            <v>136.99995999999999</v>
          </cell>
        </row>
        <row r="21">
          <cell r="A21" t="str">
            <v>GRP 060-091</v>
          </cell>
          <cell r="B21" t="str">
            <v>FUNCTION</v>
          </cell>
          <cell r="C21" t="str">
            <v>9XM0001-OS-16</v>
          </cell>
          <cell r="D21" t="str">
            <v>BUDGET REFERENCE</v>
          </cell>
          <cell r="E21" t="str">
            <v>0</v>
          </cell>
          <cell r="F21">
            <v>22</v>
          </cell>
          <cell r="G21" t="str">
            <v>0</v>
          </cell>
          <cell r="H21" t="str">
            <v>0</v>
          </cell>
          <cell r="I21">
            <v>22</v>
          </cell>
          <cell r="J21">
            <v>44</v>
          </cell>
        </row>
        <row r="22">
          <cell r="A22" t="str">
            <v>GRP 060-091</v>
          </cell>
          <cell r="B22" t="str">
            <v>FUNCTION</v>
          </cell>
          <cell r="C22" t="str">
            <v>9XM0001-OS-17</v>
          </cell>
          <cell r="D22" t="str">
            <v>BUDGET REFERENCE</v>
          </cell>
          <cell r="E22" t="str">
            <v>0</v>
          </cell>
          <cell r="F22" t="str">
            <v>0</v>
          </cell>
          <cell r="G22">
            <v>17</v>
          </cell>
          <cell r="H22">
            <v>17</v>
          </cell>
          <cell r="I22" t="str">
            <v>0</v>
          </cell>
          <cell r="J22">
            <v>34</v>
          </cell>
        </row>
        <row r="23">
          <cell r="A23" t="str">
            <v>GRP 060-091</v>
          </cell>
          <cell r="B23" t="str">
            <v>FUNCTION</v>
          </cell>
          <cell r="C23" t="str">
            <v>9XM0001-OS-211</v>
          </cell>
          <cell r="D23" t="str">
            <v>BUDGET REFERENCE</v>
          </cell>
          <cell r="E23" t="str">
            <v>0</v>
          </cell>
          <cell r="F23" t="str">
            <v>0</v>
          </cell>
          <cell r="G23" t="str">
            <v>0</v>
          </cell>
          <cell r="H23" t="str">
            <v>0</v>
          </cell>
          <cell r="I23">
            <v>10</v>
          </cell>
          <cell r="J23">
            <v>10</v>
          </cell>
        </row>
        <row r="24">
          <cell r="A24" t="str">
            <v>GRP 060-091</v>
          </cell>
          <cell r="B24" t="str">
            <v>FUNCTION</v>
          </cell>
          <cell r="C24" t="str">
            <v>9XM0001-OS-212</v>
          </cell>
          <cell r="D24" t="str">
            <v>BUDGET REFERENCE</v>
          </cell>
          <cell r="E24" t="str">
            <v>0</v>
          </cell>
          <cell r="F24" t="str">
            <v>0</v>
          </cell>
          <cell r="G24" t="str">
            <v>0</v>
          </cell>
          <cell r="H24" t="str">
            <v>0</v>
          </cell>
          <cell r="I24">
            <v>35</v>
          </cell>
          <cell r="J24">
            <v>35</v>
          </cell>
        </row>
        <row r="25">
          <cell r="A25" t="str">
            <v>GRP 060-091</v>
          </cell>
          <cell r="B25" t="str">
            <v>FUNCTION</v>
          </cell>
          <cell r="C25" t="str">
            <v>9XM0001-OS207</v>
          </cell>
          <cell r="D25" t="str">
            <v>BUDGET REFERENCE</v>
          </cell>
          <cell r="E25">
            <v>315</v>
          </cell>
          <cell r="F25">
            <v>400</v>
          </cell>
          <cell r="G25">
            <v>383</v>
          </cell>
          <cell r="H25" t="str">
            <v>0</v>
          </cell>
          <cell r="I25">
            <v>0</v>
          </cell>
          <cell r="J25">
            <v>1098</v>
          </cell>
        </row>
        <row r="26">
          <cell r="A26" t="str">
            <v>GRP 060-091</v>
          </cell>
          <cell r="B26" t="str">
            <v>FUNCTION</v>
          </cell>
          <cell r="C26" t="str">
            <v>9XM0001-SERV1</v>
          </cell>
          <cell r="D26" t="str">
            <v>BUDGET REFERENCE</v>
          </cell>
          <cell r="E26">
            <v>24.999960000000002</v>
          </cell>
          <cell r="F26">
            <v>120</v>
          </cell>
          <cell r="G26">
            <v>5</v>
          </cell>
          <cell r="H26">
            <v>5</v>
          </cell>
          <cell r="I26">
            <v>5</v>
          </cell>
          <cell r="J26">
            <v>159.99995999999999</v>
          </cell>
        </row>
        <row r="27">
          <cell r="A27" t="str">
            <v>GRP 060-091</v>
          </cell>
          <cell r="B27" t="str">
            <v>FUNCTION</v>
          </cell>
          <cell r="C27" t="str">
            <v>9XM0002-FM-30</v>
          </cell>
          <cell r="D27" t="str">
            <v>BUDGET REFERENCE</v>
          </cell>
          <cell r="E27" t="str">
            <v>0</v>
          </cell>
          <cell r="F27">
            <v>20</v>
          </cell>
          <cell r="G27" t="str">
            <v>0</v>
          </cell>
          <cell r="H27" t="str">
            <v>0</v>
          </cell>
          <cell r="I27">
            <v>30</v>
          </cell>
          <cell r="J27">
            <v>50</v>
          </cell>
        </row>
        <row r="28">
          <cell r="A28" t="str">
            <v>GRP 060-091</v>
          </cell>
          <cell r="B28" t="str">
            <v>FUNCTION</v>
          </cell>
          <cell r="C28" t="str">
            <v>9XM0007-SERV2</v>
          </cell>
          <cell r="D28" t="str">
            <v>BUDGET REFERENCE</v>
          </cell>
          <cell r="E28">
            <v>5.0000400000000003</v>
          </cell>
          <cell r="F28">
            <v>20</v>
          </cell>
          <cell r="G28">
            <v>5</v>
          </cell>
          <cell r="H28">
            <v>5</v>
          </cell>
          <cell r="I28" t="str">
            <v>0</v>
          </cell>
          <cell r="J28">
            <v>35.000039999999998</v>
          </cell>
        </row>
        <row r="29">
          <cell r="A29" t="str">
            <v>GRP 060-091</v>
          </cell>
          <cell r="B29" t="str">
            <v>FUNCTION</v>
          </cell>
          <cell r="C29" t="str">
            <v>9XM0007-SS-8-6</v>
          </cell>
          <cell r="D29" t="str">
            <v>BUDGET REFERENCE</v>
          </cell>
          <cell r="E29">
            <v>9.9999599999999997</v>
          </cell>
          <cell r="F29">
            <v>10</v>
          </cell>
          <cell r="G29">
            <v>10</v>
          </cell>
          <cell r="H29">
            <v>10</v>
          </cell>
          <cell r="I29">
            <v>15</v>
          </cell>
          <cell r="J29">
            <v>54.999960000000002</v>
          </cell>
        </row>
        <row r="30">
          <cell r="A30" t="str">
            <v>GRP 060-091</v>
          </cell>
          <cell r="B30" t="str">
            <v>FUNCTION</v>
          </cell>
          <cell r="C30" t="str">
            <v>9XM0010-EEO-4</v>
          </cell>
          <cell r="D30" t="str">
            <v>BUDGET REFERENCE</v>
          </cell>
          <cell r="E30">
            <v>15</v>
          </cell>
          <cell r="F30">
            <v>15</v>
          </cell>
          <cell r="G30">
            <v>18</v>
          </cell>
          <cell r="H30">
            <v>15</v>
          </cell>
          <cell r="I30">
            <v>15</v>
          </cell>
          <cell r="J30">
            <v>78</v>
          </cell>
        </row>
        <row r="31">
          <cell r="A31" t="str">
            <v>GRP 060-091</v>
          </cell>
          <cell r="B31" t="str">
            <v>FUNCTION</v>
          </cell>
          <cell r="C31" t="str">
            <v>9XM0010-EEO-5</v>
          </cell>
          <cell r="D31" t="str">
            <v>BUDGET REFERENCE</v>
          </cell>
          <cell r="E31">
            <v>9.9999599999999997</v>
          </cell>
          <cell r="F31">
            <v>10</v>
          </cell>
          <cell r="G31">
            <v>8</v>
          </cell>
          <cell r="H31">
            <v>8</v>
          </cell>
          <cell r="I31">
            <v>8</v>
          </cell>
          <cell r="J31">
            <v>43.999960000000002</v>
          </cell>
        </row>
        <row r="32">
          <cell r="A32" t="str">
            <v>GRP 060-091</v>
          </cell>
          <cell r="B32" t="str">
            <v>FUNCTION</v>
          </cell>
          <cell r="C32" t="str">
            <v>9XM0010-OS218</v>
          </cell>
          <cell r="D32" t="str">
            <v>BUDGET REFERENCE</v>
          </cell>
          <cell r="E32">
            <v>15</v>
          </cell>
          <cell r="F32" t="str">
            <v>0</v>
          </cell>
          <cell r="G32">
            <v>10</v>
          </cell>
          <cell r="H32" t="str">
            <v>0</v>
          </cell>
          <cell r="I32">
            <v>15</v>
          </cell>
          <cell r="J32">
            <v>40</v>
          </cell>
        </row>
        <row r="33">
          <cell r="A33" t="str">
            <v>GRP 060-091</v>
          </cell>
          <cell r="B33" t="str">
            <v>FUNCTION</v>
          </cell>
          <cell r="C33" t="str">
            <v>9XM0010-OS230</v>
          </cell>
          <cell r="D33" t="str">
            <v>BUDGET REFERENCE</v>
          </cell>
          <cell r="E33">
            <v>30</v>
          </cell>
          <cell r="F33" t="str">
            <v>0</v>
          </cell>
          <cell r="G33" t="str">
            <v>0</v>
          </cell>
          <cell r="H33">
            <v>15</v>
          </cell>
          <cell r="I33">
            <v>15</v>
          </cell>
          <cell r="J33">
            <v>60</v>
          </cell>
        </row>
        <row r="34">
          <cell r="A34" t="str">
            <v>GRP 060-091</v>
          </cell>
          <cell r="B34" t="str">
            <v>FUNCTION</v>
          </cell>
          <cell r="C34" t="str">
            <v>9XM0010-SERV3</v>
          </cell>
          <cell r="D34" t="str">
            <v>BUDGET REFERENCE</v>
          </cell>
          <cell r="E34">
            <v>15</v>
          </cell>
          <cell r="F34">
            <v>25</v>
          </cell>
          <cell r="G34">
            <v>5</v>
          </cell>
          <cell r="H34">
            <v>5</v>
          </cell>
          <cell r="I34">
            <v>5</v>
          </cell>
          <cell r="J34">
            <v>55</v>
          </cell>
        </row>
        <row r="35">
          <cell r="A35" t="str">
            <v>GRP 060-091</v>
          </cell>
          <cell r="B35" t="str">
            <v>FUNCTION</v>
          </cell>
          <cell r="C35" t="str">
            <v>9XM0010-SERV4</v>
          </cell>
          <cell r="D35" t="str">
            <v>BUDGET REFERENCE</v>
          </cell>
          <cell r="E35">
            <v>50.000039999999998</v>
          </cell>
          <cell r="F35">
            <v>60</v>
          </cell>
          <cell r="G35">
            <v>20</v>
          </cell>
          <cell r="H35">
            <v>20</v>
          </cell>
          <cell r="I35">
            <v>20</v>
          </cell>
          <cell r="J35">
            <v>170.00004000000001</v>
          </cell>
        </row>
        <row r="36">
          <cell r="A36" t="str">
            <v>GRP 060-091</v>
          </cell>
          <cell r="B36" t="str">
            <v>FUNCTION</v>
          </cell>
          <cell r="C36" t="str">
            <v>9XM0010-SS-10-1</v>
          </cell>
          <cell r="D36" t="str">
            <v>BUDGET REFERENCE</v>
          </cell>
          <cell r="E36">
            <v>20.000039999999998</v>
          </cell>
          <cell r="F36">
            <v>20</v>
          </cell>
          <cell r="G36">
            <v>20</v>
          </cell>
          <cell r="H36">
            <v>20</v>
          </cell>
          <cell r="I36">
            <v>20</v>
          </cell>
          <cell r="J36">
            <v>100.00004</v>
          </cell>
        </row>
        <row r="37">
          <cell r="A37" t="str">
            <v>GRP 060-091</v>
          </cell>
          <cell r="B37" t="str">
            <v>FUNCTION</v>
          </cell>
          <cell r="C37" t="str">
            <v>TXC0870-FM-31</v>
          </cell>
          <cell r="D37" t="str">
            <v>BUDGET REFERENCE</v>
          </cell>
          <cell r="E37">
            <v>140</v>
          </cell>
          <cell r="F37" t="str">
            <v>0</v>
          </cell>
          <cell r="G37" t="str">
            <v>0</v>
          </cell>
          <cell r="H37" t="str">
            <v>0</v>
          </cell>
          <cell r="I37" t="str">
            <v>0</v>
          </cell>
          <cell r="J37">
            <v>140</v>
          </cell>
        </row>
        <row r="38">
          <cell r="A38" t="str">
            <v>GRP 060-091</v>
          </cell>
          <cell r="B38" t="str">
            <v>FUNCTION</v>
          </cell>
          <cell r="C38" t="str">
            <v>TXC0872-FM-21</v>
          </cell>
          <cell r="D38" t="str">
            <v>BUDGET REFERENCE</v>
          </cell>
          <cell r="E38">
            <v>150</v>
          </cell>
          <cell r="F38">
            <v>160</v>
          </cell>
          <cell r="G38" t="str">
            <v>0</v>
          </cell>
          <cell r="H38" t="str">
            <v>0</v>
          </cell>
          <cell r="I38" t="str">
            <v>0</v>
          </cell>
          <cell r="J38">
            <v>310</v>
          </cell>
        </row>
        <row r="39">
          <cell r="A39" t="str">
            <v>GRP 060-091</v>
          </cell>
          <cell r="B39" t="str">
            <v>FUNCTION</v>
          </cell>
          <cell r="C39" t="str">
            <v>TXC0873-FM-22</v>
          </cell>
          <cell r="D39" t="str">
            <v>BUDGET REFERENCE</v>
          </cell>
          <cell r="E39" t="str">
            <v>0</v>
          </cell>
          <cell r="F39" t="str">
            <v>0</v>
          </cell>
          <cell r="G39">
            <v>50</v>
          </cell>
          <cell r="H39" t="str">
            <v>0</v>
          </cell>
          <cell r="I39">
            <v>50</v>
          </cell>
          <cell r="J39">
            <v>100</v>
          </cell>
        </row>
        <row r="40">
          <cell r="A40" t="str">
            <v>GRP 060-091</v>
          </cell>
          <cell r="B40" t="str">
            <v>FUNCTION</v>
          </cell>
          <cell r="C40" t="str">
            <v>TXC0874-FM-23</v>
          </cell>
          <cell r="D40" t="str">
            <v>BUDGET REFERENCE</v>
          </cell>
          <cell r="E40" t="str">
            <v>0</v>
          </cell>
          <cell r="F40" t="str">
            <v>0</v>
          </cell>
          <cell r="G40">
            <v>125</v>
          </cell>
          <cell r="H40">
            <v>125</v>
          </cell>
          <cell r="I40">
            <v>125</v>
          </cell>
          <cell r="J40">
            <v>375</v>
          </cell>
        </row>
        <row r="41">
          <cell r="A41" t="str">
            <v>GRP 060-091</v>
          </cell>
          <cell r="B41" t="str">
            <v>FUNCTION</v>
          </cell>
          <cell r="C41" t="str">
            <v>TXC0875-FM-24</v>
          </cell>
          <cell r="D41" t="str">
            <v>BUDGET REFERENCE</v>
          </cell>
          <cell r="E41">
            <v>80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>
            <v>80</v>
          </cell>
        </row>
        <row r="42">
          <cell r="A42" t="str">
            <v>GRP 060-091</v>
          </cell>
          <cell r="B42" t="str">
            <v>FUNCTION</v>
          </cell>
          <cell r="C42" t="str">
            <v>TXC0876-FM-25</v>
          </cell>
          <cell r="D42" t="str">
            <v>BUDGET REFERENCE</v>
          </cell>
          <cell r="E42" t="str">
            <v>0</v>
          </cell>
          <cell r="F42" t="str">
            <v>0</v>
          </cell>
          <cell r="G42">
            <v>250</v>
          </cell>
          <cell r="H42" t="str">
            <v>0</v>
          </cell>
          <cell r="I42" t="str">
            <v>0</v>
          </cell>
          <cell r="J42">
            <v>250</v>
          </cell>
        </row>
        <row r="43">
          <cell r="A43" t="str">
            <v>GRP 060-091</v>
          </cell>
          <cell r="B43" t="str">
            <v>FUNCTION</v>
          </cell>
          <cell r="C43" t="str">
            <v>TXC0877-FM-26</v>
          </cell>
          <cell r="D43" t="str">
            <v>BUDGET REFERENCE</v>
          </cell>
          <cell r="E43">
            <v>0</v>
          </cell>
          <cell r="F43">
            <v>50</v>
          </cell>
          <cell r="G43">
            <v>50</v>
          </cell>
          <cell r="H43" t="str">
            <v>0</v>
          </cell>
          <cell r="I43" t="str">
            <v>0</v>
          </cell>
          <cell r="J43">
            <v>100</v>
          </cell>
        </row>
        <row r="44">
          <cell r="A44" t="str">
            <v>GRP 060-091</v>
          </cell>
          <cell r="B44" t="str">
            <v>FUNCTION</v>
          </cell>
          <cell r="C44" t="str">
            <v>TXC0878-FM-27</v>
          </cell>
          <cell r="D44" t="str">
            <v>BUDGET REFERENCE</v>
          </cell>
          <cell r="E44" t="str">
            <v>0</v>
          </cell>
          <cell r="F44" t="str">
            <v>0</v>
          </cell>
          <cell r="G44">
            <v>100</v>
          </cell>
          <cell r="H44">
            <v>100</v>
          </cell>
          <cell r="I44">
            <v>100</v>
          </cell>
          <cell r="J44">
            <v>300</v>
          </cell>
        </row>
        <row r="45">
          <cell r="A45" t="str">
            <v>GRP 060-091</v>
          </cell>
          <cell r="B45" t="str">
            <v>FUNCTION</v>
          </cell>
          <cell r="C45" t="str">
            <v>TXC0879-FM-28</v>
          </cell>
          <cell r="D45" t="str">
            <v>BUDGET REFERENCE</v>
          </cell>
          <cell r="E45" t="str">
            <v>0</v>
          </cell>
          <cell r="F45">
            <v>105</v>
          </cell>
          <cell r="G45">
            <v>105</v>
          </cell>
          <cell r="H45">
            <v>0</v>
          </cell>
          <cell r="I45">
            <v>0</v>
          </cell>
          <cell r="J45">
            <v>210</v>
          </cell>
        </row>
        <row r="46">
          <cell r="A46" t="str">
            <v>GRP 060-091</v>
          </cell>
          <cell r="B46" t="str">
            <v>FUNCTION</v>
          </cell>
          <cell r="C46" t="str">
            <v>TXC8701-FM-32</v>
          </cell>
          <cell r="D46" t="str">
            <v>BUDGET REFERENCE</v>
          </cell>
          <cell r="E46">
            <v>280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>
            <v>280</v>
          </cell>
        </row>
        <row r="47">
          <cell r="A47" t="str">
            <v>GRP 060-093</v>
          </cell>
          <cell r="B47" t="str">
            <v>FUNCTION</v>
          </cell>
          <cell r="C47" t="str">
            <v xml:space="preserve">          VALID PROJECTS</v>
          </cell>
          <cell r="D47" t="str">
            <v>BUDGET REFERENCE</v>
          </cell>
          <cell r="E47">
            <v>15</v>
          </cell>
          <cell r="F47">
            <v>15</v>
          </cell>
          <cell r="G47">
            <v>15</v>
          </cell>
          <cell r="H47">
            <v>15</v>
          </cell>
          <cell r="I47">
            <v>15</v>
          </cell>
          <cell r="J47">
            <v>75</v>
          </cell>
        </row>
        <row r="48">
          <cell r="A48" t="str">
            <v>GRP 060-094</v>
          </cell>
          <cell r="B48" t="str">
            <v>FUNCTION</v>
          </cell>
          <cell r="C48" t="str">
            <v xml:space="preserve">          VALID PROJECTS</v>
          </cell>
          <cell r="D48" t="str">
            <v>BUDGET REFERENCE</v>
          </cell>
          <cell r="E48">
            <v>9767.9998799999994</v>
          </cell>
          <cell r="F48">
            <v>7131</v>
          </cell>
          <cell r="G48">
            <v>6563</v>
          </cell>
          <cell r="H48">
            <v>6448</v>
          </cell>
          <cell r="I48">
            <v>6448</v>
          </cell>
          <cell r="J48">
            <v>34737.999880000003</v>
          </cell>
        </row>
        <row r="49">
          <cell r="A49" t="str">
            <v>GRP 060-096</v>
          </cell>
          <cell r="B49" t="str">
            <v>FUNCTION</v>
          </cell>
          <cell r="C49" t="str">
            <v xml:space="preserve">          VALID PROJECTS</v>
          </cell>
          <cell r="D49" t="str">
            <v>BUDGET REFERENCE</v>
          </cell>
          <cell r="E49">
            <v>215</v>
          </cell>
          <cell r="F49">
            <v>215</v>
          </cell>
          <cell r="G49">
            <v>215</v>
          </cell>
          <cell r="H49">
            <v>215</v>
          </cell>
          <cell r="I49">
            <v>215</v>
          </cell>
          <cell r="J49">
            <v>1075</v>
          </cell>
        </row>
        <row r="50">
          <cell r="A50" t="str">
            <v>GRP 060-097</v>
          </cell>
          <cell r="B50" t="str">
            <v>FUNCTION</v>
          </cell>
          <cell r="C50" t="str">
            <v xml:space="preserve">          VALID PROJECTS</v>
          </cell>
          <cell r="D50" t="str">
            <v>BUDGET REFERENCE</v>
          </cell>
          <cell r="E50">
            <v>18427.000020000003</v>
          </cell>
          <cell r="F50">
            <v>18232</v>
          </cell>
          <cell r="G50">
            <v>19382</v>
          </cell>
          <cell r="H50">
            <v>18247</v>
          </cell>
          <cell r="I50">
            <v>23275</v>
          </cell>
          <cell r="J50">
            <v>97563.000020000007</v>
          </cell>
        </row>
        <row r="51">
          <cell r="A51" t="str">
            <v>GRP 060-160</v>
          </cell>
          <cell r="B51" t="str">
            <v>FUNCTION</v>
          </cell>
          <cell r="C51" t="str">
            <v xml:space="preserve">          VALID PROJECTS</v>
          </cell>
          <cell r="D51" t="str">
            <v>BUDGET REFERENCE</v>
          </cell>
          <cell r="E51">
            <v>664.00004999999999</v>
          </cell>
          <cell r="F51">
            <v>566</v>
          </cell>
          <cell r="G51">
            <v>535</v>
          </cell>
          <cell r="H51">
            <v>520</v>
          </cell>
          <cell r="I51">
            <v>515</v>
          </cell>
          <cell r="J51">
            <v>2800.0000500000001</v>
          </cell>
        </row>
        <row r="52">
          <cell r="A52" t="str">
            <v>GRP 060-166</v>
          </cell>
          <cell r="B52" t="str">
            <v>FUNCTION</v>
          </cell>
          <cell r="C52" t="str">
            <v xml:space="preserve">          VALID PROJECTS</v>
          </cell>
          <cell r="D52" t="str">
            <v>BUDGET REFERENCE</v>
          </cell>
          <cell r="E52">
            <v>1599.9999600000001</v>
          </cell>
          <cell r="F52">
            <v>1300</v>
          </cell>
          <cell r="G52">
            <v>1450</v>
          </cell>
          <cell r="H52">
            <v>1600</v>
          </cell>
          <cell r="I52">
            <v>1750</v>
          </cell>
          <cell r="J52">
            <v>7699.9999600000001</v>
          </cell>
        </row>
        <row r="56">
          <cell r="E56" t="str">
            <v>Working Version 1</v>
          </cell>
          <cell r="F56" t="str">
            <v>MEASURES</v>
          </cell>
          <cell r="G56" t="str">
            <v>CAPITAL COST</v>
          </cell>
        </row>
      </sheetData>
      <sheetData sheetId="1">
        <row r="1">
          <cell r="A1" t="str">
            <v>GROUP</v>
          </cell>
          <cell r="B1" t="str">
            <v>function</v>
          </cell>
          <cell r="C1" t="str">
            <v>project</v>
          </cell>
          <cell r="D1" t="str">
            <v>budref</v>
          </cell>
          <cell r="E1" t="str">
            <v>CURRENT YEAR</v>
          </cell>
          <cell r="F1" t="str">
            <v>FUTURE YR 2</v>
          </cell>
          <cell r="G1" t="str">
            <v>FUTURE YR 3</v>
          </cell>
          <cell r="H1" t="str">
            <v>FUTURE YR 4</v>
          </cell>
          <cell r="I1" t="str">
            <v>FUTURE YR 5</v>
          </cell>
          <cell r="J1" t="str">
            <v>ALL YEARS</v>
          </cell>
        </row>
        <row r="2">
          <cell r="A2" t="str">
            <v>GRP 060-090</v>
          </cell>
          <cell r="B2" t="str">
            <v>FUNCTION</v>
          </cell>
          <cell r="C2" t="str">
            <v xml:space="preserve">               PROJECTS</v>
          </cell>
          <cell r="D2" t="str">
            <v xml:space="preserve">     BUDGET REFERENCE</v>
          </cell>
          <cell r="E2">
            <v>1031</v>
          </cell>
          <cell r="F2">
            <v>756</v>
          </cell>
          <cell r="G2">
            <v>250</v>
          </cell>
          <cell r="H2">
            <v>250</v>
          </cell>
          <cell r="I2">
            <v>250</v>
          </cell>
          <cell r="J2">
            <v>2537</v>
          </cell>
        </row>
        <row r="3">
          <cell r="A3" t="str">
            <v>GRP 060-091</v>
          </cell>
          <cell r="B3" t="str">
            <v>FUNCTION</v>
          </cell>
          <cell r="C3" t="str">
            <v>9XC0300-FM-5</v>
          </cell>
          <cell r="D3" t="str">
            <v>XC</v>
          </cell>
          <cell r="E3" t="str">
            <v>0</v>
          </cell>
          <cell r="F3">
            <v>120</v>
          </cell>
          <cell r="G3">
            <v>120</v>
          </cell>
          <cell r="H3">
            <v>280</v>
          </cell>
          <cell r="I3">
            <v>280</v>
          </cell>
          <cell r="J3">
            <v>800</v>
          </cell>
        </row>
        <row r="4">
          <cell r="A4" t="str">
            <v>GRP 060-091</v>
          </cell>
          <cell r="B4" t="str">
            <v>FUNCTION</v>
          </cell>
          <cell r="C4" t="str">
            <v>9XC0300-FM-7</v>
          </cell>
          <cell r="D4" t="str">
            <v>XC</v>
          </cell>
          <cell r="E4" t="str">
            <v>0</v>
          </cell>
          <cell r="F4">
            <v>0</v>
          </cell>
          <cell r="G4">
            <v>0</v>
          </cell>
          <cell r="H4">
            <v>300</v>
          </cell>
          <cell r="I4">
            <v>195</v>
          </cell>
          <cell r="J4">
            <v>495</v>
          </cell>
        </row>
        <row r="5">
          <cell r="A5" t="str">
            <v>GRP 060-091</v>
          </cell>
          <cell r="B5" t="str">
            <v>FUNCTION</v>
          </cell>
          <cell r="C5" t="str">
            <v>9XC0300-FM17</v>
          </cell>
          <cell r="D5" t="str">
            <v>XC</v>
          </cell>
          <cell r="E5" t="str">
            <v>0</v>
          </cell>
          <cell r="F5">
            <v>0</v>
          </cell>
          <cell r="G5">
            <v>0</v>
          </cell>
          <cell r="H5">
            <v>0</v>
          </cell>
          <cell r="I5">
            <v>100</v>
          </cell>
          <cell r="J5">
            <v>100</v>
          </cell>
        </row>
        <row r="6">
          <cell r="A6" t="str">
            <v>GRP 060-091</v>
          </cell>
          <cell r="B6" t="str">
            <v>FUNCTION</v>
          </cell>
          <cell r="C6" t="str">
            <v>9XC0300-FM18</v>
          </cell>
          <cell r="D6" t="str">
            <v>XC</v>
          </cell>
          <cell r="E6" t="str">
            <v>0</v>
          </cell>
          <cell r="F6">
            <v>0</v>
          </cell>
          <cell r="G6">
            <v>0</v>
          </cell>
          <cell r="H6">
            <v>0</v>
          </cell>
          <cell r="I6">
            <v>1800</v>
          </cell>
          <cell r="J6">
            <v>1800</v>
          </cell>
        </row>
        <row r="7">
          <cell r="A7" t="str">
            <v>GRP 060-091</v>
          </cell>
          <cell r="B7" t="str">
            <v>FUNCTION</v>
          </cell>
          <cell r="C7" t="str">
            <v>9XC0300-FM19</v>
          </cell>
          <cell r="D7" t="str">
            <v>XC</v>
          </cell>
          <cell r="E7" t="str">
            <v>0</v>
          </cell>
          <cell r="F7">
            <v>0</v>
          </cell>
          <cell r="G7">
            <v>0</v>
          </cell>
          <cell r="H7">
            <v>0</v>
          </cell>
          <cell r="I7">
            <v>100</v>
          </cell>
          <cell r="J7">
            <v>100</v>
          </cell>
        </row>
        <row r="8">
          <cell r="A8" t="str">
            <v>GRP 060-091</v>
          </cell>
          <cell r="B8" t="str">
            <v>FUNCTION</v>
          </cell>
          <cell r="C8" t="str">
            <v>9XC0300-SS-951</v>
          </cell>
          <cell r="D8" t="str">
            <v>XC</v>
          </cell>
          <cell r="E8">
            <v>62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62</v>
          </cell>
        </row>
        <row r="9">
          <cell r="A9" t="str">
            <v>GRP 060-091</v>
          </cell>
          <cell r="B9" t="str">
            <v>FUNCTION</v>
          </cell>
          <cell r="C9" t="str">
            <v>9XC1400-RE001</v>
          </cell>
          <cell r="D9" t="str">
            <v>XC</v>
          </cell>
          <cell r="E9">
            <v>7500</v>
          </cell>
          <cell r="F9">
            <v>7750</v>
          </cell>
          <cell r="G9">
            <v>1843</v>
          </cell>
          <cell r="H9">
            <v>0</v>
          </cell>
          <cell r="I9">
            <v>0</v>
          </cell>
          <cell r="J9">
            <v>17093</v>
          </cell>
        </row>
        <row r="10">
          <cell r="A10" t="str">
            <v>GRP 060-091</v>
          </cell>
          <cell r="B10" t="str">
            <v>FUNCTION</v>
          </cell>
          <cell r="C10" t="str">
            <v>9XC9705-FM-1</v>
          </cell>
          <cell r="D10" t="str">
            <v>XC</v>
          </cell>
          <cell r="E10">
            <v>600</v>
          </cell>
          <cell r="F10">
            <v>1650</v>
          </cell>
          <cell r="G10">
            <v>1650</v>
          </cell>
          <cell r="H10" t="str">
            <v>0</v>
          </cell>
          <cell r="I10" t="str">
            <v>0</v>
          </cell>
          <cell r="J10">
            <v>3900</v>
          </cell>
        </row>
        <row r="11">
          <cell r="A11" t="str">
            <v>GRP 060-091</v>
          </cell>
          <cell r="B11" t="str">
            <v>FUNCTION</v>
          </cell>
          <cell r="C11" t="str">
            <v>9XC9707-FM-2</v>
          </cell>
          <cell r="D11" t="str">
            <v>XC</v>
          </cell>
          <cell r="E11">
            <v>150</v>
          </cell>
          <cell r="F11">
            <v>300</v>
          </cell>
          <cell r="G11">
            <v>100</v>
          </cell>
          <cell r="H11">
            <v>200</v>
          </cell>
          <cell r="I11">
            <v>200</v>
          </cell>
          <cell r="J11">
            <v>950</v>
          </cell>
        </row>
        <row r="12">
          <cell r="A12" t="str">
            <v>GRP 060-091</v>
          </cell>
          <cell r="B12" t="str">
            <v>FUNCTION</v>
          </cell>
          <cell r="C12" t="str">
            <v>9XM0001-EEO-1</v>
          </cell>
          <cell r="D12" t="str">
            <v xml:space="preserve">     BUDGET REFERENCE</v>
          </cell>
          <cell r="E12">
            <v>7</v>
          </cell>
          <cell r="F12">
            <v>6</v>
          </cell>
          <cell r="G12">
            <v>4</v>
          </cell>
          <cell r="H12">
            <v>4</v>
          </cell>
          <cell r="I12">
            <v>4</v>
          </cell>
          <cell r="J12">
            <v>25</v>
          </cell>
        </row>
        <row r="13">
          <cell r="A13" t="str">
            <v>GRP 060-091</v>
          </cell>
          <cell r="B13" t="str">
            <v>FUNCTION</v>
          </cell>
          <cell r="C13" t="str">
            <v>9XM0001-FM-11</v>
          </cell>
          <cell r="D13" t="str">
            <v xml:space="preserve">     BUDGET REFERENCE</v>
          </cell>
          <cell r="E13">
            <v>10</v>
          </cell>
          <cell r="F13">
            <v>5</v>
          </cell>
          <cell r="G13">
            <v>10</v>
          </cell>
          <cell r="H13">
            <v>20</v>
          </cell>
          <cell r="I13">
            <v>25</v>
          </cell>
          <cell r="J13">
            <v>70</v>
          </cell>
        </row>
        <row r="14">
          <cell r="A14" t="str">
            <v>GRP 060-091</v>
          </cell>
          <cell r="B14" t="str">
            <v>FUNCTION</v>
          </cell>
          <cell r="C14" t="str">
            <v>9XM0001-OS-1</v>
          </cell>
          <cell r="D14" t="str">
            <v xml:space="preserve">     BUDGET REFERENCE</v>
          </cell>
          <cell r="E14">
            <v>34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34</v>
          </cell>
        </row>
        <row r="15">
          <cell r="A15" t="str">
            <v>GRP 060-091</v>
          </cell>
          <cell r="B15" t="str">
            <v>FUNCTION</v>
          </cell>
          <cell r="C15" t="str">
            <v>9XM0001-OS-16</v>
          </cell>
          <cell r="D15" t="str">
            <v xml:space="preserve">     BUDGET REFERENCE</v>
          </cell>
          <cell r="E15">
            <v>0</v>
          </cell>
          <cell r="F15">
            <v>0</v>
          </cell>
          <cell r="G15">
            <v>22</v>
          </cell>
          <cell r="H15">
            <v>0</v>
          </cell>
          <cell r="I15">
            <v>0</v>
          </cell>
          <cell r="J15">
            <v>22</v>
          </cell>
        </row>
        <row r="16">
          <cell r="A16" t="str">
            <v>GRP 060-091</v>
          </cell>
          <cell r="B16" t="str">
            <v>FUNCTION</v>
          </cell>
          <cell r="C16" t="str">
            <v>9XM0001-OS-17</v>
          </cell>
          <cell r="D16" t="str">
            <v xml:space="preserve">     BUDGET REFERENCE</v>
          </cell>
          <cell r="E16">
            <v>0</v>
          </cell>
          <cell r="F16">
            <v>0</v>
          </cell>
          <cell r="G16">
            <v>0</v>
          </cell>
          <cell r="H16">
            <v>17</v>
          </cell>
          <cell r="I16">
            <v>17</v>
          </cell>
          <cell r="J16">
            <v>34</v>
          </cell>
        </row>
        <row r="17">
          <cell r="A17" t="str">
            <v>GRP 060-091</v>
          </cell>
          <cell r="B17" t="str">
            <v>FUNCTION</v>
          </cell>
          <cell r="C17" t="str">
            <v>9XM0001-OS-5</v>
          </cell>
          <cell r="D17" t="str">
            <v xml:space="preserve">     BUDGET REFERENCE</v>
          </cell>
          <cell r="E17">
            <v>0</v>
          </cell>
          <cell r="F17">
            <v>34</v>
          </cell>
          <cell r="G17">
            <v>43</v>
          </cell>
          <cell r="H17">
            <v>0</v>
          </cell>
          <cell r="I17">
            <v>0</v>
          </cell>
          <cell r="J17">
            <v>77</v>
          </cell>
        </row>
        <row r="18">
          <cell r="A18" t="str">
            <v>GRP 060-091</v>
          </cell>
          <cell r="B18" t="str">
            <v>FUNCTION</v>
          </cell>
          <cell r="C18" t="str">
            <v>9XM0001-OS207</v>
          </cell>
          <cell r="D18" t="str">
            <v xml:space="preserve">     BUDGET REFERENCE</v>
          </cell>
          <cell r="E18">
            <v>0</v>
          </cell>
          <cell r="F18">
            <v>0</v>
          </cell>
          <cell r="G18">
            <v>0</v>
          </cell>
          <cell r="H18">
            <v>350</v>
          </cell>
          <cell r="I18">
            <v>350</v>
          </cell>
          <cell r="J18">
            <v>700</v>
          </cell>
        </row>
        <row r="19">
          <cell r="A19" t="str">
            <v>GRP 060-091</v>
          </cell>
          <cell r="B19" t="str">
            <v>FUNCTION</v>
          </cell>
          <cell r="C19" t="str">
            <v>9XM0001-OS209</v>
          </cell>
          <cell r="D19" t="str">
            <v xml:space="preserve">     BUDGET REFERENCE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22</v>
          </cell>
          <cell r="J19">
            <v>22</v>
          </cell>
        </row>
        <row r="20">
          <cell r="A20" t="str">
            <v>GRP 060-091</v>
          </cell>
          <cell r="B20" t="str">
            <v>FUNCTION</v>
          </cell>
          <cell r="C20" t="str">
            <v>9XM0001-OS210</v>
          </cell>
          <cell r="D20" t="str">
            <v xml:space="preserve">     BUDGET REFERENCE</v>
          </cell>
          <cell r="E20">
            <v>15</v>
          </cell>
          <cell r="F20">
            <v>0</v>
          </cell>
          <cell r="G20">
            <v>0</v>
          </cell>
          <cell r="H20">
            <v>16</v>
          </cell>
          <cell r="I20">
            <v>0</v>
          </cell>
          <cell r="J20">
            <v>31</v>
          </cell>
        </row>
        <row r="21">
          <cell r="A21" t="str">
            <v>GRP 060-091</v>
          </cell>
          <cell r="B21" t="str">
            <v>FUNCTION</v>
          </cell>
          <cell r="C21" t="str">
            <v>9XM0001-SERV1</v>
          </cell>
          <cell r="D21" t="str">
            <v xml:space="preserve">     BUDGET REFERENCE</v>
          </cell>
          <cell r="E21">
            <v>15</v>
          </cell>
          <cell r="F21">
            <v>25</v>
          </cell>
          <cell r="G21">
            <v>120</v>
          </cell>
          <cell r="H21">
            <v>0</v>
          </cell>
          <cell r="I21">
            <v>0</v>
          </cell>
          <cell r="J21">
            <v>160</v>
          </cell>
        </row>
        <row r="22">
          <cell r="A22" t="str">
            <v>GRP 060-091</v>
          </cell>
          <cell r="B22" t="str">
            <v>FUNCTION</v>
          </cell>
          <cell r="C22" t="str">
            <v>9XM0006-FM-13</v>
          </cell>
          <cell r="D22" t="str">
            <v xml:space="preserve">     BUDGET REFERENCE</v>
          </cell>
          <cell r="E22">
            <v>30</v>
          </cell>
          <cell r="F22">
            <v>20</v>
          </cell>
          <cell r="G22">
            <v>20</v>
          </cell>
          <cell r="H22">
            <v>20</v>
          </cell>
          <cell r="I22">
            <v>30</v>
          </cell>
          <cell r="J22">
            <v>120</v>
          </cell>
        </row>
        <row r="23">
          <cell r="A23" t="str">
            <v>GRP 060-091</v>
          </cell>
          <cell r="B23" t="str">
            <v>FUNCTION</v>
          </cell>
          <cell r="C23" t="str">
            <v>9XM0007-FM-14</v>
          </cell>
          <cell r="D23" t="str">
            <v xml:space="preserve">     BUDGET REFERENCE</v>
          </cell>
          <cell r="E23">
            <v>30</v>
          </cell>
          <cell r="F23">
            <v>10</v>
          </cell>
          <cell r="G23">
            <v>10</v>
          </cell>
          <cell r="H23">
            <v>55</v>
          </cell>
          <cell r="I23">
            <v>70</v>
          </cell>
          <cell r="J23">
            <v>175</v>
          </cell>
        </row>
        <row r="24">
          <cell r="A24" t="str">
            <v>GRP 060-091</v>
          </cell>
          <cell r="B24" t="str">
            <v>FUNCTION</v>
          </cell>
          <cell r="C24" t="str">
            <v>9XM0007-SERV2</v>
          </cell>
          <cell r="D24" t="str">
            <v xml:space="preserve">     BUDGET REFERENCE</v>
          </cell>
          <cell r="E24">
            <v>10</v>
          </cell>
          <cell r="F24">
            <v>5</v>
          </cell>
          <cell r="G24">
            <v>20</v>
          </cell>
          <cell r="H24">
            <v>0</v>
          </cell>
          <cell r="I24">
            <v>0</v>
          </cell>
          <cell r="J24">
            <v>35</v>
          </cell>
        </row>
        <row r="25">
          <cell r="A25" t="str">
            <v>GRP 060-091</v>
          </cell>
          <cell r="B25" t="str">
            <v>FUNCTION</v>
          </cell>
          <cell r="C25" t="str">
            <v>9XM0007-SS-8-6</v>
          </cell>
          <cell r="D25" t="str">
            <v xml:space="preserve">     BUDGET REFERENCE</v>
          </cell>
          <cell r="E25">
            <v>10</v>
          </cell>
          <cell r="F25">
            <v>10</v>
          </cell>
          <cell r="G25">
            <v>10</v>
          </cell>
          <cell r="H25">
            <v>10</v>
          </cell>
          <cell r="I25">
            <v>10</v>
          </cell>
          <cell r="J25">
            <v>50</v>
          </cell>
        </row>
        <row r="26">
          <cell r="A26" t="str">
            <v>GRP 060-091</v>
          </cell>
          <cell r="B26" t="str">
            <v>FUNCTION</v>
          </cell>
          <cell r="C26" t="str">
            <v>9XM0008-FM-15</v>
          </cell>
          <cell r="D26" t="str">
            <v xml:space="preserve">     BUDGET REFERENCE</v>
          </cell>
          <cell r="E26">
            <v>10</v>
          </cell>
          <cell r="F26">
            <v>5</v>
          </cell>
          <cell r="G26">
            <v>5</v>
          </cell>
          <cell r="H26">
            <v>5</v>
          </cell>
          <cell r="I26">
            <v>5</v>
          </cell>
          <cell r="J26">
            <v>30</v>
          </cell>
        </row>
        <row r="27">
          <cell r="A27" t="str">
            <v>GRP 060-091</v>
          </cell>
          <cell r="B27" t="str">
            <v>FUNCTION</v>
          </cell>
          <cell r="C27" t="str">
            <v>9XM0010-EEO-4</v>
          </cell>
          <cell r="D27" t="str">
            <v xml:space="preserve">     BUDGET REFERENCE</v>
          </cell>
          <cell r="E27">
            <v>15</v>
          </cell>
          <cell r="F27">
            <v>15</v>
          </cell>
          <cell r="G27">
            <v>15</v>
          </cell>
          <cell r="H27">
            <v>15</v>
          </cell>
          <cell r="I27">
            <v>18</v>
          </cell>
          <cell r="J27">
            <v>78</v>
          </cell>
        </row>
        <row r="28">
          <cell r="A28" t="str">
            <v>GRP 060-091</v>
          </cell>
          <cell r="B28" t="str">
            <v>FUNCTION</v>
          </cell>
          <cell r="C28" t="str">
            <v>9XM0010-EEO-5</v>
          </cell>
          <cell r="D28" t="str">
            <v xml:space="preserve">     BUDGET REFERENCE</v>
          </cell>
          <cell r="E28">
            <v>10</v>
          </cell>
          <cell r="F28">
            <v>10</v>
          </cell>
          <cell r="G28">
            <v>8</v>
          </cell>
          <cell r="H28">
            <v>8</v>
          </cell>
          <cell r="I28">
            <v>8</v>
          </cell>
          <cell r="J28">
            <v>44</v>
          </cell>
        </row>
        <row r="29">
          <cell r="A29" t="str">
            <v>GRP 060-091</v>
          </cell>
          <cell r="B29" t="str">
            <v>FUNCTION</v>
          </cell>
          <cell r="C29" t="str">
            <v>9XM0010-FM-16</v>
          </cell>
          <cell r="D29" t="str">
            <v xml:space="preserve">     BUDGET REFERENCE</v>
          </cell>
          <cell r="E29">
            <v>20</v>
          </cell>
          <cell r="F29">
            <v>10</v>
          </cell>
          <cell r="G29">
            <v>50</v>
          </cell>
          <cell r="H29">
            <v>70</v>
          </cell>
          <cell r="I29">
            <v>45</v>
          </cell>
          <cell r="J29">
            <v>195</v>
          </cell>
        </row>
        <row r="30">
          <cell r="A30" t="str">
            <v>GRP 060-091</v>
          </cell>
          <cell r="B30" t="str">
            <v>FUNCTION</v>
          </cell>
          <cell r="C30" t="str">
            <v>9XM0010-OS-18</v>
          </cell>
          <cell r="D30" t="str">
            <v xml:space="preserve">     BUDGET REFERENCE</v>
          </cell>
          <cell r="E30">
            <v>5</v>
          </cell>
          <cell r="F30">
            <v>0</v>
          </cell>
          <cell r="G30">
            <v>10</v>
          </cell>
          <cell r="H30">
            <v>5</v>
          </cell>
          <cell r="I30">
            <v>5</v>
          </cell>
          <cell r="J30">
            <v>25</v>
          </cell>
        </row>
        <row r="31">
          <cell r="A31" t="str">
            <v>GRP 060-091</v>
          </cell>
          <cell r="B31" t="str">
            <v>FUNCTION</v>
          </cell>
          <cell r="C31" t="str">
            <v>9XM0010-OS218</v>
          </cell>
          <cell r="D31" t="str">
            <v xml:space="preserve">     BUDGET REFERENCE</v>
          </cell>
          <cell r="E31">
            <v>20</v>
          </cell>
          <cell r="F31">
            <v>15</v>
          </cell>
          <cell r="G31">
            <v>0</v>
          </cell>
          <cell r="H31">
            <v>0</v>
          </cell>
          <cell r="I31">
            <v>0</v>
          </cell>
          <cell r="J31">
            <v>35</v>
          </cell>
        </row>
        <row r="32">
          <cell r="A32" t="str">
            <v>GRP 060-091</v>
          </cell>
          <cell r="B32" t="str">
            <v>FUNCTION</v>
          </cell>
          <cell r="C32" t="str">
            <v>9XM0010-OS219</v>
          </cell>
          <cell r="D32" t="str">
            <v xml:space="preserve">     BUDGET REFERENCE</v>
          </cell>
          <cell r="E32">
            <v>24</v>
          </cell>
          <cell r="F32">
            <v>0</v>
          </cell>
          <cell r="G32">
            <v>0</v>
          </cell>
          <cell r="H32">
            <v>0</v>
          </cell>
          <cell r="I32">
            <v>12</v>
          </cell>
          <cell r="J32">
            <v>36</v>
          </cell>
        </row>
        <row r="33">
          <cell r="A33" t="str">
            <v>GRP 060-091</v>
          </cell>
          <cell r="B33" t="str">
            <v>FUNCTION</v>
          </cell>
          <cell r="C33" t="str">
            <v>9XM0010-OS221</v>
          </cell>
          <cell r="D33" t="str">
            <v xml:space="preserve">     BUDGET REFERENCE</v>
          </cell>
          <cell r="E33">
            <v>0</v>
          </cell>
          <cell r="F33">
            <v>75</v>
          </cell>
          <cell r="G33">
            <v>0</v>
          </cell>
          <cell r="H33">
            <v>0</v>
          </cell>
          <cell r="I33">
            <v>75</v>
          </cell>
          <cell r="J33">
            <v>150</v>
          </cell>
        </row>
        <row r="34">
          <cell r="A34" t="str">
            <v>GRP 060-091</v>
          </cell>
          <cell r="B34" t="str">
            <v>FUNCTION</v>
          </cell>
          <cell r="C34" t="str">
            <v>9XM0010-OS227</v>
          </cell>
          <cell r="D34" t="str">
            <v xml:space="preserve">     BUDGET REFERENCE</v>
          </cell>
          <cell r="E34">
            <v>0</v>
          </cell>
          <cell r="F34">
            <v>0</v>
          </cell>
          <cell r="G34">
            <v>0</v>
          </cell>
          <cell r="H34">
            <v>220</v>
          </cell>
          <cell r="I34">
            <v>220</v>
          </cell>
          <cell r="J34">
            <v>440</v>
          </cell>
        </row>
        <row r="35">
          <cell r="A35" t="str">
            <v>GRP 060-091</v>
          </cell>
          <cell r="B35" t="str">
            <v>FUNCTION</v>
          </cell>
          <cell r="C35" t="str">
            <v>9XM0010-OS228</v>
          </cell>
          <cell r="D35" t="str">
            <v xml:space="preserve">     BUDGET REFERENCE</v>
          </cell>
          <cell r="E35">
            <v>0</v>
          </cell>
          <cell r="F35">
            <v>0</v>
          </cell>
          <cell r="G35">
            <v>0</v>
          </cell>
          <cell r="H35">
            <v>15</v>
          </cell>
          <cell r="I35">
            <v>0</v>
          </cell>
          <cell r="J35">
            <v>15</v>
          </cell>
        </row>
        <row r="36">
          <cell r="A36" t="str">
            <v>GRP 060-091</v>
          </cell>
          <cell r="B36" t="str">
            <v>FUNCTION</v>
          </cell>
          <cell r="C36" t="str">
            <v>9XM0010-OS229</v>
          </cell>
          <cell r="D36" t="str">
            <v xml:space="preserve">     BUDGET REFERENCE</v>
          </cell>
          <cell r="E36">
            <v>22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22</v>
          </cell>
        </row>
        <row r="37">
          <cell r="A37" t="str">
            <v>GRP 060-091</v>
          </cell>
          <cell r="B37" t="str">
            <v>FUNCTION</v>
          </cell>
          <cell r="C37" t="str">
            <v>9XM0010-OS230</v>
          </cell>
          <cell r="D37" t="str">
            <v xml:space="preserve">     BUDGET REFERENCE</v>
          </cell>
          <cell r="E37">
            <v>7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7</v>
          </cell>
        </row>
        <row r="38">
          <cell r="A38" t="str">
            <v>GRP 060-091</v>
          </cell>
          <cell r="B38" t="str">
            <v>FUNCTION</v>
          </cell>
          <cell r="C38" t="str">
            <v>9XM0010-OS231</v>
          </cell>
          <cell r="D38" t="str">
            <v xml:space="preserve">     BUDGET REFERENCE</v>
          </cell>
          <cell r="E38">
            <v>0</v>
          </cell>
          <cell r="F38">
            <v>30</v>
          </cell>
          <cell r="G38">
            <v>0</v>
          </cell>
          <cell r="H38">
            <v>0</v>
          </cell>
          <cell r="I38">
            <v>0</v>
          </cell>
          <cell r="J38">
            <v>30</v>
          </cell>
        </row>
        <row r="39">
          <cell r="A39" t="str">
            <v>GRP 060-091</v>
          </cell>
          <cell r="B39" t="str">
            <v>FUNCTION</v>
          </cell>
          <cell r="C39" t="str">
            <v>9XM0010-SERV3</v>
          </cell>
          <cell r="D39" t="str">
            <v xml:space="preserve">     BUDGET REFERENCE</v>
          </cell>
          <cell r="E39">
            <v>15</v>
          </cell>
          <cell r="F39">
            <v>15</v>
          </cell>
          <cell r="G39">
            <v>25</v>
          </cell>
          <cell r="H39">
            <v>0</v>
          </cell>
          <cell r="I39">
            <v>0</v>
          </cell>
          <cell r="J39">
            <v>55</v>
          </cell>
        </row>
        <row r="40">
          <cell r="A40" t="str">
            <v>GRP 060-091</v>
          </cell>
          <cell r="B40" t="str">
            <v>FUNCTION</v>
          </cell>
          <cell r="C40" t="str">
            <v>9XM0010-SERV4</v>
          </cell>
          <cell r="D40" t="str">
            <v xml:space="preserve">     BUDGET REFERENCE</v>
          </cell>
          <cell r="E40">
            <v>60</v>
          </cell>
          <cell r="F40">
            <v>50</v>
          </cell>
          <cell r="G40">
            <v>60</v>
          </cell>
          <cell r="H40">
            <v>0</v>
          </cell>
          <cell r="I40">
            <v>0</v>
          </cell>
          <cell r="J40">
            <v>170</v>
          </cell>
        </row>
        <row r="41">
          <cell r="A41" t="str">
            <v>GRP 060-091</v>
          </cell>
          <cell r="B41" t="str">
            <v>FUNCTION</v>
          </cell>
          <cell r="C41" t="str">
            <v>9XM0010-SS-10-1</v>
          </cell>
          <cell r="D41" t="str">
            <v xml:space="preserve">     BUDGET REFERENCE</v>
          </cell>
          <cell r="E41">
            <v>20</v>
          </cell>
          <cell r="F41">
            <v>20</v>
          </cell>
          <cell r="G41">
            <v>20</v>
          </cell>
          <cell r="H41">
            <v>20</v>
          </cell>
          <cell r="I41">
            <v>20</v>
          </cell>
          <cell r="J41">
            <v>100</v>
          </cell>
        </row>
        <row r="42">
          <cell r="A42" t="str">
            <v>GRP 060-091</v>
          </cell>
          <cell r="B42" t="str">
            <v>FUNCTION</v>
          </cell>
          <cell r="C42" t="str">
            <v>9XM5/15-FM-12</v>
          </cell>
          <cell r="D42" t="str">
            <v xml:space="preserve">     BUDGET REFERENCE</v>
          </cell>
          <cell r="E42">
            <v>10</v>
          </cell>
          <cell r="F42">
            <v>5</v>
          </cell>
          <cell r="G42">
            <v>10</v>
          </cell>
          <cell r="H42">
            <v>10</v>
          </cell>
          <cell r="I42">
            <v>15</v>
          </cell>
          <cell r="J42">
            <v>50</v>
          </cell>
        </row>
        <row r="43">
          <cell r="A43" t="str">
            <v>GRP 060-093</v>
          </cell>
          <cell r="B43" t="str">
            <v>FUNCTION</v>
          </cell>
          <cell r="C43" t="str">
            <v xml:space="preserve">               PROJECTS</v>
          </cell>
          <cell r="D43" t="str">
            <v xml:space="preserve">     BUDGET REFERENCE</v>
          </cell>
          <cell r="E43">
            <v>15</v>
          </cell>
          <cell r="F43">
            <v>15</v>
          </cell>
          <cell r="G43">
            <v>15</v>
          </cell>
          <cell r="H43">
            <v>15</v>
          </cell>
          <cell r="I43">
            <v>15</v>
          </cell>
          <cell r="J43">
            <v>75</v>
          </cell>
        </row>
        <row r="44">
          <cell r="A44" t="str">
            <v>GRP 060-094</v>
          </cell>
          <cell r="B44" t="str">
            <v>FUNCTION</v>
          </cell>
          <cell r="C44" t="str">
            <v xml:space="preserve">               PROJECTS</v>
          </cell>
          <cell r="D44" t="str">
            <v xml:space="preserve">     BUDGET REFERENCE</v>
          </cell>
          <cell r="E44">
            <v>7963</v>
          </cell>
          <cell r="F44">
            <v>8708</v>
          </cell>
          <cell r="G44">
            <v>6877</v>
          </cell>
          <cell r="H44">
            <v>6649</v>
          </cell>
          <cell r="I44">
            <v>6649</v>
          </cell>
          <cell r="J44">
            <v>36846</v>
          </cell>
        </row>
        <row r="45">
          <cell r="A45" t="str">
            <v>GRP 060-096</v>
          </cell>
          <cell r="B45" t="str">
            <v>FUNCTION</v>
          </cell>
          <cell r="C45" t="str">
            <v xml:space="preserve">               PROJECTS</v>
          </cell>
          <cell r="D45" t="str">
            <v xml:space="preserve">     BUDGET REFERENCE</v>
          </cell>
          <cell r="E45">
            <v>215</v>
          </cell>
          <cell r="F45">
            <v>215</v>
          </cell>
          <cell r="G45">
            <v>215</v>
          </cell>
          <cell r="H45">
            <v>215</v>
          </cell>
          <cell r="I45">
            <v>215</v>
          </cell>
          <cell r="J45">
            <v>1075</v>
          </cell>
        </row>
        <row r="46">
          <cell r="A46" t="str">
            <v>GRP 060-097</v>
          </cell>
          <cell r="B46" t="str">
            <v>FUNCTION</v>
          </cell>
          <cell r="C46" t="str">
            <v xml:space="preserve">               PROJECTS</v>
          </cell>
          <cell r="D46" t="str">
            <v xml:space="preserve">     BUDGET REFERENCE</v>
          </cell>
          <cell r="E46">
            <v>15781</v>
          </cell>
          <cell r="F46">
            <v>17727</v>
          </cell>
          <cell r="G46">
            <v>17782</v>
          </cell>
          <cell r="H46">
            <v>19732</v>
          </cell>
          <cell r="I46">
            <v>18097</v>
          </cell>
          <cell r="J46">
            <v>89119</v>
          </cell>
        </row>
        <row r="47">
          <cell r="A47" t="str">
            <v>GRP 060-160</v>
          </cell>
          <cell r="B47" t="str">
            <v>FUNCTION</v>
          </cell>
          <cell r="C47" t="str">
            <v xml:space="preserve">               PROJECTS</v>
          </cell>
          <cell r="D47" t="str">
            <v xml:space="preserve">     BUDGET REFERENCE</v>
          </cell>
          <cell r="E47">
            <v>561</v>
          </cell>
          <cell r="F47">
            <v>558</v>
          </cell>
          <cell r="G47">
            <v>481</v>
          </cell>
          <cell r="H47">
            <v>461</v>
          </cell>
          <cell r="I47">
            <v>453</v>
          </cell>
          <cell r="J47">
            <v>2514</v>
          </cell>
        </row>
        <row r="48">
          <cell r="A48" t="str">
            <v>GRP 060-165</v>
          </cell>
          <cell r="B48" t="str">
            <v>FUNCTION</v>
          </cell>
          <cell r="C48" t="str">
            <v xml:space="preserve">               PROJECTS</v>
          </cell>
          <cell r="D48" t="str">
            <v xml:space="preserve">     BUDGET REFERENCE</v>
          </cell>
          <cell r="E48">
            <v>103</v>
          </cell>
          <cell r="F48">
            <v>106</v>
          </cell>
          <cell r="G48">
            <v>121</v>
          </cell>
          <cell r="H48">
            <v>105</v>
          </cell>
          <cell r="I48">
            <v>82</v>
          </cell>
          <cell r="J48">
            <v>517</v>
          </cell>
        </row>
        <row r="49">
          <cell r="A49" t="str">
            <v>GRP 060-166</v>
          </cell>
          <cell r="B49" t="str">
            <v>FUNCTION</v>
          </cell>
          <cell r="C49" t="str">
            <v xml:space="preserve">               PROJECTS</v>
          </cell>
          <cell r="D49" t="str">
            <v xml:space="preserve">     BUDGET REFERENCE</v>
          </cell>
          <cell r="E49">
            <v>1400</v>
          </cell>
          <cell r="F49">
            <v>1600</v>
          </cell>
          <cell r="G49">
            <v>1300</v>
          </cell>
          <cell r="H49">
            <v>1400</v>
          </cell>
          <cell r="I49">
            <v>1600</v>
          </cell>
          <cell r="J49">
            <v>7300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"/>
      <sheetName val="KWH OR RES"/>
    </sheetNames>
    <sheetDataSet>
      <sheetData sheetId="0" refreshError="1">
        <row r="8">
          <cell r="D8">
            <v>1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Engineering PI Results"/>
      <sheetName val="June 2011 Rate Engineering Perf"/>
    </sheetNames>
    <definedNames>
      <definedName name="endro_ed1"/>
      <definedName name="endroed2"/>
      <definedName name="endroed3"/>
      <definedName name="endroedmonyr"/>
      <definedName name="manaA12"/>
      <definedName name="manaB12"/>
      <definedName name="manaC12"/>
      <definedName name="manaD12"/>
      <definedName name="manaE12"/>
      <definedName name="manar1"/>
      <definedName name="manar2"/>
      <definedName name="manar3"/>
      <definedName name="manF1"/>
    </defined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s from Forecasting"/>
      <sheetName val="Exhibit E3 for RY"/>
      <sheetName val="Forecast Customers"/>
      <sheetName val="Full Service Sales"/>
      <sheetName val="Retail Access Sales"/>
      <sheetName val="SC 16 Sales"/>
      <sheetName val="BPP Revenue"/>
      <sheetName val="Files from ECOSS"/>
      <sheetName val="Final Meter Ownwership Exhibit "/>
      <sheetName val="Final MDSP Exhibit"/>
      <sheetName val="Final MSP Exhibit"/>
      <sheetName val="Table 1A - ECOS Study"/>
      <sheetName val="ECOSS - Monthly Customer Costs"/>
      <sheetName val="MFC Single vs Two Bills"/>
      <sheetName val="RA kWh by Billing Option "/>
      <sheetName val="RY Supply Charge"/>
      <sheetName val="Edit-Check"/>
      <sheetName val="FIXED &amp; VARIABLE"/>
      <sheetName val="Revision History"/>
      <sheetName val="Inputs"/>
      <sheetName val="Title Page"/>
      <sheetName val="RY Incremental Rev. Req."/>
      <sheetName val="Rate Year Custs. , Sales &amp; Rev"/>
      <sheetName val="RY Rev Ratios"/>
      <sheetName val="SC2SEC_UIU"/>
      <sheetName val="RY Revenue Allocation"/>
      <sheetName val="Non-Comp. RY Incr-Hist. Level"/>
      <sheetName val="MFC-Supply &amp; PP-RY"/>
      <sheetName val="MFC-C&amp;C-RY"/>
      <sheetName val="RY MFC Summary"/>
      <sheetName val="RY MHP Cust Counts"/>
      <sheetName val="RY Metering Charges"/>
      <sheetName val="Compare Meter Charges"/>
      <sheetName val="RY Customer Charge"/>
      <sheetName val="RY Comp. Ser. Rev."/>
      <sheetName val="SC1 PG 1 - RY"/>
      <sheetName val="SC1 PG 1A - RY"/>
      <sheetName val="SC1 SH Rev Neutral Analysis"/>
      <sheetName val="SC1 PG 2 - RY"/>
      <sheetName val="SC19 PG 1 - RY"/>
      <sheetName val="SC19 PG 2 - RY"/>
      <sheetName val="SC2 Sec Dem PG 1 - RY"/>
      <sheetName val="SC2 Sec PG 2 - RY"/>
      <sheetName val="SC2 Sec PG 3 - RY"/>
      <sheetName val="SC2 Sec PG 4 - RY"/>
      <sheetName val="SC2 Sec PG 5 - RY"/>
      <sheetName val="SC2 Sec PG 6 -RY"/>
      <sheetName val="SC2 Sec Heat PG 1 - RY"/>
      <sheetName val="SC2 Sec Heat PG2 - RY"/>
      <sheetName val="SC2 Sec ND&amp; UM PG 1 - RY"/>
      <sheetName val="SC2 Sec ND&amp; UM PG 2 - RY"/>
      <sheetName val="SC2 Pri PG 1 - RY"/>
      <sheetName val="SC2 Pri PG 2 - RY"/>
      <sheetName val="SC2 Pri PG 3 -RY"/>
      <sheetName val="SC20 PG 1 - RY"/>
      <sheetName val="SC20 PG 2 - RY"/>
      <sheetName val="SC3 PG 1 - RY"/>
      <sheetName val="SC3 PG 2 - RY"/>
      <sheetName val="SC3 PG 3 - RY"/>
      <sheetName val="SC21 PG 1 - RY"/>
      <sheetName val="SC21 PG 2 - RY"/>
      <sheetName val="SC9 PG 1 - RY"/>
      <sheetName val="SC9 PG 1A - RY"/>
      <sheetName val="SC9 PG 2 - RY"/>
      <sheetName val="SC9 PG 3 - RY"/>
      <sheetName val="SC22 PG 1 - RY "/>
      <sheetName val="SC22 PG 1A - RY"/>
      <sheetName val="SC22 PG 1B - RY"/>
      <sheetName val="SC22 PG 2 - RY"/>
      <sheetName val="SC22 PG 3- RY"/>
      <sheetName val="SC22 PG 4- RY"/>
      <sheetName val="SC 22 and 25 Summary"/>
      <sheetName val="SC 22 and 25 Summary (2)"/>
      <sheetName val="SC4 PG 1 - RY"/>
      <sheetName val="SC4 PG 2 - RY"/>
      <sheetName val="SC4 PG 3 - RY"/>
      <sheetName val="SC5 PG 1 - RY"/>
      <sheetName val="SC6 PG 1 - RY"/>
      <sheetName val="SC16 PG 1 - RY"/>
      <sheetName val="SC16 PG 2 - RY"/>
      <sheetName val="SC16 PG 3 - RY"/>
      <sheetName val="SC 15 - RY"/>
      <sheetName val="SC25  PG 1 - RY"/>
      <sheetName val="SC25 PG 2 - RY"/>
      <sheetName val="SC25 PG 3 - RY"/>
      <sheetName val="SC25 PG 4- RY"/>
      <sheetName val="SC25 PG 4a- RY"/>
      <sheetName val="SC25 PG 5 - RY"/>
      <sheetName val="Proposed Bundled Del. Rev."/>
      <sheetName val="Summary Revenue"/>
      <sheetName val="Summary Revenue Condensed"/>
      <sheetName val="Summary Revenue by Class Conden"/>
      <sheetName val="Summary Del Revenue"/>
      <sheetName val="Summary Del Reven by Class Cond"/>
      <sheetName val="Summary Del Revenue Condensed"/>
      <sheetName val="Exhibit ERP, Sched 3"/>
      <sheetName val="E-9 Index"/>
      <sheetName val="Rates in Brief SC1"/>
      <sheetName val="Rates in Brief SC2 Sec Demand"/>
      <sheetName val="Rates in Brief SC2 Sec Unmtd"/>
      <sheetName val="Rates in Brief SC2 Pri"/>
      <sheetName val="Rates in Brief SC3"/>
      <sheetName val="Rates in Brief SC4"/>
      <sheetName val="Rates in Brief SC5"/>
      <sheetName val="Rates in Brief SC6"/>
      <sheetName val="Rates in Brief SC9"/>
      <sheetName val="Rates in Brief SC16"/>
      <sheetName val="Rates in Brief SC19"/>
      <sheetName val="Rates in Brief SC20"/>
      <sheetName val="Rates in Brief SC21"/>
      <sheetName val="Rates in Brief SC22"/>
      <sheetName val="Rates in Brief SC25 - Rate 1"/>
      <sheetName val="Rates in Brief SC25 - Rate 2"/>
      <sheetName val="Rates in Brief SC25 - Rate 3"/>
      <sheetName val="Rates in Brief SC25 - Rate 4"/>
      <sheetName val="Rate Summary for Bill Comp"/>
      <sheetName val="Page 1"/>
      <sheetName val="Page 2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Sheet1"/>
      <sheetName val="% Increases for Foreca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Budget Analysis"/>
      <sheetName val="2006 Bud Analysis"/>
      <sheetName val="2006 Bud Retirements"/>
      <sheetName val="2007 Bud Ret Unadjusted"/>
      <sheetName val="2007 Bud Ret Adjusted"/>
      <sheetName val="Hutch 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"/>
      <sheetName val="KWH RECO RES"/>
    </sheetNames>
    <sheetDataSet>
      <sheetData sheetId="0" refreshError="1">
        <row r="11">
          <cell r="D11">
            <v>0.68</v>
          </cell>
        </row>
      </sheetData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  <sheetName val="RPS Reconciliation"/>
      <sheetName val="SBC Reconciliation"/>
    </sheetNames>
    <sheetDataSet>
      <sheetData sheetId="0" refreshError="1"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  <cell r="K11" t="str">
            <v>Therms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2001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2002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2004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2016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2018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2201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2202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2204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2205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2207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2208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2221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2223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2224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2226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2227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2236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2261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2231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2232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2233</v>
          </cell>
          <cell r="F47" t="str">
            <v>Interruptible - Priority C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2296</v>
          </cell>
          <cell r="F48" t="str">
            <v>Rate 2 Off-Peak Firm accrual reversal</v>
          </cell>
          <cell r="G48">
            <v>-8</v>
          </cell>
          <cell r="H48">
            <v>-278498000</v>
          </cell>
          <cell r="I48">
            <v>-988763.35</v>
          </cell>
          <cell r="K48">
            <v>-2892786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</v>
          </cell>
          <cell r="G49">
            <v>8</v>
          </cell>
          <cell r="H49">
            <v>121542000</v>
          </cell>
          <cell r="I49">
            <v>491297.68</v>
          </cell>
          <cell r="K49">
            <v>1259277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 reversal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accrual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12</v>
          </cell>
          <cell r="D53">
            <v>2296</v>
          </cell>
        </row>
        <row r="54">
          <cell r="A54">
            <v>1</v>
          </cell>
          <cell r="B54">
            <v>22</v>
          </cell>
        </row>
        <row r="55">
          <cell r="A55">
            <v>1</v>
          </cell>
          <cell r="B55">
            <v>22</v>
          </cell>
          <cell r="C55">
            <v>14</v>
          </cell>
          <cell r="D55">
            <v>2250</v>
          </cell>
          <cell r="F55" t="str">
            <v>CNG Vehicle Service</v>
          </cell>
          <cell r="G55">
            <v>56</v>
          </cell>
          <cell r="H55">
            <v>872700</v>
          </cell>
          <cell r="I55">
            <v>7659.27</v>
          </cell>
          <cell r="K55">
            <v>9058</v>
          </cell>
        </row>
        <row r="56">
          <cell r="A56">
            <v>1</v>
          </cell>
          <cell r="B56">
            <v>22</v>
          </cell>
        </row>
        <row r="57">
          <cell r="A57">
            <v>1</v>
          </cell>
          <cell r="B57">
            <v>22</v>
          </cell>
          <cell r="C57">
            <v>16</v>
          </cell>
          <cell r="D57">
            <v>2295</v>
          </cell>
        </row>
        <row r="58">
          <cell r="A58">
            <v>1</v>
          </cell>
          <cell r="B58">
            <v>22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 Reversal</v>
          </cell>
          <cell r="G60">
            <v>-2</v>
          </cell>
          <cell r="H60">
            <v>-3856000</v>
          </cell>
          <cell r="I60">
            <v>-14241.16</v>
          </cell>
          <cell r="K60">
            <v>-40070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 Accrual</v>
          </cell>
          <cell r="G61">
            <v>3</v>
          </cell>
          <cell r="H61">
            <v>124154000</v>
          </cell>
          <cell r="I61">
            <v>422922.15</v>
          </cell>
          <cell r="K61">
            <v>1290018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>
            <v>19</v>
          </cell>
          <cell r="D63">
            <v>2297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2206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2213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2a</v>
          </cell>
          <cell r="D68">
            <v>2241</v>
          </cell>
        </row>
        <row r="69">
          <cell r="A69">
            <v>1</v>
          </cell>
          <cell r="B69">
            <v>22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2207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2208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2223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2224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 t="str">
            <v>2h</v>
          </cell>
          <cell r="D75">
            <v>2237</v>
          </cell>
        </row>
        <row r="76">
          <cell r="A76">
            <v>1</v>
          </cell>
          <cell r="B76">
            <v>22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</row>
        <row r="78">
          <cell r="A78">
            <v>1</v>
          </cell>
          <cell r="B78">
            <v>22</v>
          </cell>
        </row>
        <row r="79">
          <cell r="A79">
            <v>1</v>
          </cell>
          <cell r="B79">
            <v>22</v>
          </cell>
          <cell r="G79">
            <v>57</v>
          </cell>
          <cell r="H79">
            <v>-35785300</v>
          </cell>
          <cell r="I79">
            <v>-81125.409999999916</v>
          </cell>
          <cell r="J79">
            <v>0</v>
          </cell>
          <cell r="K79">
            <v>-374503</v>
          </cell>
        </row>
        <row r="80">
          <cell r="A80">
            <v>1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42000</v>
          </cell>
          <cell r="I81">
            <v>261.72000000000003</v>
          </cell>
          <cell r="K81">
            <v>436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437000</v>
          </cell>
          <cell r="I82">
            <v>5271.81</v>
          </cell>
          <cell r="J82">
            <v>-28.09</v>
          </cell>
          <cell r="K82">
            <v>4536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</row>
        <row r="84">
          <cell r="A84">
            <v>1</v>
          </cell>
          <cell r="B84">
            <v>24</v>
          </cell>
          <cell r="C84" t="str">
            <v>sp</v>
          </cell>
          <cell r="D84">
            <v>2490</v>
          </cell>
        </row>
        <row r="85">
          <cell r="A85">
            <v>1</v>
          </cell>
          <cell r="B85">
            <v>24</v>
          </cell>
          <cell r="C85" t="str">
            <v>sp</v>
          </cell>
          <cell r="D85">
            <v>2481</v>
          </cell>
        </row>
        <row r="86">
          <cell r="A86">
            <v>1</v>
          </cell>
          <cell r="B86">
            <v>24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24aa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24ab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24ac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24ad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24ae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24ag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24ah</v>
          </cell>
        </row>
        <row r="94">
          <cell r="A94">
            <v>1</v>
          </cell>
          <cell r="B94">
            <v>24</v>
          </cell>
          <cell r="C94">
            <v>2</v>
          </cell>
          <cell r="D94" t="str">
            <v>24ao</v>
          </cell>
        </row>
        <row r="95">
          <cell r="A95">
            <v>1</v>
          </cell>
          <cell r="B95">
            <v>24</v>
          </cell>
          <cell r="C95">
            <v>2</v>
          </cell>
          <cell r="D95" t="str">
            <v>24as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2403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2406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2409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2412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2424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2441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2</v>
          </cell>
          <cell r="D103">
            <v>2475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2405</v>
          </cell>
        </row>
        <row r="107">
          <cell r="A107">
            <v>1</v>
          </cell>
          <cell r="B107">
            <v>24</v>
          </cell>
          <cell r="C107">
            <v>3</v>
          </cell>
          <cell r="D107">
            <v>2472</v>
          </cell>
        </row>
        <row r="108">
          <cell r="A108">
            <v>1</v>
          </cell>
          <cell r="B108">
            <v>24</v>
          </cell>
          <cell r="C108">
            <v>3</v>
          </cell>
          <cell r="D108">
            <v>2480</v>
          </cell>
        </row>
        <row r="109">
          <cell r="A109">
            <v>1</v>
          </cell>
          <cell r="B109">
            <v>24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2431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2433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2433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</row>
        <row r="115">
          <cell r="A115">
            <v>1</v>
          </cell>
          <cell r="B115">
            <v>24</v>
          </cell>
          <cell r="C115">
            <v>12</v>
          </cell>
          <cell r="D115">
            <v>2496</v>
          </cell>
          <cell r="F115" t="str">
            <v>Rate 2 Off-Peak Firm accrual</v>
          </cell>
          <cell r="G115">
            <v>15</v>
          </cell>
          <cell r="H115">
            <v>64894000</v>
          </cell>
          <cell r="I115">
            <v>279083.65999999997</v>
          </cell>
          <cell r="K115">
            <v>708887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-14</v>
          </cell>
          <cell r="H116">
            <v>-55689000</v>
          </cell>
          <cell r="I116">
            <v>-223832.87</v>
          </cell>
          <cell r="K116">
            <v>-578826</v>
          </cell>
        </row>
        <row r="117">
          <cell r="A117">
            <v>1</v>
          </cell>
          <cell r="B117">
            <v>24</v>
          </cell>
          <cell r="C117">
            <v>12</v>
          </cell>
          <cell r="D117">
            <v>2496</v>
          </cell>
          <cell r="F117" t="str">
            <v>Rate 2 Off-Peak Firm accrual</v>
          </cell>
        </row>
        <row r="118">
          <cell r="A118">
            <v>1</v>
          </cell>
          <cell r="B118">
            <v>24</v>
          </cell>
          <cell r="C118">
            <v>12</v>
          </cell>
          <cell r="D118">
            <v>2496</v>
          </cell>
          <cell r="F118" t="str">
            <v>Rate 2 Off-Peak Firm accrual reversal</v>
          </cell>
          <cell r="G118">
            <v>-2</v>
          </cell>
          <cell r="H118">
            <v>-47890000</v>
          </cell>
          <cell r="I118">
            <v>-171761.68</v>
          </cell>
          <cell r="K118">
            <v>-497030</v>
          </cell>
        </row>
        <row r="119">
          <cell r="A119">
            <v>1</v>
          </cell>
          <cell r="B119">
            <v>24</v>
          </cell>
        </row>
        <row r="120">
          <cell r="A120">
            <v>1</v>
          </cell>
          <cell r="B120">
            <v>24</v>
          </cell>
          <cell r="C120">
            <v>14</v>
          </cell>
          <cell r="D120">
            <v>2480</v>
          </cell>
          <cell r="F120" t="str">
            <v>CNG Vehicle Service</v>
          </cell>
          <cell r="G120">
            <v>3</v>
          </cell>
          <cell r="H120">
            <v>481800</v>
          </cell>
          <cell r="I120">
            <v>3009.36</v>
          </cell>
          <cell r="K120">
            <v>5001</v>
          </cell>
        </row>
        <row r="121">
          <cell r="A121">
            <v>1</v>
          </cell>
          <cell r="B121">
            <v>24</v>
          </cell>
          <cell r="C121">
            <v>14</v>
          </cell>
          <cell r="D121">
            <v>2480</v>
          </cell>
        </row>
        <row r="122">
          <cell r="A122">
            <v>1</v>
          </cell>
          <cell r="B122">
            <v>24</v>
          </cell>
        </row>
        <row r="123">
          <cell r="A123">
            <v>1</v>
          </cell>
          <cell r="B123">
            <v>24</v>
          </cell>
          <cell r="C123">
            <v>16</v>
          </cell>
          <cell r="D123">
            <v>2495</v>
          </cell>
        </row>
        <row r="124">
          <cell r="A124">
            <v>1</v>
          </cell>
          <cell r="B124">
            <v>24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2497</v>
          </cell>
          <cell r="F126" t="str">
            <v>Negotiated Contracts accrual reversal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2497</v>
          </cell>
          <cell r="F127" t="str">
            <v>Negotiated Contracts accrual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2497</v>
          </cell>
          <cell r="F128" t="str">
            <v>Negotiated Contracts accrual reversal</v>
          </cell>
          <cell r="G128">
            <v>-1</v>
          </cell>
          <cell r="H128">
            <v>-432000</v>
          </cell>
          <cell r="I128">
            <v>-1796.72</v>
          </cell>
          <cell r="K128">
            <v>-4482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accrual reversal</v>
          </cell>
          <cell r="G130">
            <v>-7</v>
          </cell>
          <cell r="H130">
            <v>-22401000</v>
          </cell>
          <cell r="I130">
            <v>-149138.79</v>
          </cell>
          <cell r="K130">
            <v>-232620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9</v>
          </cell>
          <cell r="H131">
            <v>37001000</v>
          </cell>
          <cell r="I131">
            <v>259685.31</v>
          </cell>
          <cell r="K131">
            <v>383602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</row>
        <row r="135">
          <cell r="A135">
            <v>1</v>
          </cell>
          <cell r="B135">
            <v>24</v>
          </cell>
          <cell r="C135">
            <v>19</v>
          </cell>
          <cell r="D135">
            <v>2499</v>
          </cell>
        </row>
        <row r="136">
          <cell r="A136">
            <v>1</v>
          </cell>
          <cell r="B136">
            <v>24</v>
          </cell>
          <cell r="C136">
            <v>19</v>
          </cell>
          <cell r="D136">
            <v>2499</v>
          </cell>
        </row>
        <row r="137">
          <cell r="A137">
            <v>1</v>
          </cell>
          <cell r="B137">
            <v>24</v>
          </cell>
          <cell r="C137">
            <v>19</v>
          </cell>
          <cell r="D137">
            <v>2499</v>
          </cell>
        </row>
        <row r="138">
          <cell r="A138">
            <v>1</v>
          </cell>
          <cell r="B138">
            <v>24</v>
          </cell>
          <cell r="C138">
            <v>19</v>
          </cell>
          <cell r="D138">
            <v>2499</v>
          </cell>
        </row>
        <row r="140">
          <cell r="A140">
            <v>1</v>
          </cell>
          <cell r="B140">
            <v>24</v>
          </cell>
          <cell r="C140" t="str">
            <v>2a</v>
          </cell>
          <cell r="D140" t="str">
            <v>24ca</v>
          </cell>
        </row>
        <row r="141">
          <cell r="A141">
            <v>1</v>
          </cell>
          <cell r="B141">
            <v>24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24aa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24ae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24ag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24</v>
          </cell>
          <cell r="C149" t="str">
            <v>2h</v>
          </cell>
          <cell r="D149" t="str">
            <v>24ao</v>
          </cell>
        </row>
        <row r="150">
          <cell r="A150">
            <v>1</v>
          </cell>
          <cell r="B150">
            <v>24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24</v>
          </cell>
          <cell r="C151" t="str">
            <v>2h</v>
          </cell>
          <cell r="D151" t="str">
            <v>24av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</row>
        <row r="154">
          <cell r="A154">
            <v>1</v>
          </cell>
          <cell r="B154">
            <v>24</v>
          </cell>
          <cell r="G154">
            <v>5</v>
          </cell>
          <cell r="H154">
            <v>-23556200</v>
          </cell>
          <cell r="I154">
            <v>781.79999999998836</v>
          </cell>
          <cell r="J154">
            <v>-28.09</v>
          </cell>
          <cell r="K154">
            <v>-210496</v>
          </cell>
        </row>
        <row r="155">
          <cell r="A155">
            <v>1</v>
          </cell>
        </row>
        <row r="156">
          <cell r="A156">
            <v>1</v>
          </cell>
          <cell r="B156">
            <v>26</v>
          </cell>
          <cell r="C156">
            <v>2</v>
          </cell>
          <cell r="D156">
            <v>2623</v>
          </cell>
        </row>
        <row r="157">
          <cell r="A157">
            <v>1</v>
          </cell>
          <cell r="B157">
            <v>26</v>
          </cell>
          <cell r="C157">
            <v>2</v>
          </cell>
          <cell r="D157">
            <v>2641</v>
          </cell>
        </row>
        <row r="158">
          <cell r="A158">
            <v>1</v>
          </cell>
          <cell r="B158">
            <v>26</v>
          </cell>
        </row>
        <row r="159">
          <cell r="A159">
            <v>1</v>
          </cell>
          <cell r="B159">
            <v>26</v>
          </cell>
          <cell r="C159">
            <v>12</v>
          </cell>
          <cell r="D159">
            <v>2633</v>
          </cell>
        </row>
        <row r="160">
          <cell r="A160">
            <v>1</v>
          </cell>
          <cell r="B160">
            <v>26</v>
          </cell>
          <cell r="C160">
            <v>12</v>
          </cell>
          <cell r="D160">
            <v>2633</v>
          </cell>
        </row>
        <row r="161">
          <cell r="A161">
            <v>1</v>
          </cell>
          <cell r="B161">
            <v>26</v>
          </cell>
          <cell r="C161">
            <v>12</v>
          </cell>
          <cell r="D161">
            <v>2633</v>
          </cell>
        </row>
        <row r="162">
          <cell r="A162">
            <v>1</v>
          </cell>
          <cell r="B162">
            <v>26</v>
          </cell>
        </row>
        <row r="163">
          <cell r="A163">
            <v>1</v>
          </cell>
          <cell r="B163">
            <v>26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</v>
          </cell>
        </row>
        <row r="165">
          <cell r="A165">
            <v>1</v>
          </cell>
          <cell r="G165">
            <v>62</v>
          </cell>
          <cell r="H165">
            <v>-59341500</v>
          </cell>
          <cell r="I165">
            <v>-80343.609999999928</v>
          </cell>
          <cell r="J165">
            <v>-28.09</v>
          </cell>
          <cell r="K165">
            <v>-584999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 t="str">
            <v>Residential &amp; Religous - Monthly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20</v>
          </cell>
          <cell r="C169">
            <v>1</v>
          </cell>
          <cell r="D169">
            <v>2004</v>
          </cell>
          <cell r="F169" t="str">
            <v>Accrual</v>
          </cell>
        </row>
        <row r="170">
          <cell r="A170">
            <v>2</v>
          </cell>
          <cell r="B170">
            <v>20</v>
          </cell>
          <cell r="C170">
            <v>1</v>
          </cell>
          <cell r="D170">
            <v>2005</v>
          </cell>
          <cell r="F170" t="str">
            <v>Accrual reversal</v>
          </cell>
        </row>
        <row r="171">
          <cell r="A171">
            <v>2</v>
          </cell>
          <cell r="B171">
            <v>20</v>
          </cell>
        </row>
        <row r="172">
          <cell r="A172">
            <v>2</v>
          </cell>
          <cell r="B172">
            <v>20</v>
          </cell>
          <cell r="C172">
            <v>3</v>
          </cell>
          <cell r="D172">
            <v>2016</v>
          </cell>
          <cell r="F172" t="str">
            <v>Residential &amp; Religous - Heating</v>
          </cell>
        </row>
        <row r="173">
          <cell r="A173">
            <v>2</v>
          </cell>
          <cell r="B173">
            <v>20</v>
          </cell>
          <cell r="C173">
            <v>3</v>
          </cell>
          <cell r="D173">
            <v>2021</v>
          </cell>
        </row>
        <row r="174">
          <cell r="A174">
            <v>2</v>
          </cell>
          <cell r="B174">
            <v>20</v>
          </cell>
        </row>
        <row r="175">
          <cell r="A175">
            <v>2</v>
          </cell>
          <cell r="B175">
            <v>20</v>
          </cell>
          <cell r="C175">
            <v>13</v>
          </cell>
          <cell r="D175">
            <v>2053</v>
          </cell>
        </row>
        <row r="176">
          <cell r="A176">
            <v>2</v>
          </cell>
          <cell r="B176">
            <v>20</v>
          </cell>
        </row>
        <row r="177">
          <cell r="A177">
            <v>2</v>
          </cell>
          <cell r="B177">
            <v>20</v>
          </cell>
          <cell r="C177" t="str">
            <v>3a</v>
          </cell>
          <cell r="D177">
            <v>2017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20</v>
          </cell>
        </row>
        <row r="179">
          <cell r="A179">
            <v>2</v>
          </cell>
          <cell r="B179">
            <v>20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2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2201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2202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2204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2205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2207</v>
          </cell>
        </row>
        <row r="186">
          <cell r="A186">
            <v>2</v>
          </cell>
          <cell r="B186">
            <v>22</v>
          </cell>
          <cell r="C186">
            <v>2</v>
          </cell>
          <cell r="D186">
            <v>2208</v>
          </cell>
        </row>
        <row r="187">
          <cell r="A187">
            <v>2</v>
          </cell>
          <cell r="B187">
            <v>22</v>
          </cell>
          <cell r="C187">
            <v>2</v>
          </cell>
          <cell r="D187">
            <v>2212</v>
          </cell>
        </row>
        <row r="188">
          <cell r="A188">
            <v>2</v>
          </cell>
          <cell r="B188">
            <v>22</v>
          </cell>
          <cell r="C188">
            <v>2</v>
          </cell>
          <cell r="D188">
            <v>2221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2</v>
          </cell>
          <cell r="D190">
            <v>2226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2232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2233</v>
          </cell>
        </row>
        <row r="196">
          <cell r="A196">
            <v>2</v>
          </cell>
          <cell r="B196">
            <v>22</v>
          </cell>
          <cell r="C196">
            <v>12</v>
          </cell>
          <cell r="D196">
            <v>2234</v>
          </cell>
        </row>
        <row r="197">
          <cell r="A197">
            <v>2</v>
          </cell>
          <cell r="B197">
            <v>22</v>
          </cell>
          <cell r="C197">
            <v>12</v>
          </cell>
          <cell r="D197">
            <v>2235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-4</v>
          </cell>
          <cell r="H198">
            <v>-173599000</v>
          </cell>
          <cell r="I198">
            <v>-600216.44999999995</v>
          </cell>
          <cell r="K198">
            <v>-1801726</v>
          </cell>
        </row>
        <row r="199">
          <cell r="A199">
            <v>2</v>
          </cell>
          <cell r="B199">
            <v>22</v>
          </cell>
          <cell r="C199">
            <v>12</v>
          </cell>
          <cell r="D199">
            <v>2296</v>
          </cell>
          <cell r="F199" t="str">
            <v>Rate 2 Off-Peak Firm accrual</v>
          </cell>
          <cell r="G199">
            <v>2</v>
          </cell>
          <cell r="H199">
            <v>12599000</v>
          </cell>
          <cell r="I199">
            <v>50278.09</v>
          </cell>
          <cell r="K199">
            <v>130914</v>
          </cell>
        </row>
        <row r="200">
          <cell r="A200">
            <v>2</v>
          </cell>
          <cell r="B200">
            <v>22</v>
          </cell>
          <cell r="C200">
            <v>12</v>
          </cell>
          <cell r="D200">
            <v>2296</v>
          </cell>
          <cell r="F200" t="str">
            <v>Rate 2 Off-Peak Firm accrual</v>
          </cell>
        </row>
        <row r="201">
          <cell r="A201">
            <v>2</v>
          </cell>
          <cell r="B201">
            <v>22</v>
          </cell>
          <cell r="C201">
            <v>12</v>
          </cell>
          <cell r="D201">
            <v>2296</v>
          </cell>
          <cell r="F201" t="str">
            <v>Rate 2 Off-Peak Firm accrual reversal</v>
          </cell>
        </row>
        <row r="202">
          <cell r="A202">
            <v>2</v>
          </cell>
          <cell r="B202">
            <v>22</v>
          </cell>
          <cell r="C202">
            <v>12</v>
          </cell>
          <cell r="D202">
            <v>2296</v>
          </cell>
        </row>
        <row r="204">
          <cell r="A204">
            <v>2</v>
          </cell>
          <cell r="B204">
            <v>22</v>
          </cell>
        </row>
        <row r="205">
          <cell r="A205">
            <v>2</v>
          </cell>
          <cell r="B205">
            <v>22</v>
          </cell>
          <cell r="C205">
            <v>14</v>
          </cell>
          <cell r="D205">
            <v>2250</v>
          </cell>
          <cell r="F205" t="str">
            <v>CNG Vehicle Service</v>
          </cell>
          <cell r="G205">
            <v>1</v>
          </cell>
          <cell r="H205">
            <v>1800</v>
          </cell>
          <cell r="I205">
            <v>15.97</v>
          </cell>
          <cell r="K205">
            <v>19</v>
          </cell>
        </row>
        <row r="206">
          <cell r="A206">
            <v>2</v>
          </cell>
          <cell r="B206">
            <v>22</v>
          </cell>
        </row>
        <row r="207">
          <cell r="A207">
            <v>2</v>
          </cell>
          <cell r="B207">
            <v>22</v>
          </cell>
          <cell r="C207">
            <v>16</v>
          </cell>
          <cell r="D207">
            <v>2295</v>
          </cell>
        </row>
        <row r="208">
          <cell r="A208">
            <v>2</v>
          </cell>
          <cell r="B208">
            <v>22</v>
          </cell>
        </row>
        <row r="209">
          <cell r="A209">
            <v>2</v>
          </cell>
          <cell r="B209">
            <v>22</v>
          </cell>
          <cell r="C209">
            <v>19</v>
          </cell>
          <cell r="D209">
            <v>2297</v>
          </cell>
          <cell r="F209" t="str">
            <v>Negotiated Contracts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3</v>
          </cell>
          <cell r="H210">
            <v>110361500</v>
          </cell>
          <cell r="I210">
            <v>376668.62</v>
          </cell>
          <cell r="K210">
            <v>1146883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 t="str">
            <v>Negotiated Contracts accrual reversal</v>
          </cell>
          <cell r="G211">
            <v>-1</v>
          </cell>
          <cell r="H211">
            <v>-261400</v>
          </cell>
          <cell r="I211">
            <v>-1364.42</v>
          </cell>
          <cell r="K211">
            <v>-2701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22</v>
          </cell>
        </row>
        <row r="214">
          <cell r="A214">
            <v>2</v>
          </cell>
          <cell r="B214">
            <v>22</v>
          </cell>
          <cell r="C214" t="str">
            <v>2a</v>
          </cell>
          <cell r="D214">
            <v>2206</v>
          </cell>
          <cell r="F214" t="str">
            <v>General - Air Conditioning</v>
          </cell>
        </row>
        <row r="215">
          <cell r="A215">
            <v>2</v>
          </cell>
          <cell r="B215">
            <v>22</v>
          </cell>
          <cell r="C215" t="str">
            <v>2a</v>
          </cell>
          <cell r="D215">
            <v>2213</v>
          </cell>
        </row>
        <row r="216">
          <cell r="A216">
            <v>2</v>
          </cell>
          <cell r="B216">
            <v>22</v>
          </cell>
          <cell r="C216" t="str">
            <v>2a</v>
          </cell>
          <cell r="D216">
            <v>2240</v>
          </cell>
        </row>
        <row r="217">
          <cell r="A217">
            <v>2</v>
          </cell>
          <cell r="B217">
            <v>22</v>
          </cell>
          <cell r="C217" t="str">
            <v>2a</v>
          </cell>
          <cell r="D217">
            <v>2241</v>
          </cell>
        </row>
        <row r="218">
          <cell r="A218">
            <v>2</v>
          </cell>
          <cell r="B218">
            <v>22</v>
          </cell>
        </row>
        <row r="219">
          <cell r="A219">
            <v>2</v>
          </cell>
          <cell r="B219">
            <v>22</v>
          </cell>
          <cell r="C219" t="str">
            <v>2h</v>
          </cell>
          <cell r="D219">
            <v>2207</v>
          </cell>
        </row>
        <row r="220">
          <cell r="A220">
            <v>2</v>
          </cell>
          <cell r="B220">
            <v>22</v>
          </cell>
          <cell r="C220" t="str">
            <v>2h</v>
          </cell>
          <cell r="D220">
            <v>2208</v>
          </cell>
        </row>
        <row r="221">
          <cell r="A221">
            <v>2</v>
          </cell>
          <cell r="B221">
            <v>22</v>
          </cell>
          <cell r="C221" t="str">
            <v>2h</v>
          </cell>
          <cell r="D221">
            <v>2223</v>
          </cell>
        </row>
        <row r="222">
          <cell r="A222">
            <v>2</v>
          </cell>
          <cell r="B222">
            <v>22</v>
          </cell>
          <cell r="C222" t="str">
            <v>2h</v>
          </cell>
          <cell r="D222">
            <v>2227</v>
          </cell>
        </row>
        <row r="223">
          <cell r="A223">
            <v>2</v>
          </cell>
          <cell r="B223">
            <v>22</v>
          </cell>
        </row>
        <row r="224">
          <cell r="A224">
            <v>2</v>
          </cell>
          <cell r="B224">
            <v>22</v>
          </cell>
          <cell r="C224">
            <v>22</v>
          </cell>
          <cell r="D224">
            <v>2253</v>
          </cell>
        </row>
        <row r="225">
          <cell r="A225">
            <v>2</v>
          </cell>
          <cell r="B225">
            <v>22</v>
          </cell>
        </row>
        <row r="226">
          <cell r="A226">
            <v>2</v>
          </cell>
          <cell r="B226">
            <v>22</v>
          </cell>
          <cell r="G226">
            <v>1</v>
          </cell>
          <cell r="H226">
            <v>-50898100</v>
          </cell>
          <cell r="I226">
            <v>-174618.19000000003</v>
          </cell>
          <cell r="J226">
            <v>0</v>
          </cell>
          <cell r="K226">
            <v>-526611</v>
          </cell>
        </row>
        <row r="227">
          <cell r="A227">
            <v>2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 t="str">
            <v>24aa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 t="str">
            <v>24ad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 t="str">
            <v>24ag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 t="str">
            <v>24ao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2403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2406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2</v>
          </cell>
          <cell r="D236">
            <v>2409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2</v>
          </cell>
          <cell r="D237">
            <v>2412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2</v>
          </cell>
          <cell r="D238">
            <v>2421</v>
          </cell>
          <cell r="F238" t="str">
            <v>New York State</v>
          </cell>
        </row>
        <row r="239">
          <cell r="A239">
            <v>2</v>
          </cell>
          <cell r="B239">
            <v>24</v>
          </cell>
          <cell r="C239">
            <v>2</v>
          </cell>
          <cell r="D239">
            <v>2424</v>
          </cell>
          <cell r="F239" t="str">
            <v>U.S. Government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</row>
        <row r="241">
          <cell r="A241">
            <v>2</v>
          </cell>
          <cell r="B241">
            <v>24</v>
          </cell>
          <cell r="C241">
            <v>2</v>
          </cell>
          <cell r="D241">
            <v>2441</v>
          </cell>
          <cell r="F241" t="str">
            <v>NYC Public Bridges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</row>
        <row r="243">
          <cell r="A243">
            <v>2</v>
          </cell>
          <cell r="B243">
            <v>24</v>
          </cell>
          <cell r="C243">
            <v>2</v>
          </cell>
          <cell r="D243">
            <v>2476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</row>
        <row r="245">
          <cell r="A245">
            <v>2</v>
          </cell>
          <cell r="B245">
            <v>24</v>
          </cell>
          <cell r="C245">
            <v>3</v>
          </cell>
          <cell r="D245">
            <v>2405</v>
          </cell>
        </row>
        <row r="246">
          <cell r="A246">
            <v>2</v>
          </cell>
          <cell r="B246">
            <v>24</v>
          </cell>
        </row>
        <row r="247">
          <cell r="A247">
            <v>2</v>
          </cell>
          <cell r="B247">
            <v>24</v>
          </cell>
          <cell r="C247">
            <v>12</v>
          </cell>
          <cell r="D247">
            <v>2431</v>
          </cell>
        </row>
        <row r="248">
          <cell r="A248">
            <v>2</v>
          </cell>
          <cell r="B248">
            <v>24</v>
          </cell>
          <cell r="C248">
            <v>12</v>
          </cell>
          <cell r="D248">
            <v>2432</v>
          </cell>
        </row>
        <row r="249">
          <cell r="A249">
            <v>2</v>
          </cell>
          <cell r="B249">
            <v>24</v>
          </cell>
          <cell r="C249">
            <v>12</v>
          </cell>
          <cell r="D249">
            <v>2433</v>
          </cell>
        </row>
        <row r="250">
          <cell r="A250">
            <v>2</v>
          </cell>
          <cell r="B250">
            <v>24</v>
          </cell>
          <cell r="C250">
            <v>12</v>
          </cell>
          <cell r="D250">
            <v>2434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>
            <v>12</v>
          </cell>
          <cell r="D252">
            <v>2496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-6</v>
          </cell>
          <cell r="H253">
            <v>-18851000</v>
          </cell>
          <cell r="I253">
            <v>-78360.78</v>
          </cell>
          <cell r="K253">
            <v>-195578</v>
          </cell>
        </row>
        <row r="254">
          <cell r="A254">
            <v>2</v>
          </cell>
          <cell r="B254">
            <v>24</v>
          </cell>
          <cell r="C254">
            <v>12</v>
          </cell>
          <cell r="D254">
            <v>2496</v>
          </cell>
          <cell r="F254" t="str">
            <v>Rate 2 Off-Peak Firm accrual</v>
          </cell>
          <cell r="G254">
            <v>6</v>
          </cell>
          <cell r="H254">
            <v>22938000</v>
          </cell>
          <cell r="I254">
            <v>98835.89</v>
          </cell>
          <cell r="K254">
            <v>238300</v>
          </cell>
        </row>
        <row r="255">
          <cell r="A255">
            <v>2</v>
          </cell>
          <cell r="B255">
            <v>24</v>
          </cell>
          <cell r="C255">
            <v>12</v>
          </cell>
          <cell r="D255">
            <v>2496</v>
          </cell>
          <cell r="F255" t="str">
            <v>Rate 2 Off-Peak Firm accrual reversal</v>
          </cell>
          <cell r="G255">
            <v>-3</v>
          </cell>
          <cell r="H255">
            <v>-63311000</v>
          </cell>
          <cell r="I255">
            <v>-227070.79</v>
          </cell>
          <cell r="K255">
            <v>-657079</v>
          </cell>
        </row>
        <row r="256">
          <cell r="A256">
            <v>2</v>
          </cell>
          <cell r="B256">
            <v>24</v>
          </cell>
          <cell r="C256">
            <v>12</v>
          </cell>
          <cell r="D256">
            <v>2496</v>
          </cell>
          <cell r="F256" t="str">
            <v>Rate 2 Off-Peak Firm accrual</v>
          </cell>
          <cell r="G256">
            <v>1</v>
          </cell>
          <cell r="H256">
            <v>3029000</v>
          </cell>
          <cell r="I256">
            <v>12077.36</v>
          </cell>
          <cell r="K256">
            <v>31447</v>
          </cell>
        </row>
        <row r="257">
          <cell r="A257">
            <v>2</v>
          </cell>
          <cell r="B257">
            <v>24</v>
          </cell>
        </row>
        <row r="258">
          <cell r="A258">
            <v>2</v>
          </cell>
          <cell r="B258">
            <v>24</v>
          </cell>
          <cell r="C258">
            <v>14</v>
          </cell>
          <cell r="D258">
            <v>2480</v>
          </cell>
          <cell r="F258" t="str">
            <v>CNG Vehicle Service</v>
          </cell>
          <cell r="G258">
            <v>1</v>
          </cell>
          <cell r="H258">
            <v>237200</v>
          </cell>
          <cell r="I258">
            <v>1479</v>
          </cell>
          <cell r="K258">
            <v>2464</v>
          </cell>
        </row>
        <row r="259">
          <cell r="A259">
            <v>2</v>
          </cell>
          <cell r="B259">
            <v>24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</row>
        <row r="261">
          <cell r="A261">
            <v>2</v>
          </cell>
          <cell r="B261">
            <v>24</v>
          </cell>
        </row>
        <row r="262">
          <cell r="A262">
            <v>2</v>
          </cell>
          <cell r="B262">
            <v>24</v>
          </cell>
          <cell r="C262">
            <v>19</v>
          </cell>
          <cell r="D262">
            <v>2497</v>
          </cell>
          <cell r="F262" t="str">
            <v>Negotiated Contracts</v>
          </cell>
        </row>
        <row r="263">
          <cell r="A263">
            <v>2</v>
          </cell>
          <cell r="B263">
            <v>24</v>
          </cell>
          <cell r="C263">
            <v>19</v>
          </cell>
          <cell r="D263">
            <v>2497</v>
          </cell>
          <cell r="F263" t="str">
            <v>Negotiated Contracts</v>
          </cell>
        </row>
        <row r="264">
          <cell r="A264">
            <v>2</v>
          </cell>
          <cell r="B264">
            <v>24</v>
          </cell>
          <cell r="C264">
            <v>19</v>
          </cell>
          <cell r="D264">
            <v>2497</v>
          </cell>
          <cell r="F264" t="str">
            <v>Negotiated Contracts accrual reversal</v>
          </cell>
          <cell r="G264">
            <v>-5</v>
          </cell>
          <cell r="H264">
            <v>-1794900</v>
          </cell>
          <cell r="I264">
            <v>-9987.31</v>
          </cell>
          <cell r="K264">
            <v>-18584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 t="str">
            <v>Negotiated Contracts accrual reversal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2</v>
          </cell>
          <cell r="B268">
            <v>24</v>
          </cell>
          <cell r="C268">
            <v>19</v>
          </cell>
          <cell r="D268">
            <v>2499</v>
          </cell>
          <cell r="F268" t="str">
            <v>NYCHA Negotiated Contract accrual</v>
          </cell>
          <cell r="G268">
            <v>12</v>
          </cell>
          <cell r="H268">
            <v>47928100</v>
          </cell>
          <cell r="I268">
            <v>323538.92</v>
          </cell>
          <cell r="K268">
            <v>497888</v>
          </cell>
        </row>
        <row r="269">
          <cell r="A269">
            <v>2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-10</v>
          </cell>
          <cell r="H269">
            <v>-36781600</v>
          </cell>
          <cell r="I269">
            <v>-237093.66</v>
          </cell>
          <cell r="K269">
            <v>-381632</v>
          </cell>
        </row>
        <row r="270">
          <cell r="A270">
            <v>2</v>
          </cell>
          <cell r="B270">
            <v>24</v>
          </cell>
        </row>
        <row r="271">
          <cell r="A271">
            <v>2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2</v>
          </cell>
          <cell r="B272">
            <v>24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2</v>
          </cell>
          <cell r="B274">
            <v>24</v>
          </cell>
          <cell r="C274" t="str">
            <v>2h</v>
          </cell>
          <cell r="D274" t="str">
            <v>24ab</v>
          </cell>
        </row>
        <row r="275">
          <cell r="A275">
            <v>2</v>
          </cell>
          <cell r="B275">
            <v>24</v>
          </cell>
          <cell r="C275" t="str">
            <v>2h</v>
          </cell>
          <cell r="D275" t="str">
            <v>24ad</v>
          </cell>
        </row>
        <row r="276">
          <cell r="A276">
            <v>2</v>
          </cell>
          <cell r="B276">
            <v>24</v>
          </cell>
          <cell r="C276" t="str">
            <v>2h</v>
          </cell>
          <cell r="D276" t="str">
            <v>24ag</v>
          </cell>
        </row>
        <row r="277">
          <cell r="A277">
            <v>2</v>
          </cell>
          <cell r="B277">
            <v>24</v>
          </cell>
          <cell r="C277" t="str">
            <v>2h</v>
          </cell>
          <cell r="D277" t="str">
            <v>24ao</v>
          </cell>
        </row>
        <row r="278">
          <cell r="A278">
            <v>2</v>
          </cell>
          <cell r="B278">
            <v>24</v>
          </cell>
        </row>
        <row r="279">
          <cell r="A279">
            <v>2</v>
          </cell>
          <cell r="B279">
            <v>24</v>
          </cell>
          <cell r="G279">
            <v>-4</v>
          </cell>
          <cell r="H279">
            <v>-46606200</v>
          </cell>
          <cell r="I279">
            <v>-116581.37000000002</v>
          </cell>
          <cell r="J279">
            <v>0</v>
          </cell>
          <cell r="K279">
            <v>-482774</v>
          </cell>
        </row>
        <row r="280">
          <cell r="A280">
            <v>2</v>
          </cell>
        </row>
        <row r="281">
          <cell r="A281">
            <v>2</v>
          </cell>
          <cell r="B281">
            <v>26</v>
          </cell>
          <cell r="C281">
            <v>2</v>
          </cell>
          <cell r="D281">
            <v>2641</v>
          </cell>
        </row>
        <row r="282">
          <cell r="A282">
            <v>2</v>
          </cell>
          <cell r="B282">
            <v>26</v>
          </cell>
        </row>
        <row r="283">
          <cell r="A283">
            <v>2</v>
          </cell>
          <cell r="B283">
            <v>26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2</v>
          </cell>
        </row>
        <row r="285">
          <cell r="A285">
            <v>2</v>
          </cell>
          <cell r="G285">
            <v>-3</v>
          </cell>
          <cell r="H285">
            <v>-97504300</v>
          </cell>
          <cell r="I285">
            <v>-291199.56000000006</v>
          </cell>
          <cell r="J285">
            <v>0</v>
          </cell>
          <cell r="K285">
            <v>-1009385</v>
          </cell>
        </row>
        <row r="287">
          <cell r="A287">
            <v>4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4</v>
          </cell>
          <cell r="B288">
            <v>24</v>
          </cell>
        </row>
        <row r="289">
          <cell r="A289">
            <v>4</v>
          </cell>
          <cell r="B289">
            <v>24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4</v>
          </cell>
        </row>
        <row r="291">
          <cell r="A291">
            <v>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3">
          <cell r="A293">
            <v>5</v>
          </cell>
          <cell r="B293">
            <v>20</v>
          </cell>
          <cell r="C293">
            <v>1</v>
          </cell>
          <cell r="D293">
            <v>2001</v>
          </cell>
          <cell r="F293" t="str">
            <v>Residential &amp; Religous - Monthly</v>
          </cell>
        </row>
        <row r="294">
          <cell r="A294">
            <v>5</v>
          </cell>
          <cell r="B294">
            <v>20</v>
          </cell>
          <cell r="C294">
            <v>1</v>
          </cell>
          <cell r="D294">
            <v>2002</v>
          </cell>
          <cell r="F294" t="str">
            <v>Residential &amp; Religous - Bi-monthly</v>
          </cell>
        </row>
        <row r="295">
          <cell r="A295">
            <v>5</v>
          </cell>
          <cell r="B295">
            <v>20</v>
          </cell>
          <cell r="C295">
            <v>1</v>
          </cell>
          <cell r="D295">
            <v>2004</v>
          </cell>
          <cell r="F295" t="str">
            <v>Accrual</v>
          </cell>
        </row>
        <row r="296">
          <cell r="A296">
            <v>5</v>
          </cell>
          <cell r="B296">
            <v>20</v>
          </cell>
          <cell r="C296">
            <v>1</v>
          </cell>
          <cell r="D296">
            <v>2005</v>
          </cell>
          <cell r="F296" t="str">
            <v>Accrual reversal</v>
          </cell>
        </row>
        <row r="297">
          <cell r="A297">
            <v>5</v>
          </cell>
          <cell r="B297">
            <v>20</v>
          </cell>
        </row>
        <row r="298">
          <cell r="A298">
            <v>5</v>
          </cell>
          <cell r="B298">
            <v>20</v>
          </cell>
          <cell r="C298">
            <v>3</v>
          </cell>
          <cell r="D298">
            <v>2016</v>
          </cell>
          <cell r="F298" t="str">
            <v>Residential &amp; Religous - Heating</v>
          </cell>
        </row>
        <row r="299">
          <cell r="A299">
            <v>5</v>
          </cell>
          <cell r="B299">
            <v>20</v>
          </cell>
          <cell r="C299">
            <v>3</v>
          </cell>
          <cell r="D299">
            <v>2021</v>
          </cell>
        </row>
        <row r="300">
          <cell r="A300">
            <v>5</v>
          </cell>
          <cell r="B300">
            <v>20</v>
          </cell>
        </row>
        <row r="301">
          <cell r="A301">
            <v>5</v>
          </cell>
          <cell r="B301">
            <v>20</v>
          </cell>
          <cell r="C301">
            <v>13</v>
          </cell>
          <cell r="D301">
            <v>2053</v>
          </cell>
        </row>
        <row r="302">
          <cell r="A302">
            <v>5</v>
          </cell>
          <cell r="B302">
            <v>20</v>
          </cell>
        </row>
        <row r="303">
          <cell r="A303">
            <v>5</v>
          </cell>
          <cell r="B303">
            <v>20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20</v>
          </cell>
        </row>
        <row r="305">
          <cell r="A305">
            <v>5</v>
          </cell>
          <cell r="B305">
            <v>20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</v>
          </cell>
        </row>
        <row r="307">
          <cell r="A307">
            <v>5</v>
          </cell>
          <cell r="B307">
            <v>22</v>
          </cell>
          <cell r="C307">
            <v>2</v>
          </cell>
          <cell r="D307">
            <v>2201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2</v>
          </cell>
          <cell r="D308">
            <v>2202</v>
          </cell>
          <cell r="F308" t="str">
            <v>General - Bi-monthly</v>
          </cell>
        </row>
        <row r="309">
          <cell r="A309">
            <v>5</v>
          </cell>
          <cell r="B309">
            <v>22</v>
          </cell>
          <cell r="C309">
            <v>2</v>
          </cell>
          <cell r="D309">
            <v>2204</v>
          </cell>
          <cell r="F309" t="str">
            <v>Accrual</v>
          </cell>
        </row>
        <row r="310">
          <cell r="A310">
            <v>5</v>
          </cell>
          <cell r="B310">
            <v>22</v>
          </cell>
          <cell r="C310">
            <v>2</v>
          </cell>
          <cell r="D310">
            <v>2205</v>
          </cell>
          <cell r="F310" t="str">
            <v>Accrual reversal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</row>
        <row r="312">
          <cell r="A312">
            <v>5</v>
          </cell>
          <cell r="B312">
            <v>22</v>
          </cell>
          <cell r="C312">
            <v>2</v>
          </cell>
          <cell r="D312">
            <v>2208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2</v>
          </cell>
          <cell r="D314">
            <v>2218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2</v>
          </cell>
          <cell r="D316">
            <v>2226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>
            <v>2</v>
          </cell>
          <cell r="D318">
            <v>2242</v>
          </cell>
        </row>
        <row r="319">
          <cell r="A319">
            <v>5</v>
          </cell>
          <cell r="B319">
            <v>22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>
            <v>9</v>
          </cell>
          <cell r="D321">
            <v>2264</v>
          </cell>
        </row>
        <row r="322">
          <cell r="A322">
            <v>5</v>
          </cell>
          <cell r="B322">
            <v>22</v>
          </cell>
        </row>
        <row r="323">
          <cell r="A323">
            <v>5</v>
          </cell>
          <cell r="B323">
            <v>22</v>
          </cell>
          <cell r="C323">
            <v>12</v>
          </cell>
          <cell r="D323">
            <v>2231</v>
          </cell>
        </row>
        <row r="324">
          <cell r="A324">
            <v>5</v>
          </cell>
          <cell r="B324">
            <v>22</v>
          </cell>
          <cell r="C324">
            <v>12</v>
          </cell>
          <cell r="D324">
            <v>2232</v>
          </cell>
        </row>
        <row r="325">
          <cell r="A325">
            <v>5</v>
          </cell>
          <cell r="B325">
            <v>22</v>
          </cell>
          <cell r="C325">
            <v>12</v>
          </cell>
          <cell r="D325">
            <v>2233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12</v>
          </cell>
          <cell r="D327">
            <v>2296</v>
          </cell>
          <cell r="F327" t="str">
            <v>Rate 2 Off-Peak Firm accrual reversal</v>
          </cell>
          <cell r="G327">
            <v>-1</v>
          </cell>
          <cell r="I327">
            <v>-329.64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2</v>
          </cell>
          <cell r="H328">
            <v>17333000</v>
          </cell>
          <cell r="I328">
            <v>64348.160000000003</v>
          </cell>
          <cell r="K328">
            <v>179717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 t="str">
            <v>Rate 2 Off-Peak Firm accrual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22</v>
          </cell>
        </row>
        <row r="332">
          <cell r="A332">
            <v>5</v>
          </cell>
          <cell r="B332">
            <v>22</v>
          </cell>
          <cell r="C332">
            <v>14</v>
          </cell>
          <cell r="D332">
            <v>2250</v>
          </cell>
          <cell r="F332" t="str">
            <v>CNG Vehicle Service</v>
          </cell>
          <cell r="G332">
            <v>3</v>
          </cell>
          <cell r="H332">
            <v>29200</v>
          </cell>
          <cell r="I332">
            <v>256.29000000000002</v>
          </cell>
          <cell r="K332">
            <v>303</v>
          </cell>
        </row>
        <row r="333">
          <cell r="A333">
            <v>5</v>
          </cell>
          <cell r="B333">
            <v>22</v>
          </cell>
        </row>
        <row r="334">
          <cell r="A334">
            <v>5</v>
          </cell>
          <cell r="B334">
            <v>22</v>
          </cell>
          <cell r="C334">
            <v>16</v>
          </cell>
          <cell r="D334">
            <v>2295</v>
          </cell>
        </row>
        <row r="335">
          <cell r="A335">
            <v>5</v>
          </cell>
          <cell r="B335">
            <v>22</v>
          </cell>
        </row>
        <row r="336">
          <cell r="A336">
            <v>5</v>
          </cell>
          <cell r="B336">
            <v>22</v>
          </cell>
          <cell r="C336">
            <v>19</v>
          </cell>
          <cell r="D336">
            <v>2297</v>
          </cell>
          <cell r="F336" t="str">
            <v>Negotiated Contracts</v>
          </cell>
        </row>
        <row r="337">
          <cell r="A337">
            <v>5</v>
          </cell>
          <cell r="B337">
            <v>22</v>
          </cell>
        </row>
        <row r="338">
          <cell r="A338">
            <v>5</v>
          </cell>
          <cell r="B338">
            <v>22</v>
          </cell>
          <cell r="C338" t="str">
            <v>2a</v>
          </cell>
          <cell r="D338">
            <v>2206</v>
          </cell>
        </row>
        <row r="339">
          <cell r="A339">
            <v>5</v>
          </cell>
          <cell r="B339">
            <v>22</v>
          </cell>
          <cell r="C339" t="str">
            <v>2a</v>
          </cell>
          <cell r="D339">
            <v>2240</v>
          </cell>
        </row>
        <row r="340">
          <cell r="A340">
            <v>5</v>
          </cell>
          <cell r="B340">
            <v>22</v>
          </cell>
        </row>
        <row r="341">
          <cell r="A341">
            <v>5</v>
          </cell>
          <cell r="B341">
            <v>22</v>
          </cell>
          <cell r="C341" t="str">
            <v>2h</v>
          </cell>
          <cell r="D341">
            <v>2207</v>
          </cell>
        </row>
        <row r="342">
          <cell r="A342">
            <v>5</v>
          </cell>
          <cell r="B342">
            <v>22</v>
          </cell>
          <cell r="C342" t="str">
            <v>2h</v>
          </cell>
          <cell r="D342">
            <v>2208</v>
          </cell>
        </row>
        <row r="343">
          <cell r="A343">
            <v>5</v>
          </cell>
          <cell r="B343">
            <v>22</v>
          </cell>
          <cell r="C343" t="str">
            <v>2h</v>
          </cell>
          <cell r="D343">
            <v>2223</v>
          </cell>
        </row>
        <row r="344">
          <cell r="A344">
            <v>5</v>
          </cell>
          <cell r="B344">
            <v>22</v>
          </cell>
          <cell r="C344" t="str">
            <v>2h</v>
          </cell>
          <cell r="D344">
            <v>2227</v>
          </cell>
        </row>
        <row r="345">
          <cell r="A345">
            <v>5</v>
          </cell>
          <cell r="B345">
            <v>22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22</v>
          </cell>
        </row>
        <row r="347">
          <cell r="A347">
            <v>5</v>
          </cell>
          <cell r="B347">
            <v>22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22</v>
          </cell>
        </row>
        <row r="349">
          <cell r="A349">
            <v>5</v>
          </cell>
          <cell r="B349">
            <v>22</v>
          </cell>
          <cell r="G349">
            <v>4</v>
          </cell>
          <cell r="H349">
            <v>17362200</v>
          </cell>
          <cell r="I349">
            <v>64274.810000000005</v>
          </cell>
          <cell r="J349">
            <v>0</v>
          </cell>
          <cell r="K349">
            <v>180020</v>
          </cell>
        </row>
        <row r="350">
          <cell r="A350">
            <v>5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 t="str">
            <v>24ab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 t="str">
            <v>24ad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2</v>
          </cell>
          <cell r="D354" t="str">
            <v>24ag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</row>
        <row r="356">
          <cell r="A356">
            <v>5</v>
          </cell>
          <cell r="B356">
            <v>24</v>
          </cell>
          <cell r="C356">
            <v>2</v>
          </cell>
          <cell r="D356">
            <v>2403</v>
          </cell>
          <cell r="F356" t="str">
            <v>NYC Housing Authority</v>
          </cell>
        </row>
        <row r="357">
          <cell r="A357">
            <v>5</v>
          </cell>
          <cell r="B357">
            <v>24</v>
          </cell>
          <cell r="C357">
            <v>2</v>
          </cell>
          <cell r="D357">
            <v>2406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2</v>
          </cell>
          <cell r="D358">
            <v>2408</v>
          </cell>
        </row>
        <row r="359">
          <cell r="A359">
            <v>5</v>
          </cell>
          <cell r="B359">
            <v>24</v>
          </cell>
          <cell r="C359">
            <v>2</v>
          </cell>
          <cell r="D359">
            <v>2409</v>
          </cell>
          <cell r="F359" t="str">
            <v>Port Authority of NY &amp; NJ</v>
          </cell>
        </row>
        <row r="360">
          <cell r="A360">
            <v>5</v>
          </cell>
          <cell r="B360">
            <v>24</v>
          </cell>
          <cell r="C360">
            <v>2</v>
          </cell>
          <cell r="D360">
            <v>2412</v>
          </cell>
          <cell r="F360" t="str">
            <v>Triboro Bridge &amp; Tunnel Authority</v>
          </cell>
        </row>
        <row r="361">
          <cell r="A361">
            <v>5</v>
          </cell>
          <cell r="B361">
            <v>24</v>
          </cell>
          <cell r="C361">
            <v>2</v>
          </cell>
          <cell r="D361">
            <v>2421</v>
          </cell>
          <cell r="F361" t="str">
            <v>New York State</v>
          </cell>
        </row>
        <row r="362">
          <cell r="A362">
            <v>5</v>
          </cell>
          <cell r="B362">
            <v>24</v>
          </cell>
          <cell r="C362">
            <v>2</v>
          </cell>
          <cell r="D362">
            <v>2424</v>
          </cell>
          <cell r="F362" t="str">
            <v>U.S. Government</v>
          </cell>
        </row>
        <row r="363">
          <cell r="A363">
            <v>5</v>
          </cell>
          <cell r="B363">
            <v>24</v>
          </cell>
          <cell r="C363">
            <v>2</v>
          </cell>
          <cell r="D363">
            <v>2441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</row>
        <row r="366">
          <cell r="A366">
            <v>5</v>
          </cell>
          <cell r="B366">
            <v>24</v>
          </cell>
          <cell r="C366">
            <v>9</v>
          </cell>
          <cell r="D366">
            <v>2465</v>
          </cell>
        </row>
        <row r="367">
          <cell r="A367">
            <v>5</v>
          </cell>
          <cell r="B367">
            <v>24</v>
          </cell>
        </row>
        <row r="368">
          <cell r="A368">
            <v>5</v>
          </cell>
          <cell r="B368">
            <v>24</v>
          </cell>
          <cell r="C368">
            <v>12</v>
          </cell>
          <cell r="D368">
            <v>2432</v>
          </cell>
        </row>
        <row r="369">
          <cell r="A369">
            <v>5</v>
          </cell>
          <cell r="B369">
            <v>24</v>
          </cell>
          <cell r="C369">
            <v>12</v>
          </cell>
          <cell r="D369">
            <v>2433</v>
          </cell>
        </row>
        <row r="370">
          <cell r="A370">
            <v>5</v>
          </cell>
          <cell r="B370">
            <v>24</v>
          </cell>
          <cell r="C370">
            <v>12</v>
          </cell>
          <cell r="D370">
            <v>2434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-2</v>
          </cell>
          <cell r="H371">
            <v>-9464000</v>
          </cell>
          <cell r="I371">
            <v>-34473.879999999997</v>
          </cell>
          <cell r="K371">
            <v>-98138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 t="str">
            <v>Rate 2 Off-Peak Firm accrual</v>
          </cell>
          <cell r="G372">
            <v>1</v>
          </cell>
          <cell r="H372">
            <v>560000</v>
          </cell>
          <cell r="I372">
            <v>2233.2800000000002</v>
          </cell>
          <cell r="K372">
            <v>5815</v>
          </cell>
        </row>
        <row r="373">
          <cell r="A373">
            <v>5</v>
          </cell>
          <cell r="B373">
            <v>24</v>
          </cell>
        </row>
        <row r="374">
          <cell r="A374">
            <v>5</v>
          </cell>
          <cell r="B374">
            <v>24</v>
          </cell>
          <cell r="C374">
            <v>14</v>
          </cell>
          <cell r="D374">
            <v>2480</v>
          </cell>
          <cell r="F374" t="str">
            <v>CNG Vehicle Service</v>
          </cell>
          <cell r="G374">
            <v>2</v>
          </cell>
          <cell r="H374">
            <v>301100</v>
          </cell>
          <cell r="I374">
            <v>1874.06</v>
          </cell>
          <cell r="K374">
            <v>3122</v>
          </cell>
        </row>
        <row r="375">
          <cell r="A375">
            <v>5</v>
          </cell>
          <cell r="B375">
            <v>24</v>
          </cell>
        </row>
        <row r="376">
          <cell r="A376">
            <v>5</v>
          </cell>
          <cell r="B376">
            <v>24</v>
          </cell>
          <cell r="C376">
            <v>19</v>
          </cell>
          <cell r="D376">
            <v>2497</v>
          </cell>
          <cell r="F376" t="str">
            <v>Negotiated Contracts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 t="str">
            <v>Negotiated Contracts accrual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</row>
        <row r="380">
          <cell r="A380">
            <v>5</v>
          </cell>
          <cell r="B380">
            <v>24</v>
          </cell>
          <cell r="C380">
            <v>19</v>
          </cell>
          <cell r="D380">
            <v>2497</v>
          </cell>
          <cell r="F380" t="str">
            <v>Negotiated Contracts accrual</v>
          </cell>
        </row>
        <row r="381">
          <cell r="A381">
            <v>5</v>
          </cell>
          <cell r="B381">
            <v>24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-15742000</v>
          </cell>
          <cell r="I381">
            <v>-57802.12</v>
          </cell>
          <cell r="K381">
            <v>-163259</v>
          </cell>
        </row>
        <row r="382">
          <cell r="A382">
            <v>5</v>
          </cell>
          <cell r="B382">
            <v>24</v>
          </cell>
          <cell r="C382">
            <v>19</v>
          </cell>
          <cell r="D382">
            <v>2499</v>
          </cell>
          <cell r="F382" t="str">
            <v>NYCHA Housing Contract Firm accrual</v>
          </cell>
          <cell r="G382">
            <v>4</v>
          </cell>
          <cell r="H382">
            <v>15878000</v>
          </cell>
          <cell r="I382">
            <v>64722.68</v>
          </cell>
          <cell r="K382">
            <v>164726</v>
          </cell>
        </row>
        <row r="383">
          <cell r="A383">
            <v>5</v>
          </cell>
          <cell r="B383">
            <v>24</v>
          </cell>
          <cell r="C383">
            <v>19</v>
          </cell>
          <cell r="D383">
            <v>2499</v>
          </cell>
        </row>
        <row r="384">
          <cell r="A384">
            <v>5</v>
          </cell>
          <cell r="B384">
            <v>24</v>
          </cell>
        </row>
        <row r="385">
          <cell r="A385">
            <v>5</v>
          </cell>
          <cell r="B385">
            <v>24</v>
          </cell>
          <cell r="C385" t="str">
            <v>2h</v>
          </cell>
          <cell r="D385" t="str">
            <v>24ab</v>
          </cell>
        </row>
        <row r="386">
          <cell r="A386">
            <v>5</v>
          </cell>
          <cell r="B386">
            <v>24</v>
          </cell>
          <cell r="C386" t="str">
            <v>2h</v>
          </cell>
          <cell r="D386" t="str">
            <v>24ad</v>
          </cell>
        </row>
        <row r="387">
          <cell r="A387">
            <v>5</v>
          </cell>
          <cell r="B387">
            <v>24</v>
          </cell>
          <cell r="C387" t="str">
            <v>2h</v>
          </cell>
          <cell r="D387" t="str">
            <v>24ae</v>
          </cell>
        </row>
        <row r="388">
          <cell r="A388">
            <v>5</v>
          </cell>
          <cell r="B388">
            <v>24</v>
          </cell>
          <cell r="C388" t="str">
            <v>2h</v>
          </cell>
          <cell r="D388" t="str">
            <v>24ag</v>
          </cell>
        </row>
        <row r="389">
          <cell r="A389">
            <v>5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5</v>
          </cell>
          <cell r="B390">
            <v>24</v>
          </cell>
          <cell r="C390" t="str">
            <v>2h</v>
          </cell>
          <cell r="D390" t="str">
            <v>24ao</v>
          </cell>
        </row>
        <row r="391">
          <cell r="A391">
            <v>5</v>
          </cell>
          <cell r="B391">
            <v>24</v>
          </cell>
        </row>
        <row r="392">
          <cell r="A392">
            <v>5</v>
          </cell>
          <cell r="B392">
            <v>24</v>
          </cell>
          <cell r="G392">
            <v>1</v>
          </cell>
          <cell r="H392">
            <v>-8466900</v>
          </cell>
          <cell r="I392">
            <v>-23445.980000000003</v>
          </cell>
          <cell r="J392">
            <v>0</v>
          </cell>
          <cell r="K392">
            <v>-87734</v>
          </cell>
        </row>
        <row r="393">
          <cell r="A393">
            <v>5</v>
          </cell>
        </row>
        <row r="394">
          <cell r="A394">
            <v>5</v>
          </cell>
          <cell r="B394">
            <v>26</v>
          </cell>
          <cell r="C394">
            <v>2</v>
          </cell>
          <cell r="D394">
            <v>2641</v>
          </cell>
        </row>
        <row r="395">
          <cell r="A395">
            <v>5</v>
          </cell>
          <cell r="B395">
            <v>26</v>
          </cell>
        </row>
        <row r="396">
          <cell r="A396">
            <v>5</v>
          </cell>
          <cell r="B396">
            <v>26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5</v>
          </cell>
        </row>
        <row r="398">
          <cell r="A398">
            <v>5</v>
          </cell>
          <cell r="G398">
            <v>5</v>
          </cell>
          <cell r="H398">
            <v>8895300</v>
          </cell>
          <cell r="I398">
            <v>40828.83</v>
          </cell>
          <cell r="J398">
            <v>0</v>
          </cell>
          <cell r="K398">
            <v>92286</v>
          </cell>
        </row>
        <row r="400">
          <cell r="A400">
            <v>6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105489000</v>
          </cell>
          <cell r="I400">
            <v>442586.64</v>
          </cell>
          <cell r="K400">
            <v>1091641</v>
          </cell>
        </row>
        <row r="401">
          <cell r="A401">
            <v>6</v>
          </cell>
          <cell r="B401">
            <v>22</v>
          </cell>
          <cell r="C401">
            <v>19</v>
          </cell>
          <cell r="D401">
            <v>2296</v>
          </cell>
          <cell r="F401" t="str">
            <v>Negotiated Contracts accrual reversal</v>
          </cell>
          <cell r="G401">
            <v>-1</v>
          </cell>
          <cell r="H401">
            <v>-100804000</v>
          </cell>
          <cell r="I401">
            <v>-384454.74</v>
          </cell>
          <cell r="K401">
            <v>-1043465</v>
          </cell>
        </row>
        <row r="402">
          <cell r="A402">
            <v>6</v>
          </cell>
          <cell r="B402">
            <v>22</v>
          </cell>
          <cell r="C402">
            <v>19</v>
          </cell>
          <cell r="D402">
            <v>2296</v>
          </cell>
          <cell r="F402" t="str">
            <v>Negotiated Contracts</v>
          </cell>
        </row>
        <row r="403">
          <cell r="A403">
            <v>6</v>
          </cell>
          <cell r="B403">
            <v>22</v>
          </cell>
        </row>
        <row r="404">
          <cell r="A404">
            <v>6</v>
          </cell>
          <cell r="B404">
            <v>22</v>
          </cell>
          <cell r="G404">
            <v>0</v>
          </cell>
          <cell r="H404">
            <v>4685000</v>
          </cell>
          <cell r="I404">
            <v>58131.900000000023</v>
          </cell>
          <cell r="J404">
            <v>0</v>
          </cell>
          <cell r="K404">
            <v>48176</v>
          </cell>
        </row>
        <row r="405">
          <cell r="A405">
            <v>6</v>
          </cell>
        </row>
        <row r="406">
          <cell r="A406">
            <v>6</v>
          </cell>
          <cell r="G406">
            <v>0</v>
          </cell>
          <cell r="H406">
            <v>4685000</v>
          </cell>
          <cell r="I406">
            <v>58131.900000000023</v>
          </cell>
          <cell r="J406">
            <v>0</v>
          </cell>
          <cell r="K406">
            <v>48176</v>
          </cell>
        </row>
        <row r="408">
          <cell r="A408">
            <v>7</v>
          </cell>
          <cell r="B408">
            <v>20</v>
          </cell>
          <cell r="C408">
            <v>1</v>
          </cell>
          <cell r="D408">
            <v>2001</v>
          </cell>
        </row>
        <row r="409">
          <cell r="A409">
            <v>7</v>
          </cell>
          <cell r="B409">
            <v>20</v>
          </cell>
        </row>
        <row r="410">
          <cell r="A410">
            <v>7</v>
          </cell>
          <cell r="B410">
            <v>20</v>
          </cell>
          <cell r="C410">
            <v>3</v>
          </cell>
          <cell r="D410">
            <v>2016</v>
          </cell>
        </row>
        <row r="411">
          <cell r="A411">
            <v>7</v>
          </cell>
          <cell r="B411">
            <v>20</v>
          </cell>
        </row>
        <row r="412">
          <cell r="A412">
            <v>7</v>
          </cell>
          <cell r="B412">
            <v>20</v>
          </cell>
          <cell r="C412">
            <v>13</v>
          </cell>
          <cell r="D412">
            <v>2053</v>
          </cell>
        </row>
        <row r="413">
          <cell r="A413">
            <v>7</v>
          </cell>
          <cell r="B413">
            <v>20</v>
          </cell>
        </row>
        <row r="414">
          <cell r="A414">
            <v>7</v>
          </cell>
          <cell r="B414">
            <v>20</v>
          </cell>
          <cell r="C414" t="str">
            <v>3a</v>
          </cell>
          <cell r="D414">
            <v>2017</v>
          </cell>
        </row>
        <row r="415">
          <cell r="A415">
            <v>7</v>
          </cell>
          <cell r="B415">
            <v>20</v>
          </cell>
        </row>
        <row r="416">
          <cell r="A416">
            <v>7</v>
          </cell>
          <cell r="B416">
            <v>20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7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2201</v>
          </cell>
        </row>
        <row r="419">
          <cell r="A419">
            <v>7</v>
          </cell>
          <cell r="B419">
            <v>22</v>
          </cell>
          <cell r="C419">
            <v>2</v>
          </cell>
          <cell r="D419">
            <v>2207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2208</v>
          </cell>
        </row>
        <row r="421">
          <cell r="A421">
            <v>7</v>
          </cell>
          <cell r="B421">
            <v>22</v>
          </cell>
          <cell r="C421">
            <v>2</v>
          </cell>
          <cell r="D421">
            <v>2212</v>
          </cell>
        </row>
        <row r="422">
          <cell r="A422">
            <v>7</v>
          </cell>
          <cell r="B422">
            <v>22</v>
          </cell>
          <cell r="C422">
            <v>2</v>
          </cell>
          <cell r="D422">
            <v>2218</v>
          </cell>
        </row>
        <row r="423">
          <cell r="A423">
            <v>7</v>
          </cell>
          <cell r="B423">
            <v>22</v>
          </cell>
          <cell r="C423">
            <v>2</v>
          </cell>
          <cell r="D423">
            <v>2226</v>
          </cell>
        </row>
        <row r="424">
          <cell r="A424">
            <v>7</v>
          </cell>
          <cell r="B424">
            <v>22</v>
          </cell>
          <cell r="C424">
            <v>2</v>
          </cell>
          <cell r="D424">
            <v>2227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2236</v>
          </cell>
        </row>
        <row r="426">
          <cell r="A426">
            <v>7</v>
          </cell>
          <cell r="B426">
            <v>22</v>
          </cell>
          <cell r="C426">
            <v>2</v>
          </cell>
          <cell r="D426">
            <v>2237</v>
          </cell>
        </row>
        <row r="427">
          <cell r="A427">
            <v>7</v>
          </cell>
          <cell r="B427">
            <v>22</v>
          </cell>
          <cell r="C427">
            <v>2</v>
          </cell>
          <cell r="D427">
            <v>2242</v>
          </cell>
        </row>
        <row r="428">
          <cell r="A428">
            <v>7</v>
          </cell>
          <cell r="B428">
            <v>22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2261</v>
          </cell>
        </row>
        <row r="430">
          <cell r="A430">
            <v>7</v>
          </cell>
          <cell r="B430">
            <v>22</v>
          </cell>
          <cell r="C430">
            <v>9</v>
          </cell>
          <cell r="D430">
            <v>2262</v>
          </cell>
        </row>
        <row r="431">
          <cell r="A431">
            <v>7</v>
          </cell>
          <cell r="B431">
            <v>22</v>
          </cell>
          <cell r="C431">
            <v>9</v>
          </cell>
          <cell r="D431">
            <v>2263</v>
          </cell>
        </row>
        <row r="432">
          <cell r="A432">
            <v>7</v>
          </cell>
          <cell r="B432">
            <v>22</v>
          </cell>
          <cell r="C432">
            <v>9</v>
          </cell>
          <cell r="D432">
            <v>2264</v>
          </cell>
        </row>
        <row r="433">
          <cell r="A433">
            <v>7</v>
          </cell>
          <cell r="B433">
            <v>22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2231</v>
          </cell>
        </row>
        <row r="435">
          <cell r="A435">
            <v>7</v>
          </cell>
          <cell r="B435">
            <v>22</v>
          </cell>
          <cell r="C435">
            <v>12</v>
          </cell>
          <cell r="D435">
            <v>2232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2233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2234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Off-Peak Firm Accrual Reversal</v>
          </cell>
          <cell r="G438">
            <v>-7</v>
          </cell>
          <cell r="H438">
            <v>-84362000</v>
          </cell>
          <cell r="I438">
            <v>-299476.38</v>
          </cell>
          <cell r="K438">
            <v>-870590</v>
          </cell>
        </row>
        <row r="439">
          <cell r="A439">
            <v>7</v>
          </cell>
          <cell r="B439">
            <v>22</v>
          </cell>
          <cell r="C439">
            <v>12</v>
          </cell>
          <cell r="D439">
            <v>2296</v>
          </cell>
          <cell r="F439" t="str">
            <v>Rate 2  Off-Peak Firm Accrual</v>
          </cell>
          <cell r="G439">
            <v>7</v>
          </cell>
          <cell r="H439">
            <v>73306000</v>
          </cell>
          <cell r="I439">
            <v>292068.40000000002</v>
          </cell>
          <cell r="K439">
            <v>757855</v>
          </cell>
        </row>
        <row r="440">
          <cell r="A440">
            <v>7</v>
          </cell>
          <cell r="B440">
            <v>22</v>
          </cell>
          <cell r="C440">
            <v>12</v>
          </cell>
          <cell r="D440">
            <v>2296</v>
          </cell>
          <cell r="F440" t="str">
            <v>Rate 2 Off-Peak Firm Accrual</v>
          </cell>
        </row>
        <row r="441">
          <cell r="A441">
            <v>7</v>
          </cell>
          <cell r="B441">
            <v>22</v>
          </cell>
          <cell r="C441">
            <v>12</v>
          </cell>
          <cell r="D441">
            <v>2296</v>
          </cell>
          <cell r="F441" t="str">
            <v>Rate 2 Off-Peak Firm Accrual Reversal</v>
          </cell>
        </row>
        <row r="442">
          <cell r="A442">
            <v>7</v>
          </cell>
          <cell r="B442">
            <v>22</v>
          </cell>
          <cell r="C442">
            <v>12</v>
          </cell>
          <cell r="D442">
            <v>2296</v>
          </cell>
          <cell r="F442" t="str">
            <v>Rate 2 Off-Peak Firm Accrual</v>
          </cell>
        </row>
        <row r="443">
          <cell r="A443">
            <v>7</v>
          </cell>
          <cell r="B443">
            <v>22</v>
          </cell>
          <cell r="C443">
            <v>12</v>
          </cell>
          <cell r="D443">
            <v>2296</v>
          </cell>
          <cell r="F443" t="str">
            <v>Rate 2 Off-Peak Firm Accrual Reversal</v>
          </cell>
        </row>
        <row r="444">
          <cell r="A444">
            <v>7</v>
          </cell>
          <cell r="B444">
            <v>22</v>
          </cell>
        </row>
        <row r="445">
          <cell r="A445">
            <v>7</v>
          </cell>
          <cell r="B445">
            <v>22</v>
          </cell>
          <cell r="C445">
            <v>14</v>
          </cell>
          <cell r="D445">
            <v>2250</v>
          </cell>
          <cell r="F445" t="str">
            <v>CNG-Vehicle Service</v>
          </cell>
          <cell r="G445">
            <v>1</v>
          </cell>
          <cell r="H445">
            <v>4500</v>
          </cell>
          <cell r="I445">
            <v>38.880000000000003</v>
          </cell>
          <cell r="K445">
            <v>47</v>
          </cell>
        </row>
        <row r="446">
          <cell r="A446">
            <v>7</v>
          </cell>
          <cell r="B446">
            <v>22</v>
          </cell>
        </row>
        <row r="447">
          <cell r="A447">
            <v>7</v>
          </cell>
          <cell r="B447">
            <v>22</v>
          </cell>
          <cell r="C447">
            <v>16</v>
          </cell>
          <cell r="D447">
            <v>2250</v>
          </cell>
        </row>
        <row r="448">
          <cell r="A448">
            <v>7</v>
          </cell>
          <cell r="B448">
            <v>22</v>
          </cell>
        </row>
        <row r="449">
          <cell r="A449">
            <v>7</v>
          </cell>
          <cell r="B449">
            <v>22</v>
          </cell>
          <cell r="C449">
            <v>19</v>
          </cell>
          <cell r="D449">
            <v>2297</v>
          </cell>
        </row>
        <row r="450">
          <cell r="A450">
            <v>7</v>
          </cell>
          <cell r="B450">
            <v>22</v>
          </cell>
          <cell r="C450">
            <v>19</v>
          </cell>
          <cell r="D450">
            <v>2297</v>
          </cell>
        </row>
        <row r="451">
          <cell r="A451">
            <v>7</v>
          </cell>
          <cell r="B451">
            <v>22</v>
          </cell>
          <cell r="C451">
            <v>19</v>
          </cell>
          <cell r="D451">
            <v>2297</v>
          </cell>
          <cell r="F451" t="str">
            <v>Negotiated Contract Accrual Reversal</v>
          </cell>
          <cell r="G451">
            <v>-5</v>
          </cell>
          <cell r="H451">
            <v>-5277000</v>
          </cell>
          <cell r="I451">
            <v>-26496.97</v>
          </cell>
          <cell r="K451">
            <v>-54457</v>
          </cell>
        </row>
        <row r="452">
          <cell r="A452">
            <v>7</v>
          </cell>
          <cell r="B452">
            <v>22</v>
          </cell>
          <cell r="C452">
            <v>19</v>
          </cell>
          <cell r="D452">
            <v>2297</v>
          </cell>
          <cell r="F452" t="str">
            <v>Negotiated Contract Accrual</v>
          </cell>
          <cell r="G452">
            <v>5</v>
          </cell>
          <cell r="H452">
            <v>3995000</v>
          </cell>
          <cell r="I452">
            <v>20677.96</v>
          </cell>
          <cell r="K452">
            <v>41273</v>
          </cell>
        </row>
        <row r="453">
          <cell r="A453">
            <v>7</v>
          </cell>
          <cell r="B453">
            <v>22</v>
          </cell>
          <cell r="C453">
            <v>19</v>
          </cell>
          <cell r="D453">
            <v>2297</v>
          </cell>
          <cell r="F453" t="str">
            <v>Negotiated Contract Accrual Reversal</v>
          </cell>
          <cell r="G453">
            <v>-1</v>
          </cell>
          <cell r="H453">
            <v>-4750100</v>
          </cell>
          <cell r="I453">
            <v>-14089.71</v>
          </cell>
          <cell r="K453">
            <v>-49097</v>
          </cell>
        </row>
        <row r="454">
          <cell r="A454">
            <v>7</v>
          </cell>
          <cell r="B454">
            <v>22</v>
          </cell>
          <cell r="C454">
            <v>19</v>
          </cell>
          <cell r="D454">
            <v>2297</v>
          </cell>
          <cell r="F454" t="str">
            <v>Negotiated Contract Accrual</v>
          </cell>
          <cell r="G454">
            <v>1</v>
          </cell>
          <cell r="H454">
            <v>12065100</v>
          </cell>
          <cell r="I454">
            <v>33319.980000000003</v>
          </cell>
          <cell r="K454">
            <v>125148</v>
          </cell>
        </row>
        <row r="455">
          <cell r="A455">
            <v>7</v>
          </cell>
          <cell r="B455">
            <v>22</v>
          </cell>
        </row>
        <row r="456">
          <cell r="A456">
            <v>7</v>
          </cell>
          <cell r="B456">
            <v>22</v>
          </cell>
          <cell r="C456" t="str">
            <v>2a</v>
          </cell>
          <cell r="D456">
            <v>2206</v>
          </cell>
        </row>
        <row r="457">
          <cell r="A457">
            <v>7</v>
          </cell>
          <cell r="B457">
            <v>22</v>
          </cell>
          <cell r="C457" t="str">
            <v>2a</v>
          </cell>
          <cell r="D457">
            <v>2240</v>
          </cell>
        </row>
        <row r="458">
          <cell r="A458">
            <v>7</v>
          </cell>
          <cell r="B458">
            <v>22</v>
          </cell>
          <cell r="C458" t="str">
            <v>2a</v>
          </cell>
          <cell r="D458">
            <v>2241</v>
          </cell>
        </row>
        <row r="459">
          <cell r="A459">
            <v>7</v>
          </cell>
          <cell r="B459">
            <v>22</v>
          </cell>
        </row>
        <row r="460">
          <cell r="A460">
            <v>7</v>
          </cell>
          <cell r="B460">
            <v>22</v>
          </cell>
          <cell r="C460" t="str">
            <v>2h</v>
          </cell>
          <cell r="D460">
            <v>2207</v>
          </cell>
        </row>
        <row r="461">
          <cell r="A461">
            <v>7</v>
          </cell>
          <cell r="B461">
            <v>22</v>
          </cell>
          <cell r="C461" t="str">
            <v>2h</v>
          </cell>
          <cell r="D461">
            <v>2208</v>
          </cell>
        </row>
        <row r="462">
          <cell r="A462">
            <v>7</v>
          </cell>
          <cell r="B462">
            <v>22</v>
          </cell>
          <cell r="C462" t="str">
            <v>2h</v>
          </cell>
          <cell r="D462">
            <v>2227</v>
          </cell>
        </row>
        <row r="463">
          <cell r="A463">
            <v>7</v>
          </cell>
          <cell r="B463">
            <v>22</v>
          </cell>
          <cell r="C463" t="str">
            <v>2h</v>
          </cell>
          <cell r="D463">
            <v>2237</v>
          </cell>
        </row>
        <row r="464">
          <cell r="A464">
            <v>7</v>
          </cell>
          <cell r="B464">
            <v>22</v>
          </cell>
        </row>
        <row r="465">
          <cell r="A465">
            <v>7</v>
          </cell>
          <cell r="B465">
            <v>22</v>
          </cell>
          <cell r="C465">
            <v>22</v>
          </cell>
          <cell r="D465">
            <v>2253</v>
          </cell>
        </row>
        <row r="466">
          <cell r="A466">
            <v>7</v>
          </cell>
          <cell r="B466">
            <v>22</v>
          </cell>
        </row>
        <row r="467">
          <cell r="A467">
            <v>7</v>
          </cell>
          <cell r="B467">
            <v>22</v>
          </cell>
          <cell r="G467">
            <v>1</v>
          </cell>
          <cell r="H467">
            <v>-5018500</v>
          </cell>
          <cell r="I467">
            <v>6042.160000000018</v>
          </cell>
          <cell r="J467">
            <v>0</v>
          </cell>
          <cell r="K467">
            <v>-49821</v>
          </cell>
        </row>
        <row r="468">
          <cell r="A468">
            <v>7</v>
          </cell>
        </row>
        <row r="469">
          <cell r="A469">
            <v>7</v>
          </cell>
          <cell r="B469">
            <v>24</v>
          </cell>
          <cell r="C469">
            <v>2</v>
          </cell>
          <cell r="D469" t="str">
            <v>24ai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24aj</v>
          </cell>
        </row>
        <row r="471">
          <cell r="A471">
            <v>7</v>
          </cell>
          <cell r="B471">
            <v>24</v>
          </cell>
          <cell r="C471">
            <v>2</v>
          </cell>
          <cell r="D471" t="str">
            <v>24ak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24al</v>
          </cell>
        </row>
        <row r="473">
          <cell r="A473">
            <v>7</v>
          </cell>
          <cell r="B473">
            <v>24</v>
          </cell>
          <cell r="C473">
            <v>2</v>
          </cell>
          <cell r="D473" t="str">
            <v>24am</v>
          </cell>
        </row>
        <row r="474">
          <cell r="A474">
            <v>7</v>
          </cell>
          <cell r="B474">
            <v>24</v>
          </cell>
          <cell r="C474">
            <v>2</v>
          </cell>
          <cell r="D474" t="str">
            <v>24an</v>
          </cell>
        </row>
        <row r="475">
          <cell r="A475">
            <v>7</v>
          </cell>
          <cell r="B475">
            <v>24</v>
          </cell>
          <cell r="C475">
            <v>2</v>
          </cell>
          <cell r="D475" t="str">
            <v>24ay</v>
          </cell>
        </row>
        <row r="476">
          <cell r="A476">
            <v>7</v>
          </cell>
          <cell r="B476">
            <v>24</v>
          </cell>
          <cell r="C476">
            <v>2</v>
          </cell>
          <cell r="D476" t="str">
            <v>24ba</v>
          </cell>
        </row>
        <row r="477">
          <cell r="A477">
            <v>7</v>
          </cell>
          <cell r="B477">
            <v>24</v>
          </cell>
          <cell r="C477">
            <v>2</v>
          </cell>
          <cell r="D477">
            <v>2404</v>
          </cell>
        </row>
        <row r="478">
          <cell r="A478">
            <v>7</v>
          </cell>
          <cell r="B478">
            <v>24</v>
          </cell>
          <cell r="C478">
            <v>2</v>
          </cell>
          <cell r="D478">
            <v>2415</v>
          </cell>
        </row>
        <row r="479">
          <cell r="A479">
            <v>7</v>
          </cell>
          <cell r="B479">
            <v>24</v>
          </cell>
          <cell r="C479">
            <v>2</v>
          </cell>
          <cell r="D479">
            <v>2418</v>
          </cell>
        </row>
        <row r="480">
          <cell r="A480">
            <v>7</v>
          </cell>
          <cell r="B480">
            <v>24</v>
          </cell>
          <cell r="C480">
            <v>2</v>
          </cell>
          <cell r="D480">
            <v>2421</v>
          </cell>
        </row>
        <row r="481">
          <cell r="A481">
            <v>7</v>
          </cell>
          <cell r="B481">
            <v>24</v>
          </cell>
          <cell r="C481">
            <v>2</v>
          </cell>
          <cell r="D481">
            <v>2423</v>
          </cell>
        </row>
        <row r="482">
          <cell r="A482">
            <v>7</v>
          </cell>
          <cell r="B482">
            <v>24</v>
          </cell>
          <cell r="C482">
            <v>2</v>
          </cell>
          <cell r="D482">
            <v>2424</v>
          </cell>
        </row>
        <row r="483">
          <cell r="A483">
            <v>7</v>
          </cell>
          <cell r="B483">
            <v>24</v>
          </cell>
          <cell r="C483">
            <v>2</v>
          </cell>
          <cell r="D483">
            <v>2457</v>
          </cell>
        </row>
        <row r="484">
          <cell r="A484">
            <v>7</v>
          </cell>
          <cell r="B484">
            <v>24</v>
          </cell>
        </row>
        <row r="485">
          <cell r="A485">
            <v>7</v>
          </cell>
          <cell r="B485">
            <v>24</v>
          </cell>
          <cell r="C485">
            <v>3</v>
          </cell>
          <cell r="D485">
            <v>2405</v>
          </cell>
        </row>
        <row r="486">
          <cell r="A486">
            <v>7</v>
          </cell>
          <cell r="B486">
            <v>24</v>
          </cell>
        </row>
        <row r="487">
          <cell r="A487">
            <v>7</v>
          </cell>
          <cell r="B487">
            <v>24</v>
          </cell>
          <cell r="C487">
            <v>9</v>
          </cell>
          <cell r="D487">
            <v>2465</v>
          </cell>
        </row>
        <row r="488">
          <cell r="A488">
            <v>7</v>
          </cell>
          <cell r="B488">
            <v>24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2431</v>
          </cell>
        </row>
        <row r="490">
          <cell r="A490">
            <v>7</v>
          </cell>
          <cell r="B490">
            <v>24</v>
          </cell>
          <cell r="C490">
            <v>12</v>
          </cell>
          <cell r="D490">
            <v>2432</v>
          </cell>
        </row>
        <row r="491">
          <cell r="A491">
            <v>7</v>
          </cell>
          <cell r="B491">
            <v>24</v>
          </cell>
          <cell r="C491">
            <v>12</v>
          </cell>
          <cell r="D491">
            <v>2433</v>
          </cell>
        </row>
        <row r="492">
          <cell r="A492">
            <v>7</v>
          </cell>
          <cell r="B492">
            <v>24</v>
          </cell>
          <cell r="C492">
            <v>12</v>
          </cell>
          <cell r="D492">
            <v>2434</v>
          </cell>
          <cell r="F492" t="str">
            <v>Rate 2 Off-Peak Firm Accrual Reversal</v>
          </cell>
        </row>
        <row r="493">
          <cell r="A493">
            <v>7</v>
          </cell>
          <cell r="B493">
            <v>24</v>
          </cell>
          <cell r="C493">
            <v>12</v>
          </cell>
          <cell r="D493">
            <v>2496</v>
          </cell>
          <cell r="F493" t="str">
            <v>Rate 2 Off-Peak Firm Accrual Reversal</v>
          </cell>
          <cell r="G493">
            <v>-2</v>
          </cell>
          <cell r="H493">
            <v>-12403000</v>
          </cell>
          <cell r="I493">
            <v>-45927.8</v>
          </cell>
          <cell r="K493">
            <v>-127972</v>
          </cell>
        </row>
        <row r="494">
          <cell r="A494">
            <v>7</v>
          </cell>
          <cell r="B494">
            <v>24</v>
          </cell>
          <cell r="C494">
            <v>12</v>
          </cell>
          <cell r="D494">
            <v>2496</v>
          </cell>
          <cell r="F494" t="str">
            <v>Rate 2 Off- Peak Firm Accrual</v>
          </cell>
          <cell r="G494">
            <v>2</v>
          </cell>
          <cell r="H494">
            <v>13354000</v>
          </cell>
          <cell r="I494">
            <v>53592.36</v>
          </cell>
          <cell r="K494">
            <v>138065</v>
          </cell>
        </row>
        <row r="495">
          <cell r="A495">
            <v>7</v>
          </cell>
          <cell r="B495">
            <v>24</v>
          </cell>
          <cell r="C495">
            <v>12</v>
          </cell>
          <cell r="D495">
            <v>2496</v>
          </cell>
          <cell r="F495" t="str">
            <v>Rate 2 Off-Peak Firm Accrual</v>
          </cell>
        </row>
        <row r="496">
          <cell r="A496">
            <v>7</v>
          </cell>
          <cell r="B496">
            <v>24</v>
          </cell>
        </row>
        <row r="497">
          <cell r="A497">
            <v>7</v>
          </cell>
          <cell r="B497">
            <v>24</v>
          </cell>
          <cell r="C497">
            <v>14</v>
          </cell>
          <cell r="D497">
            <v>2480</v>
          </cell>
          <cell r="F497" t="str">
            <v>CNG-Vehicle Service</v>
          </cell>
          <cell r="G497">
            <v>3</v>
          </cell>
          <cell r="H497">
            <v>8000</v>
          </cell>
          <cell r="I497">
            <v>52.41</v>
          </cell>
          <cell r="K497">
            <v>82</v>
          </cell>
        </row>
        <row r="498">
          <cell r="A498">
            <v>7</v>
          </cell>
          <cell r="B498">
            <v>24</v>
          </cell>
        </row>
        <row r="499">
          <cell r="A499">
            <v>7</v>
          </cell>
          <cell r="B499">
            <v>24</v>
          </cell>
          <cell r="C499">
            <v>16</v>
          </cell>
          <cell r="D499">
            <v>2495</v>
          </cell>
        </row>
        <row r="500">
          <cell r="A500">
            <v>7</v>
          </cell>
          <cell r="B500">
            <v>24</v>
          </cell>
        </row>
        <row r="501">
          <cell r="A501">
            <v>7</v>
          </cell>
          <cell r="B501">
            <v>24</v>
          </cell>
          <cell r="C501">
            <v>19</v>
          </cell>
          <cell r="D501">
            <v>2497</v>
          </cell>
        </row>
        <row r="502">
          <cell r="A502">
            <v>7</v>
          </cell>
          <cell r="B502">
            <v>24</v>
          </cell>
        </row>
        <row r="503">
          <cell r="A503">
            <v>7</v>
          </cell>
          <cell r="B503">
            <v>24</v>
          </cell>
          <cell r="C503" t="str">
            <v>2h</v>
          </cell>
          <cell r="D503" t="str">
            <v>24ai</v>
          </cell>
        </row>
        <row r="504">
          <cell r="A504">
            <v>7</v>
          </cell>
          <cell r="B504">
            <v>24</v>
          </cell>
          <cell r="C504" t="str">
            <v>2h</v>
          </cell>
          <cell r="D504" t="str">
            <v>24aj</v>
          </cell>
        </row>
        <row r="505">
          <cell r="A505">
            <v>7</v>
          </cell>
          <cell r="B505">
            <v>24</v>
          </cell>
          <cell r="C505" t="str">
            <v>2h</v>
          </cell>
          <cell r="D505" t="str">
            <v>24ak</v>
          </cell>
        </row>
        <row r="506">
          <cell r="A506">
            <v>7</v>
          </cell>
          <cell r="B506">
            <v>24</v>
          </cell>
          <cell r="C506" t="str">
            <v>2h</v>
          </cell>
          <cell r="D506" t="str">
            <v>24al</v>
          </cell>
        </row>
        <row r="507">
          <cell r="A507">
            <v>7</v>
          </cell>
          <cell r="B507">
            <v>24</v>
          </cell>
          <cell r="C507" t="str">
            <v>2h</v>
          </cell>
          <cell r="D507" t="str">
            <v>24am</v>
          </cell>
        </row>
        <row r="508">
          <cell r="A508">
            <v>7</v>
          </cell>
          <cell r="B508">
            <v>24</v>
          </cell>
          <cell r="C508" t="str">
            <v>2h</v>
          </cell>
          <cell r="D508" t="str">
            <v>24an</v>
          </cell>
        </row>
        <row r="509">
          <cell r="A509">
            <v>7</v>
          </cell>
          <cell r="B509">
            <v>24</v>
          </cell>
          <cell r="C509" t="str">
            <v>2h</v>
          </cell>
          <cell r="D509" t="str">
            <v>24ay</v>
          </cell>
        </row>
        <row r="510">
          <cell r="A510">
            <v>7</v>
          </cell>
          <cell r="B510">
            <v>24</v>
          </cell>
          <cell r="C510" t="str">
            <v>2h</v>
          </cell>
          <cell r="D510" t="str">
            <v>24ba</v>
          </cell>
        </row>
        <row r="511">
          <cell r="A511">
            <v>7</v>
          </cell>
          <cell r="B511">
            <v>24</v>
          </cell>
        </row>
        <row r="512">
          <cell r="A512">
            <v>7</v>
          </cell>
          <cell r="B512">
            <v>24</v>
          </cell>
          <cell r="G512">
            <v>3</v>
          </cell>
          <cell r="H512">
            <v>959000</v>
          </cell>
          <cell r="I512">
            <v>7716.9699999999975</v>
          </cell>
          <cell r="J512">
            <v>0</v>
          </cell>
          <cell r="K512">
            <v>10175</v>
          </cell>
        </row>
        <row r="513">
          <cell r="A513">
            <v>7</v>
          </cell>
        </row>
        <row r="514">
          <cell r="A514">
            <v>7</v>
          </cell>
          <cell r="B514">
            <v>26</v>
          </cell>
          <cell r="C514">
            <v>2</v>
          </cell>
          <cell r="D514">
            <v>2641</v>
          </cell>
        </row>
        <row r="515">
          <cell r="A515">
            <v>7</v>
          </cell>
          <cell r="B515">
            <v>26</v>
          </cell>
        </row>
        <row r="516">
          <cell r="A516">
            <v>7</v>
          </cell>
          <cell r="B516">
            <v>26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7</v>
          </cell>
        </row>
        <row r="518">
          <cell r="A518">
            <v>7</v>
          </cell>
          <cell r="G518">
            <v>4</v>
          </cell>
          <cell r="H518">
            <v>-4059500</v>
          </cell>
          <cell r="I518">
            <v>13759.130000000016</v>
          </cell>
          <cell r="J518">
            <v>0</v>
          </cell>
          <cell r="K518">
            <v>-39646</v>
          </cell>
        </row>
        <row r="520">
          <cell r="A520">
            <v>9</v>
          </cell>
          <cell r="B520">
            <v>25</v>
          </cell>
          <cell r="C520">
            <v>19</v>
          </cell>
          <cell r="D520">
            <v>2500</v>
          </cell>
        </row>
        <row r="521">
          <cell r="A521">
            <v>9</v>
          </cell>
          <cell r="B521">
            <v>25</v>
          </cell>
        </row>
        <row r="522">
          <cell r="A522">
            <v>9</v>
          </cell>
          <cell r="B522">
            <v>25</v>
          </cell>
          <cell r="C522">
            <v>98</v>
          </cell>
          <cell r="D522">
            <v>2550</v>
          </cell>
        </row>
        <row r="523">
          <cell r="A523">
            <v>9</v>
          </cell>
          <cell r="B523">
            <v>25</v>
          </cell>
        </row>
        <row r="524">
          <cell r="A524">
            <v>9</v>
          </cell>
          <cell r="B524">
            <v>25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9</v>
          </cell>
        </row>
        <row r="526">
          <cell r="A526">
            <v>9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8">
          <cell r="A528" t="str">
            <v>SYSTEM TOTALS</v>
          </cell>
          <cell r="G528">
            <v>68</v>
          </cell>
          <cell r="H528">
            <v>-147325000</v>
          </cell>
          <cell r="I528">
            <v>-258823.30999999994</v>
          </cell>
          <cell r="J528">
            <v>-28.09</v>
          </cell>
          <cell r="K528">
            <v>-1493568</v>
          </cell>
        </row>
      </sheetData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est Adj"/>
      <sheetName val="Sheet1"/>
      <sheetName val="Input_Stmt_Sales"/>
    </sheetNames>
    <sheetDataSet>
      <sheetData sheetId="0"/>
      <sheetData sheetId="1">
        <row r="7">
          <cell r="A7">
            <v>199201</v>
          </cell>
          <cell r="B7">
            <v>2881331634</v>
          </cell>
          <cell r="C7">
            <v>35582000</v>
          </cell>
          <cell r="D7">
            <v>2916913634</v>
          </cell>
          <cell r="E7">
            <v>707365814</v>
          </cell>
          <cell r="F7">
            <v>16392106</v>
          </cell>
          <cell r="G7">
            <v>3640671554</v>
          </cell>
          <cell r="H7">
            <v>13832446</v>
          </cell>
          <cell r="J7">
            <v>13832446</v>
          </cell>
          <cell r="K7">
            <v>3815706</v>
          </cell>
          <cell r="M7">
            <v>199201</v>
          </cell>
          <cell r="N7">
            <v>2881331634</v>
          </cell>
          <cell r="O7">
            <v>35582000</v>
          </cell>
          <cell r="P7">
            <v>2916913634</v>
          </cell>
          <cell r="Q7">
            <v>707365814</v>
          </cell>
          <cell r="R7">
            <v>16392106</v>
          </cell>
          <cell r="S7">
            <v>3640671554</v>
          </cell>
          <cell r="T7">
            <v>13832446</v>
          </cell>
          <cell r="U7">
            <v>0</v>
          </cell>
          <cell r="V7">
            <v>13832446</v>
          </cell>
          <cell r="W7">
            <v>3815706</v>
          </cell>
          <cell r="Y7">
            <v>199201</v>
          </cell>
          <cell r="AB7">
            <v>0</v>
          </cell>
          <cell r="AE7">
            <v>0</v>
          </cell>
          <cell r="AH7">
            <v>0</v>
          </cell>
          <cell r="AK7">
            <v>199201</v>
          </cell>
          <cell r="AN7">
            <v>0</v>
          </cell>
          <cell r="AQ7">
            <v>0</v>
          </cell>
          <cell r="AT7">
            <v>0</v>
          </cell>
        </row>
        <row r="8">
          <cell r="A8">
            <v>199202</v>
          </cell>
          <cell r="B8">
            <v>2946365989</v>
          </cell>
          <cell r="C8">
            <v>16586000</v>
          </cell>
          <cell r="D8">
            <v>2962951989</v>
          </cell>
          <cell r="E8">
            <v>698512564</v>
          </cell>
          <cell r="F8">
            <v>19640343</v>
          </cell>
          <cell r="G8">
            <v>3681104896</v>
          </cell>
          <cell r="H8">
            <v>14998215</v>
          </cell>
          <cell r="J8">
            <v>14998215</v>
          </cell>
          <cell r="K8">
            <v>3616374</v>
          </cell>
          <cell r="M8">
            <v>199202</v>
          </cell>
          <cell r="N8">
            <v>5827697623</v>
          </cell>
          <cell r="O8">
            <v>52168000</v>
          </cell>
          <cell r="P8">
            <v>5879865623</v>
          </cell>
          <cell r="Q8">
            <v>1405878378</v>
          </cell>
          <cell r="R8">
            <v>36032449</v>
          </cell>
          <cell r="S8">
            <v>7321776450</v>
          </cell>
          <cell r="T8">
            <v>28830661</v>
          </cell>
          <cell r="U8">
            <v>0</v>
          </cell>
          <cell r="V8">
            <v>28830661</v>
          </cell>
          <cell r="W8">
            <v>7432080</v>
          </cell>
          <cell r="Y8">
            <v>199202</v>
          </cell>
          <cell r="AB8">
            <v>0</v>
          </cell>
          <cell r="AE8">
            <v>0</v>
          </cell>
          <cell r="AH8">
            <v>0</v>
          </cell>
          <cell r="AK8">
            <v>199202</v>
          </cell>
          <cell r="AN8">
            <v>0</v>
          </cell>
          <cell r="AQ8">
            <v>0</v>
          </cell>
          <cell r="AT8">
            <v>0</v>
          </cell>
        </row>
        <row r="9">
          <cell r="A9">
            <v>199203</v>
          </cell>
          <cell r="B9">
            <v>2797039696</v>
          </cell>
          <cell r="C9">
            <v>26197000</v>
          </cell>
          <cell r="D9">
            <v>2823236696</v>
          </cell>
          <cell r="E9">
            <v>668423868</v>
          </cell>
          <cell r="F9">
            <v>22756532</v>
          </cell>
          <cell r="G9">
            <v>3514417096</v>
          </cell>
          <cell r="H9">
            <v>12733153</v>
          </cell>
          <cell r="J9">
            <v>12733153</v>
          </cell>
          <cell r="K9">
            <v>3232836</v>
          </cell>
          <cell r="M9">
            <v>199203</v>
          </cell>
          <cell r="N9">
            <v>8624737319</v>
          </cell>
          <cell r="O9">
            <v>78365000</v>
          </cell>
          <cell r="P9">
            <v>8703102319</v>
          </cell>
          <cell r="Q9">
            <v>2074302246</v>
          </cell>
          <cell r="R9">
            <v>58788981</v>
          </cell>
          <cell r="S9">
            <v>10836193546</v>
          </cell>
          <cell r="T9">
            <v>41563814</v>
          </cell>
          <cell r="U9">
            <v>0</v>
          </cell>
          <cell r="V9">
            <v>41563814</v>
          </cell>
          <cell r="W9">
            <v>10664916</v>
          </cell>
          <cell r="Y9">
            <v>199203</v>
          </cell>
          <cell r="AB9">
            <v>0</v>
          </cell>
          <cell r="AE9">
            <v>0</v>
          </cell>
          <cell r="AH9">
            <v>0</v>
          </cell>
          <cell r="AK9">
            <v>199203</v>
          </cell>
          <cell r="AN9">
            <v>0</v>
          </cell>
          <cell r="AQ9">
            <v>0</v>
          </cell>
          <cell r="AT9">
            <v>0</v>
          </cell>
        </row>
        <row r="10">
          <cell r="A10">
            <v>199204</v>
          </cell>
          <cell r="B10">
            <v>2641912627</v>
          </cell>
          <cell r="C10">
            <v>17454000</v>
          </cell>
          <cell r="D10">
            <v>2659366627</v>
          </cell>
          <cell r="E10">
            <v>650201828</v>
          </cell>
          <cell r="F10">
            <v>16739094</v>
          </cell>
          <cell r="G10">
            <v>3326307549</v>
          </cell>
          <cell r="H10">
            <v>10645210</v>
          </cell>
          <cell r="J10">
            <v>10645210</v>
          </cell>
          <cell r="K10">
            <v>2516975</v>
          </cell>
          <cell r="M10">
            <v>199204</v>
          </cell>
          <cell r="N10">
            <v>11266649946</v>
          </cell>
          <cell r="O10">
            <v>95819000</v>
          </cell>
          <cell r="P10">
            <v>11362468946</v>
          </cell>
          <cell r="Q10">
            <v>2724504074</v>
          </cell>
          <cell r="R10">
            <v>75528075</v>
          </cell>
          <cell r="S10">
            <v>14162501095</v>
          </cell>
          <cell r="T10">
            <v>52209024</v>
          </cell>
          <cell r="U10">
            <v>0</v>
          </cell>
          <cell r="V10">
            <v>52209024</v>
          </cell>
          <cell r="W10">
            <v>13181891</v>
          </cell>
          <cell r="Y10">
            <v>199204</v>
          </cell>
          <cell r="AB10">
            <v>0</v>
          </cell>
          <cell r="AE10">
            <v>0</v>
          </cell>
          <cell r="AH10">
            <v>0</v>
          </cell>
          <cell r="AK10">
            <v>199204</v>
          </cell>
          <cell r="AN10">
            <v>0</v>
          </cell>
          <cell r="AQ10">
            <v>0</v>
          </cell>
          <cell r="AT10">
            <v>0</v>
          </cell>
        </row>
        <row r="11">
          <cell r="A11">
            <v>199205</v>
          </cell>
          <cell r="B11">
            <v>2626348415</v>
          </cell>
          <cell r="C11">
            <v>56712000</v>
          </cell>
          <cell r="D11">
            <v>2683060415</v>
          </cell>
          <cell r="E11">
            <v>632299877</v>
          </cell>
          <cell r="F11">
            <v>16075119</v>
          </cell>
          <cell r="G11">
            <v>3331435411</v>
          </cell>
          <cell r="H11">
            <v>6709547</v>
          </cell>
          <cell r="J11">
            <v>6709547</v>
          </cell>
          <cell r="K11">
            <v>1419071</v>
          </cell>
          <cell r="M11">
            <v>199205</v>
          </cell>
          <cell r="N11">
            <v>13892998361</v>
          </cell>
          <cell r="O11">
            <v>152531000</v>
          </cell>
          <cell r="P11">
            <v>14045529361</v>
          </cell>
          <cell r="Q11">
            <v>3356803951</v>
          </cell>
          <cell r="R11">
            <v>91603194</v>
          </cell>
          <cell r="S11">
            <v>17493936506</v>
          </cell>
          <cell r="T11">
            <v>58918571</v>
          </cell>
          <cell r="U11">
            <v>0</v>
          </cell>
          <cell r="V11">
            <v>58918571</v>
          </cell>
          <cell r="W11">
            <v>14600962</v>
          </cell>
          <cell r="Y11">
            <v>199205</v>
          </cell>
          <cell r="AB11">
            <v>0</v>
          </cell>
          <cell r="AE11">
            <v>0</v>
          </cell>
          <cell r="AH11">
            <v>0</v>
          </cell>
          <cell r="AK11">
            <v>199205</v>
          </cell>
          <cell r="AN11">
            <v>0</v>
          </cell>
          <cell r="AQ11">
            <v>0</v>
          </cell>
          <cell r="AT11">
            <v>0</v>
          </cell>
        </row>
        <row r="12">
          <cell r="A12">
            <v>199206</v>
          </cell>
          <cell r="B12">
            <v>2859152399</v>
          </cell>
          <cell r="C12">
            <v>154156000</v>
          </cell>
          <cell r="D12">
            <v>3013308399</v>
          </cell>
          <cell r="E12">
            <v>651786712</v>
          </cell>
          <cell r="F12">
            <v>17349722</v>
          </cell>
          <cell r="G12">
            <v>3682444833</v>
          </cell>
          <cell r="H12">
            <v>4683784</v>
          </cell>
          <cell r="J12">
            <v>4683784</v>
          </cell>
          <cell r="K12">
            <v>1725421</v>
          </cell>
          <cell r="M12">
            <v>199206</v>
          </cell>
          <cell r="N12">
            <v>16752150760</v>
          </cell>
          <cell r="O12">
            <v>306687000</v>
          </cell>
          <cell r="P12">
            <v>17058837760</v>
          </cell>
          <cell r="Q12">
            <v>4008590663</v>
          </cell>
          <cell r="R12">
            <v>108952916</v>
          </cell>
          <cell r="S12">
            <v>21176381339</v>
          </cell>
          <cell r="T12">
            <v>63602355</v>
          </cell>
          <cell r="U12">
            <v>0</v>
          </cell>
          <cell r="V12">
            <v>63602355</v>
          </cell>
          <cell r="W12">
            <v>16326383</v>
          </cell>
          <cell r="Y12">
            <v>199206</v>
          </cell>
          <cell r="AB12">
            <v>0</v>
          </cell>
          <cell r="AE12">
            <v>0</v>
          </cell>
          <cell r="AH12">
            <v>0</v>
          </cell>
          <cell r="AK12">
            <v>199206</v>
          </cell>
          <cell r="AN12">
            <v>0</v>
          </cell>
          <cell r="AQ12">
            <v>0</v>
          </cell>
          <cell r="AT12">
            <v>0</v>
          </cell>
        </row>
        <row r="13">
          <cell r="A13">
            <v>199207</v>
          </cell>
          <cell r="B13">
            <v>3263138319</v>
          </cell>
          <cell r="C13">
            <v>39910000</v>
          </cell>
          <cell r="D13">
            <v>3303048319</v>
          </cell>
          <cell r="E13">
            <v>708957683</v>
          </cell>
          <cell r="F13">
            <v>17141278</v>
          </cell>
          <cell r="G13">
            <v>4029147280</v>
          </cell>
          <cell r="H13">
            <v>3905097</v>
          </cell>
          <cell r="J13">
            <v>3905097</v>
          </cell>
          <cell r="K13">
            <v>2106885</v>
          </cell>
          <cell r="M13">
            <v>199207</v>
          </cell>
          <cell r="N13">
            <v>20015289079</v>
          </cell>
          <cell r="O13">
            <v>346597000</v>
          </cell>
          <cell r="P13">
            <v>20361886079</v>
          </cell>
          <cell r="Q13">
            <v>4717548346</v>
          </cell>
          <cell r="R13">
            <v>126094194</v>
          </cell>
          <cell r="S13">
            <v>25205528619</v>
          </cell>
          <cell r="T13">
            <v>67507452</v>
          </cell>
          <cell r="U13">
            <v>0</v>
          </cell>
          <cell r="V13">
            <v>67507452</v>
          </cell>
          <cell r="W13">
            <v>18433268</v>
          </cell>
          <cell r="Y13">
            <v>199207</v>
          </cell>
          <cell r="AB13">
            <v>0</v>
          </cell>
          <cell r="AE13">
            <v>0</v>
          </cell>
          <cell r="AH13">
            <v>0</v>
          </cell>
          <cell r="AK13">
            <v>199207</v>
          </cell>
          <cell r="AN13">
            <v>0</v>
          </cell>
          <cell r="AQ13">
            <v>0</v>
          </cell>
          <cell r="AT13">
            <v>0</v>
          </cell>
        </row>
        <row r="14">
          <cell r="A14">
            <v>199208</v>
          </cell>
          <cell r="B14">
            <v>3262624190</v>
          </cell>
          <cell r="C14">
            <v>22032000</v>
          </cell>
          <cell r="D14">
            <v>3284656190</v>
          </cell>
          <cell r="E14">
            <v>677495978</v>
          </cell>
          <cell r="F14">
            <v>28771854</v>
          </cell>
          <cell r="G14">
            <v>3990924022</v>
          </cell>
          <cell r="H14">
            <v>3587113</v>
          </cell>
          <cell r="J14">
            <v>3587113</v>
          </cell>
          <cell r="K14">
            <v>1990518</v>
          </cell>
          <cell r="M14">
            <v>199208</v>
          </cell>
          <cell r="N14">
            <v>23277913269</v>
          </cell>
          <cell r="O14">
            <v>368629000</v>
          </cell>
          <cell r="P14">
            <v>23646542269</v>
          </cell>
          <cell r="Q14">
            <v>5395044324</v>
          </cell>
          <cell r="R14">
            <v>154866048</v>
          </cell>
          <cell r="S14">
            <v>29196452641</v>
          </cell>
          <cell r="T14">
            <v>71094565</v>
          </cell>
          <cell r="U14">
            <v>0</v>
          </cell>
          <cell r="V14">
            <v>71094565</v>
          </cell>
          <cell r="W14">
            <v>20423786</v>
          </cell>
          <cell r="Y14">
            <v>199208</v>
          </cell>
          <cell r="AB14">
            <v>0</v>
          </cell>
          <cell r="AE14">
            <v>0</v>
          </cell>
          <cell r="AH14">
            <v>0</v>
          </cell>
          <cell r="AK14">
            <v>199208</v>
          </cell>
          <cell r="AN14">
            <v>0</v>
          </cell>
          <cell r="AQ14">
            <v>0</v>
          </cell>
          <cell r="AT14">
            <v>0</v>
          </cell>
        </row>
        <row r="15">
          <cell r="A15">
            <v>199209</v>
          </cell>
          <cell r="B15">
            <v>3259729263</v>
          </cell>
          <cell r="C15">
            <v>16416000</v>
          </cell>
          <cell r="D15">
            <v>3276145263</v>
          </cell>
          <cell r="E15">
            <v>724949716</v>
          </cell>
          <cell r="F15">
            <v>25422153</v>
          </cell>
          <cell r="G15">
            <v>4026517132</v>
          </cell>
          <cell r="H15">
            <v>3757871</v>
          </cell>
          <cell r="J15">
            <v>3757871</v>
          </cell>
          <cell r="K15">
            <v>3069264</v>
          </cell>
          <cell r="M15">
            <v>199209</v>
          </cell>
          <cell r="N15">
            <v>26537642532</v>
          </cell>
          <cell r="O15">
            <v>385045000</v>
          </cell>
          <cell r="P15">
            <v>26922687532</v>
          </cell>
          <cell r="Q15">
            <v>6119994040</v>
          </cell>
          <cell r="R15">
            <v>180288201</v>
          </cell>
          <cell r="S15">
            <v>33222969773</v>
          </cell>
          <cell r="T15">
            <v>74852436</v>
          </cell>
          <cell r="U15">
            <v>0</v>
          </cell>
          <cell r="V15">
            <v>74852436</v>
          </cell>
          <cell r="W15">
            <v>23493050</v>
          </cell>
          <cell r="Y15">
            <v>199209</v>
          </cell>
          <cell r="AB15">
            <v>0</v>
          </cell>
          <cell r="AE15">
            <v>0</v>
          </cell>
          <cell r="AH15">
            <v>0</v>
          </cell>
          <cell r="AK15">
            <v>199209</v>
          </cell>
          <cell r="AN15">
            <v>0</v>
          </cell>
          <cell r="AQ15">
            <v>0</v>
          </cell>
          <cell r="AT15">
            <v>0</v>
          </cell>
        </row>
        <row r="16">
          <cell r="A16">
            <v>199210</v>
          </cell>
          <cell r="B16">
            <v>2882248836</v>
          </cell>
          <cell r="C16">
            <v>21502000</v>
          </cell>
          <cell r="D16">
            <v>2903750836</v>
          </cell>
          <cell r="E16">
            <v>707432689</v>
          </cell>
          <cell r="F16">
            <v>21452530</v>
          </cell>
          <cell r="G16">
            <v>3632636055</v>
          </cell>
          <cell r="H16">
            <v>5042805</v>
          </cell>
          <cell r="J16">
            <v>5042805</v>
          </cell>
          <cell r="K16">
            <v>1564265</v>
          </cell>
          <cell r="M16">
            <v>199210</v>
          </cell>
          <cell r="N16">
            <v>29419891368</v>
          </cell>
          <cell r="O16">
            <v>406547000</v>
          </cell>
          <cell r="P16">
            <v>29826438368</v>
          </cell>
          <cell r="Q16">
            <v>6827426729</v>
          </cell>
          <cell r="R16">
            <v>201740731</v>
          </cell>
          <cell r="S16">
            <v>36855605828</v>
          </cell>
          <cell r="T16">
            <v>79895241</v>
          </cell>
          <cell r="U16">
            <v>0</v>
          </cell>
          <cell r="V16">
            <v>79895241</v>
          </cell>
          <cell r="W16">
            <v>25057315</v>
          </cell>
          <cell r="Y16">
            <v>199210</v>
          </cell>
          <cell r="AB16">
            <v>0</v>
          </cell>
          <cell r="AE16">
            <v>0</v>
          </cell>
          <cell r="AH16">
            <v>0</v>
          </cell>
          <cell r="AK16">
            <v>199210</v>
          </cell>
          <cell r="AN16">
            <v>0</v>
          </cell>
          <cell r="AQ16">
            <v>0</v>
          </cell>
          <cell r="AT16">
            <v>0</v>
          </cell>
        </row>
        <row r="17">
          <cell r="A17">
            <v>199211</v>
          </cell>
          <cell r="B17">
            <v>2677137680</v>
          </cell>
          <cell r="C17">
            <v>19156000</v>
          </cell>
          <cell r="D17">
            <v>2696293680</v>
          </cell>
          <cell r="E17">
            <v>598501351</v>
          </cell>
          <cell r="F17">
            <v>52327318</v>
          </cell>
          <cell r="G17">
            <v>3347122349</v>
          </cell>
          <cell r="H17">
            <v>8619094</v>
          </cell>
          <cell r="J17">
            <v>8619094</v>
          </cell>
          <cell r="K17">
            <v>2147040</v>
          </cell>
          <cell r="M17">
            <v>199211</v>
          </cell>
          <cell r="N17">
            <v>32097029048</v>
          </cell>
          <cell r="O17">
            <v>425703000</v>
          </cell>
          <cell r="P17">
            <v>32522732048</v>
          </cell>
          <cell r="Q17">
            <v>7425928080</v>
          </cell>
          <cell r="R17">
            <v>254068049</v>
          </cell>
          <cell r="S17">
            <v>40202728177</v>
          </cell>
          <cell r="T17">
            <v>88514335</v>
          </cell>
          <cell r="U17">
            <v>0</v>
          </cell>
          <cell r="V17">
            <v>88514335</v>
          </cell>
          <cell r="W17">
            <v>27204355</v>
          </cell>
          <cell r="Y17">
            <v>199211</v>
          </cell>
          <cell r="AB17">
            <v>0</v>
          </cell>
          <cell r="AE17">
            <v>0</v>
          </cell>
          <cell r="AH17">
            <v>0</v>
          </cell>
          <cell r="AK17">
            <v>199211</v>
          </cell>
          <cell r="AN17">
            <v>0</v>
          </cell>
          <cell r="AQ17">
            <v>0</v>
          </cell>
          <cell r="AT17">
            <v>0</v>
          </cell>
        </row>
        <row r="18">
          <cell r="A18">
            <v>199212</v>
          </cell>
          <cell r="B18">
            <v>3022259919</v>
          </cell>
          <cell r="C18">
            <v>17929000</v>
          </cell>
          <cell r="D18">
            <v>3040188919</v>
          </cell>
          <cell r="E18">
            <v>761374379</v>
          </cell>
          <cell r="F18">
            <v>33420813</v>
          </cell>
          <cell r="G18">
            <v>3834984111</v>
          </cell>
          <cell r="H18">
            <v>12457476</v>
          </cell>
          <cell r="J18">
            <v>12457476</v>
          </cell>
          <cell r="K18">
            <v>3177567</v>
          </cell>
          <cell r="M18">
            <v>199212</v>
          </cell>
          <cell r="N18">
            <v>35119288967</v>
          </cell>
          <cell r="O18">
            <v>443632000</v>
          </cell>
          <cell r="P18">
            <v>35562920967</v>
          </cell>
          <cell r="Q18">
            <v>8187302459</v>
          </cell>
          <cell r="R18">
            <v>287488862</v>
          </cell>
          <cell r="S18">
            <v>44037712288</v>
          </cell>
          <cell r="T18">
            <v>100971811</v>
          </cell>
          <cell r="U18">
            <v>0</v>
          </cell>
          <cell r="V18">
            <v>100971811</v>
          </cell>
          <cell r="W18">
            <v>30381922</v>
          </cell>
          <cell r="Y18">
            <v>199212</v>
          </cell>
          <cell r="AB18">
            <v>0</v>
          </cell>
          <cell r="AE18">
            <v>0</v>
          </cell>
          <cell r="AH18">
            <v>0</v>
          </cell>
          <cell r="AK18">
            <v>199212</v>
          </cell>
          <cell r="AN18">
            <v>0</v>
          </cell>
          <cell r="AQ18">
            <v>0</v>
          </cell>
          <cell r="AT18">
            <v>0</v>
          </cell>
        </row>
        <row r="19">
          <cell r="A19">
            <v>199301</v>
          </cell>
          <cell r="B19">
            <v>3037542738</v>
          </cell>
          <cell r="C19">
            <v>8602000</v>
          </cell>
          <cell r="D19">
            <v>3046144738</v>
          </cell>
          <cell r="E19">
            <v>736208874</v>
          </cell>
          <cell r="F19">
            <v>28712350</v>
          </cell>
          <cell r="G19">
            <v>3811065962</v>
          </cell>
          <cell r="H19">
            <v>14642527</v>
          </cell>
          <cell r="J19">
            <v>14642527</v>
          </cell>
          <cell r="K19">
            <v>3428500</v>
          </cell>
          <cell r="M19">
            <v>199301</v>
          </cell>
          <cell r="N19">
            <v>3037542738</v>
          </cell>
          <cell r="O19">
            <v>8602000</v>
          </cell>
          <cell r="P19">
            <v>3046144738</v>
          </cell>
          <cell r="Q19">
            <v>736208874</v>
          </cell>
          <cell r="R19">
            <v>28712350</v>
          </cell>
          <cell r="S19">
            <v>3811065962</v>
          </cell>
          <cell r="T19">
            <v>14642527</v>
          </cell>
          <cell r="U19">
            <v>0</v>
          </cell>
          <cell r="V19">
            <v>14642527</v>
          </cell>
          <cell r="W19">
            <v>3428500</v>
          </cell>
          <cell r="Y19">
            <v>199301</v>
          </cell>
          <cell r="Z19">
            <v>35275500071</v>
          </cell>
          <cell r="AA19">
            <v>416652000</v>
          </cell>
          <cell r="AB19">
            <v>35692152071</v>
          </cell>
          <cell r="AC19">
            <v>8216145519</v>
          </cell>
          <cell r="AD19">
            <v>299809106</v>
          </cell>
          <cell r="AE19">
            <v>44208106696</v>
          </cell>
          <cell r="AF19">
            <v>101781892</v>
          </cell>
          <cell r="AG19">
            <v>0</v>
          </cell>
          <cell r="AH19">
            <v>101781892</v>
          </cell>
          <cell r="AI19">
            <v>29994716</v>
          </cell>
          <cell r="AK19">
            <v>199301</v>
          </cell>
          <cell r="AL19">
            <v>8736940337</v>
          </cell>
          <cell r="AM19">
            <v>45687000</v>
          </cell>
          <cell r="AN19">
            <v>8782627337</v>
          </cell>
          <cell r="AO19">
            <v>2096084604</v>
          </cell>
          <cell r="AP19">
            <v>114460481</v>
          </cell>
          <cell r="AQ19">
            <v>10993172422</v>
          </cell>
          <cell r="AR19">
            <v>35719097</v>
          </cell>
          <cell r="AS19">
            <v>0</v>
          </cell>
          <cell r="AT19">
            <v>35719097</v>
          </cell>
          <cell r="AU19">
            <v>8753107</v>
          </cell>
        </row>
        <row r="20">
          <cell r="A20">
            <v>199302</v>
          </cell>
          <cell r="B20">
            <v>2921669819</v>
          </cell>
          <cell r="C20">
            <v>9384000</v>
          </cell>
          <cell r="D20">
            <v>2931053819</v>
          </cell>
          <cell r="E20">
            <v>737646719</v>
          </cell>
          <cell r="F20">
            <v>35138015</v>
          </cell>
          <cell r="G20">
            <v>3703838553</v>
          </cell>
          <cell r="H20">
            <v>15481933</v>
          </cell>
          <cell r="J20">
            <v>15481933</v>
          </cell>
          <cell r="K20">
            <v>3895487</v>
          </cell>
          <cell r="M20">
            <v>199302</v>
          </cell>
          <cell r="N20">
            <v>5959212557</v>
          </cell>
          <cell r="O20">
            <v>17986000</v>
          </cell>
          <cell r="P20">
            <v>5977198557</v>
          </cell>
          <cell r="Q20">
            <v>1473855593</v>
          </cell>
          <cell r="R20">
            <v>63850365</v>
          </cell>
          <cell r="S20">
            <v>7514904515</v>
          </cell>
          <cell r="T20">
            <v>30124460</v>
          </cell>
          <cell r="U20">
            <v>0</v>
          </cell>
          <cell r="V20">
            <v>30124460</v>
          </cell>
          <cell r="W20">
            <v>7323987</v>
          </cell>
          <cell r="Y20">
            <v>199302</v>
          </cell>
          <cell r="Z20">
            <v>35250803901</v>
          </cell>
          <cell r="AA20">
            <v>409450000</v>
          </cell>
          <cell r="AB20">
            <v>35660253901</v>
          </cell>
          <cell r="AC20">
            <v>8255279674</v>
          </cell>
          <cell r="AD20">
            <v>315306778</v>
          </cell>
          <cell r="AE20">
            <v>44230840353</v>
          </cell>
          <cell r="AF20">
            <v>102265610</v>
          </cell>
          <cell r="AG20">
            <v>0</v>
          </cell>
          <cell r="AH20">
            <v>102265610</v>
          </cell>
          <cell r="AI20">
            <v>30273829</v>
          </cell>
          <cell r="AK20">
            <v>199302</v>
          </cell>
          <cell r="AL20">
            <v>8981472476</v>
          </cell>
          <cell r="AM20">
            <v>35915000</v>
          </cell>
          <cell r="AN20">
            <v>9017387476</v>
          </cell>
          <cell r="AO20">
            <v>2235229972</v>
          </cell>
          <cell r="AP20">
            <v>97271178</v>
          </cell>
          <cell r="AQ20">
            <v>11349888626</v>
          </cell>
          <cell r="AR20">
            <v>42581936</v>
          </cell>
          <cell r="AS20">
            <v>0</v>
          </cell>
          <cell r="AT20">
            <v>42581936</v>
          </cell>
          <cell r="AU20">
            <v>10501554</v>
          </cell>
        </row>
        <row r="21">
          <cell r="A21">
            <v>199303</v>
          </cell>
          <cell r="B21">
            <v>2854999682</v>
          </cell>
          <cell r="C21">
            <v>20951000</v>
          </cell>
          <cell r="D21">
            <v>2875950682</v>
          </cell>
          <cell r="E21">
            <v>724911643</v>
          </cell>
          <cell r="F21">
            <v>24340575</v>
          </cell>
          <cell r="G21">
            <v>3625202900</v>
          </cell>
          <cell r="H21">
            <v>14667434</v>
          </cell>
          <cell r="J21">
            <v>14667434</v>
          </cell>
          <cell r="K21">
            <v>3878604</v>
          </cell>
          <cell r="M21">
            <v>199303</v>
          </cell>
          <cell r="N21">
            <v>8814212239</v>
          </cell>
          <cell r="O21">
            <v>38937000</v>
          </cell>
          <cell r="P21">
            <v>8853149239</v>
          </cell>
          <cell r="Q21">
            <v>2198767236</v>
          </cell>
          <cell r="R21">
            <v>88190940</v>
          </cell>
          <cell r="S21">
            <v>11140107415</v>
          </cell>
          <cell r="T21">
            <v>44791894</v>
          </cell>
          <cell r="U21">
            <v>0</v>
          </cell>
          <cell r="V21">
            <v>44791894</v>
          </cell>
          <cell r="W21">
            <v>11202591</v>
          </cell>
          <cell r="Y21">
            <v>199303</v>
          </cell>
          <cell r="Z21">
            <v>35308763887</v>
          </cell>
          <cell r="AA21">
            <v>404204000</v>
          </cell>
          <cell r="AB21">
            <v>35712967887</v>
          </cell>
          <cell r="AC21">
            <v>8311767449</v>
          </cell>
          <cell r="AD21">
            <v>316890821</v>
          </cell>
          <cell r="AE21">
            <v>44341626157</v>
          </cell>
          <cell r="AF21">
            <v>104199891</v>
          </cell>
          <cell r="AG21">
            <v>0</v>
          </cell>
          <cell r="AH21">
            <v>104199891</v>
          </cell>
          <cell r="AI21">
            <v>30919597</v>
          </cell>
          <cell r="AK21">
            <v>199303</v>
          </cell>
          <cell r="AL21">
            <v>8814212239</v>
          </cell>
          <cell r="AM21">
            <v>38937000</v>
          </cell>
          <cell r="AN21">
            <v>8853149239</v>
          </cell>
          <cell r="AO21">
            <v>2198767236</v>
          </cell>
          <cell r="AP21">
            <v>88190940</v>
          </cell>
          <cell r="AQ21">
            <v>11140107415</v>
          </cell>
          <cell r="AR21">
            <v>44791894</v>
          </cell>
          <cell r="AS21">
            <v>0</v>
          </cell>
          <cell r="AT21">
            <v>44791894</v>
          </cell>
          <cell r="AU21">
            <v>11202591</v>
          </cell>
        </row>
        <row r="22">
          <cell r="A22">
            <v>199304</v>
          </cell>
          <cell r="B22">
            <v>2634945258</v>
          </cell>
          <cell r="C22">
            <v>13616000</v>
          </cell>
          <cell r="D22">
            <v>2648561258</v>
          </cell>
          <cell r="E22">
            <v>607206314</v>
          </cell>
          <cell r="F22">
            <v>21850897</v>
          </cell>
          <cell r="G22">
            <v>3277618469</v>
          </cell>
          <cell r="H22">
            <v>10081102</v>
          </cell>
          <cell r="J22">
            <v>10081102</v>
          </cell>
          <cell r="K22">
            <v>2135033</v>
          </cell>
          <cell r="M22">
            <v>199304</v>
          </cell>
          <cell r="N22">
            <v>11449157497</v>
          </cell>
          <cell r="O22">
            <v>52553000</v>
          </cell>
          <cell r="P22">
            <v>11501710497</v>
          </cell>
          <cell r="Q22">
            <v>2805973550</v>
          </cell>
          <cell r="R22">
            <v>110041837</v>
          </cell>
          <cell r="S22">
            <v>14417725884</v>
          </cell>
          <cell r="T22">
            <v>54872996</v>
          </cell>
          <cell r="U22">
            <v>0</v>
          </cell>
          <cell r="V22">
            <v>54872996</v>
          </cell>
          <cell r="W22">
            <v>13337624</v>
          </cell>
          <cell r="Y22">
            <v>199304</v>
          </cell>
          <cell r="Z22">
            <v>35301796518</v>
          </cell>
          <cell r="AA22">
            <v>400366000</v>
          </cell>
          <cell r="AB22">
            <v>35702162518</v>
          </cell>
          <cell r="AC22">
            <v>8268771935</v>
          </cell>
          <cell r="AD22">
            <v>322002624</v>
          </cell>
          <cell r="AE22">
            <v>44292937077</v>
          </cell>
          <cell r="AF22">
            <v>103635783</v>
          </cell>
          <cell r="AG22">
            <v>0</v>
          </cell>
          <cell r="AH22">
            <v>103635783</v>
          </cell>
          <cell r="AI22">
            <v>30537655</v>
          </cell>
          <cell r="AK22">
            <v>199304</v>
          </cell>
          <cell r="AL22">
            <v>8411614759</v>
          </cell>
          <cell r="AM22">
            <v>43951000</v>
          </cell>
          <cell r="AN22">
            <v>8455565759</v>
          </cell>
          <cell r="AO22">
            <v>2069764676</v>
          </cell>
          <cell r="AP22">
            <v>81329487</v>
          </cell>
          <cell r="AQ22">
            <v>10606659922</v>
          </cell>
          <cell r="AR22">
            <v>40230469</v>
          </cell>
          <cell r="AS22">
            <v>0</v>
          </cell>
          <cell r="AT22">
            <v>40230469</v>
          </cell>
          <cell r="AU22">
            <v>9909124</v>
          </cell>
        </row>
        <row r="23">
          <cell r="A23">
            <v>199305</v>
          </cell>
          <cell r="B23">
            <v>2540529953</v>
          </cell>
          <cell r="C23">
            <v>21888000</v>
          </cell>
          <cell r="D23">
            <v>2562417953</v>
          </cell>
          <cell r="E23">
            <v>610895193</v>
          </cell>
          <cell r="F23">
            <v>36039539</v>
          </cell>
          <cell r="G23">
            <v>3209352685</v>
          </cell>
          <cell r="H23">
            <v>5706157</v>
          </cell>
          <cell r="J23">
            <v>5706157</v>
          </cell>
          <cell r="K23">
            <v>1318329</v>
          </cell>
          <cell r="M23">
            <v>199305</v>
          </cell>
          <cell r="N23">
            <v>13989687450</v>
          </cell>
          <cell r="O23">
            <v>74441000</v>
          </cell>
          <cell r="P23">
            <v>14064128450</v>
          </cell>
          <cell r="Q23">
            <v>3416868743</v>
          </cell>
          <cell r="R23">
            <v>146081376</v>
          </cell>
          <cell r="S23">
            <v>17627078569</v>
          </cell>
          <cell r="T23">
            <v>60579153</v>
          </cell>
          <cell r="U23">
            <v>0</v>
          </cell>
          <cell r="V23">
            <v>60579153</v>
          </cell>
          <cell r="W23">
            <v>14655953</v>
          </cell>
          <cell r="Y23">
            <v>199305</v>
          </cell>
          <cell r="Z23">
            <v>35215978056</v>
          </cell>
          <cell r="AA23">
            <v>365542000</v>
          </cell>
          <cell r="AB23">
            <v>35581520056</v>
          </cell>
          <cell r="AC23">
            <v>8247367251</v>
          </cell>
          <cell r="AD23">
            <v>341967044</v>
          </cell>
          <cell r="AE23">
            <v>44170854351</v>
          </cell>
          <cell r="AF23">
            <v>102632393</v>
          </cell>
          <cell r="AG23">
            <v>0</v>
          </cell>
          <cell r="AH23">
            <v>102632393</v>
          </cell>
          <cell r="AI23">
            <v>30436913</v>
          </cell>
          <cell r="AK23">
            <v>199305</v>
          </cell>
          <cell r="AL23">
            <v>8030474893</v>
          </cell>
          <cell r="AM23">
            <v>56455000</v>
          </cell>
          <cell r="AN23">
            <v>8086929893</v>
          </cell>
          <cell r="AO23">
            <v>1943013150</v>
          </cell>
          <cell r="AP23">
            <v>82231011</v>
          </cell>
          <cell r="AQ23">
            <v>10112174054</v>
          </cell>
          <cell r="AR23">
            <v>30454693</v>
          </cell>
          <cell r="AS23">
            <v>0</v>
          </cell>
          <cell r="AT23">
            <v>30454693</v>
          </cell>
          <cell r="AU23">
            <v>7331966</v>
          </cell>
        </row>
        <row r="24">
          <cell r="A24">
            <v>199306</v>
          </cell>
          <cell r="B24">
            <v>2904215260</v>
          </cell>
          <cell r="C24">
            <v>252270000</v>
          </cell>
          <cell r="D24">
            <v>3156485260</v>
          </cell>
          <cell r="E24">
            <v>683360028</v>
          </cell>
          <cell r="F24">
            <v>28256608</v>
          </cell>
          <cell r="G24">
            <v>3868101896</v>
          </cell>
          <cell r="H24">
            <v>4450442</v>
          </cell>
          <cell r="J24">
            <v>4450442</v>
          </cell>
          <cell r="K24">
            <v>1737866</v>
          </cell>
          <cell r="M24">
            <v>199306</v>
          </cell>
          <cell r="N24">
            <v>16893902710</v>
          </cell>
          <cell r="O24">
            <v>326711000</v>
          </cell>
          <cell r="P24">
            <v>17220613710</v>
          </cell>
          <cell r="Q24">
            <v>4100228771</v>
          </cell>
          <cell r="R24">
            <v>174337984</v>
          </cell>
          <cell r="S24">
            <v>21495180465</v>
          </cell>
          <cell r="T24">
            <v>65029595</v>
          </cell>
          <cell r="U24">
            <v>0</v>
          </cell>
          <cell r="V24">
            <v>65029595</v>
          </cell>
          <cell r="W24">
            <v>16393819</v>
          </cell>
          <cell r="Y24">
            <v>199306</v>
          </cell>
          <cell r="Z24">
            <v>35261040917</v>
          </cell>
          <cell r="AA24">
            <v>463656000</v>
          </cell>
          <cell r="AB24">
            <v>35724696917</v>
          </cell>
          <cell r="AC24">
            <v>8278940567</v>
          </cell>
          <cell r="AD24">
            <v>352873930</v>
          </cell>
          <cell r="AE24">
            <v>44356511414</v>
          </cell>
          <cell r="AF24">
            <v>102399051</v>
          </cell>
          <cell r="AG24">
            <v>0</v>
          </cell>
          <cell r="AH24">
            <v>102399051</v>
          </cell>
          <cell r="AI24">
            <v>30449358</v>
          </cell>
          <cell r="AK24">
            <v>199306</v>
          </cell>
          <cell r="AL24">
            <v>8079690471</v>
          </cell>
          <cell r="AM24">
            <v>287774000</v>
          </cell>
          <cell r="AN24">
            <v>8367464471</v>
          </cell>
          <cell r="AO24">
            <v>1901461535</v>
          </cell>
          <cell r="AP24">
            <v>86147044</v>
          </cell>
          <cell r="AQ24">
            <v>10355073050</v>
          </cell>
          <cell r="AR24">
            <v>20237701</v>
          </cell>
          <cell r="AS24">
            <v>0</v>
          </cell>
          <cell r="AT24">
            <v>20237701</v>
          </cell>
          <cell r="AU24">
            <v>5191228</v>
          </cell>
        </row>
        <row r="25">
          <cell r="A25">
            <v>199307</v>
          </cell>
          <cell r="B25">
            <v>3610470727</v>
          </cell>
          <cell r="C25">
            <v>58115000</v>
          </cell>
          <cell r="D25">
            <v>3668585727</v>
          </cell>
          <cell r="E25">
            <v>755645543</v>
          </cell>
          <cell r="F25">
            <v>30956574</v>
          </cell>
          <cell r="G25">
            <v>4455187844</v>
          </cell>
          <cell r="H25">
            <v>4046264</v>
          </cell>
          <cell r="J25">
            <v>4046264</v>
          </cell>
          <cell r="K25">
            <v>2425011</v>
          </cell>
          <cell r="M25">
            <v>199307</v>
          </cell>
          <cell r="N25">
            <v>20504373437</v>
          </cell>
          <cell r="O25">
            <v>384826000</v>
          </cell>
          <cell r="P25">
            <v>20889199437</v>
          </cell>
          <cell r="Q25">
            <v>4855874314</v>
          </cell>
          <cell r="R25">
            <v>205294558</v>
          </cell>
          <cell r="S25">
            <v>25950368309</v>
          </cell>
          <cell r="T25">
            <v>69075859</v>
          </cell>
          <cell r="U25">
            <v>0</v>
          </cell>
          <cell r="V25">
            <v>69075859</v>
          </cell>
          <cell r="W25">
            <v>18818830</v>
          </cell>
          <cell r="Y25">
            <v>199307</v>
          </cell>
          <cell r="Z25">
            <v>35608373325</v>
          </cell>
          <cell r="AA25">
            <v>481861000</v>
          </cell>
          <cell r="AB25">
            <v>36090234325</v>
          </cell>
          <cell r="AC25">
            <v>8325628427</v>
          </cell>
          <cell r="AD25">
            <v>366689226</v>
          </cell>
          <cell r="AE25">
            <v>44782551978</v>
          </cell>
          <cell r="AF25">
            <v>102540218</v>
          </cell>
          <cell r="AG25">
            <v>0</v>
          </cell>
          <cell r="AH25">
            <v>102540218</v>
          </cell>
          <cell r="AI25">
            <v>30767484</v>
          </cell>
          <cell r="AK25">
            <v>199307</v>
          </cell>
          <cell r="AL25">
            <v>9055215940</v>
          </cell>
          <cell r="AM25">
            <v>332273000</v>
          </cell>
          <cell r="AN25">
            <v>9387488940</v>
          </cell>
          <cell r="AO25">
            <v>2049900764</v>
          </cell>
          <cell r="AP25">
            <v>95252721</v>
          </cell>
          <cell r="AQ25">
            <v>11532642425</v>
          </cell>
          <cell r="AR25">
            <v>14202863</v>
          </cell>
          <cell r="AS25">
            <v>0</v>
          </cell>
          <cell r="AT25">
            <v>14202863</v>
          </cell>
          <cell r="AU25">
            <v>5481206</v>
          </cell>
        </row>
        <row r="26">
          <cell r="A26">
            <v>199308</v>
          </cell>
          <cell r="B26">
            <v>3638222831</v>
          </cell>
          <cell r="C26">
            <v>43164000</v>
          </cell>
          <cell r="D26">
            <v>3681386831</v>
          </cell>
          <cell r="E26">
            <v>725122363</v>
          </cell>
          <cell r="F26">
            <v>32916760</v>
          </cell>
          <cell r="G26">
            <v>4439425954</v>
          </cell>
          <cell r="H26">
            <v>4040450</v>
          </cell>
          <cell r="J26">
            <v>4040450</v>
          </cell>
          <cell r="K26">
            <v>2215833</v>
          </cell>
          <cell r="M26">
            <v>199308</v>
          </cell>
          <cell r="N26">
            <v>24142596268</v>
          </cell>
          <cell r="O26">
            <v>427990000</v>
          </cell>
          <cell r="P26">
            <v>24570586268</v>
          </cell>
          <cell r="Q26">
            <v>5580996677</v>
          </cell>
          <cell r="R26">
            <v>238211318</v>
          </cell>
          <cell r="S26">
            <v>30389794263</v>
          </cell>
          <cell r="T26">
            <v>73116309</v>
          </cell>
          <cell r="U26">
            <v>0</v>
          </cell>
          <cell r="V26">
            <v>73116309</v>
          </cell>
          <cell r="W26">
            <v>21034663</v>
          </cell>
          <cell r="Y26">
            <v>199308</v>
          </cell>
          <cell r="Z26">
            <v>35983971966</v>
          </cell>
          <cell r="AA26">
            <v>502993000</v>
          </cell>
          <cell r="AB26">
            <v>36486964966</v>
          </cell>
          <cell r="AC26">
            <v>8373254812</v>
          </cell>
          <cell r="AD26">
            <v>370834132</v>
          </cell>
          <cell r="AE26">
            <v>45231053910</v>
          </cell>
          <cell r="AF26">
            <v>102993555</v>
          </cell>
          <cell r="AG26">
            <v>0</v>
          </cell>
          <cell r="AH26">
            <v>102993555</v>
          </cell>
          <cell r="AI26">
            <v>30992799</v>
          </cell>
          <cell r="AK26">
            <v>199308</v>
          </cell>
          <cell r="AL26">
            <v>10152908818</v>
          </cell>
          <cell r="AM26">
            <v>353549000</v>
          </cell>
          <cell r="AN26">
            <v>10506457818</v>
          </cell>
          <cell r="AO26">
            <v>2164127934</v>
          </cell>
          <cell r="AP26">
            <v>92129942</v>
          </cell>
          <cell r="AQ26">
            <v>12762715694</v>
          </cell>
          <cell r="AR26">
            <v>12537156</v>
          </cell>
          <cell r="AS26">
            <v>0</v>
          </cell>
          <cell r="AT26">
            <v>12537156</v>
          </cell>
          <cell r="AU26">
            <v>6378710</v>
          </cell>
        </row>
        <row r="27">
          <cell r="A27">
            <v>199309</v>
          </cell>
          <cell r="B27">
            <v>3529978566</v>
          </cell>
          <cell r="C27">
            <v>37391000</v>
          </cell>
          <cell r="D27">
            <v>3567369566</v>
          </cell>
          <cell r="E27">
            <v>737140066</v>
          </cell>
          <cell r="F27">
            <v>31855954</v>
          </cell>
          <cell r="G27">
            <v>4336365586</v>
          </cell>
          <cell r="H27">
            <v>3887374</v>
          </cell>
          <cell r="J27">
            <v>3887374</v>
          </cell>
          <cell r="K27">
            <v>2213586</v>
          </cell>
          <cell r="M27">
            <v>199309</v>
          </cell>
          <cell r="N27">
            <v>27672574834</v>
          </cell>
          <cell r="O27">
            <v>465381000</v>
          </cell>
          <cell r="P27">
            <v>28137955834</v>
          </cell>
          <cell r="Q27">
            <v>6318136743</v>
          </cell>
          <cell r="R27">
            <v>270067272</v>
          </cell>
          <cell r="S27">
            <v>34726159849</v>
          </cell>
          <cell r="T27">
            <v>77003683</v>
          </cell>
          <cell r="U27">
            <v>0</v>
          </cell>
          <cell r="V27">
            <v>77003683</v>
          </cell>
          <cell r="W27">
            <v>23248249</v>
          </cell>
          <cell r="Y27">
            <v>199309</v>
          </cell>
          <cell r="Z27">
            <v>36254221269</v>
          </cell>
          <cell r="AA27">
            <v>523968000</v>
          </cell>
          <cell r="AB27">
            <v>36778189269</v>
          </cell>
          <cell r="AC27">
            <v>8385445162</v>
          </cell>
          <cell r="AD27">
            <v>377267933</v>
          </cell>
          <cell r="AE27">
            <v>45540902364</v>
          </cell>
          <cell r="AF27">
            <v>103123058</v>
          </cell>
          <cell r="AG27">
            <v>0</v>
          </cell>
          <cell r="AH27">
            <v>103123058</v>
          </cell>
          <cell r="AI27">
            <v>30137121</v>
          </cell>
          <cell r="AK27">
            <v>199309</v>
          </cell>
          <cell r="AL27">
            <v>10778672124</v>
          </cell>
          <cell r="AM27">
            <v>138670000</v>
          </cell>
          <cell r="AN27">
            <v>10917342124</v>
          </cell>
          <cell r="AO27">
            <v>2217907972</v>
          </cell>
          <cell r="AP27">
            <v>95729288</v>
          </cell>
          <cell r="AQ27">
            <v>13230979384</v>
          </cell>
          <cell r="AR27">
            <v>11974088</v>
          </cell>
          <cell r="AS27">
            <v>0</v>
          </cell>
          <cell r="AT27">
            <v>11974088</v>
          </cell>
          <cell r="AU27">
            <v>6854430</v>
          </cell>
        </row>
        <row r="28">
          <cell r="A28">
            <v>199310</v>
          </cell>
          <cell r="B28">
            <v>2874345121</v>
          </cell>
          <cell r="C28">
            <v>44448000</v>
          </cell>
          <cell r="D28">
            <v>2918793121</v>
          </cell>
          <cell r="E28">
            <v>684495779</v>
          </cell>
          <cell r="F28">
            <v>31239230</v>
          </cell>
          <cell r="G28">
            <v>3634528130</v>
          </cell>
          <cell r="H28">
            <v>5240360</v>
          </cell>
          <cell r="J28">
            <v>5240360</v>
          </cell>
          <cell r="K28">
            <v>1417249</v>
          </cell>
          <cell r="M28">
            <v>199310</v>
          </cell>
          <cell r="N28">
            <v>30546919955</v>
          </cell>
          <cell r="O28">
            <v>509829000</v>
          </cell>
          <cell r="P28">
            <v>31056748955</v>
          </cell>
          <cell r="Q28">
            <v>7002632522</v>
          </cell>
          <cell r="R28">
            <v>301306502</v>
          </cell>
          <cell r="S28">
            <v>38360687979</v>
          </cell>
          <cell r="T28">
            <v>82244043</v>
          </cell>
          <cell r="U28">
            <v>0</v>
          </cell>
          <cell r="V28">
            <v>82244043</v>
          </cell>
          <cell r="W28">
            <v>24665498</v>
          </cell>
          <cell r="Y28">
            <v>199310</v>
          </cell>
          <cell r="Z28">
            <v>36246317554</v>
          </cell>
          <cell r="AA28">
            <v>546914000</v>
          </cell>
          <cell r="AB28">
            <v>36793231554</v>
          </cell>
          <cell r="AC28">
            <v>8362508252</v>
          </cell>
          <cell r="AD28">
            <v>387054633</v>
          </cell>
          <cell r="AE28">
            <v>45542794439</v>
          </cell>
          <cell r="AF28">
            <v>103320613</v>
          </cell>
          <cell r="AG28">
            <v>0</v>
          </cell>
          <cell r="AH28">
            <v>103320613</v>
          </cell>
          <cell r="AI28">
            <v>29990105</v>
          </cell>
          <cell r="AK28">
            <v>199310</v>
          </cell>
          <cell r="AL28">
            <v>10042546518</v>
          </cell>
          <cell r="AM28">
            <v>125003000</v>
          </cell>
          <cell r="AN28">
            <v>10167549518</v>
          </cell>
          <cell r="AO28">
            <v>2146758208</v>
          </cell>
          <cell r="AP28">
            <v>96011944</v>
          </cell>
          <cell r="AQ28">
            <v>12410319670</v>
          </cell>
          <cell r="AR28">
            <v>13168184</v>
          </cell>
          <cell r="AS28">
            <v>0</v>
          </cell>
          <cell r="AT28">
            <v>13168184</v>
          </cell>
          <cell r="AU28">
            <v>5846668</v>
          </cell>
        </row>
        <row r="29">
          <cell r="A29">
            <v>199311</v>
          </cell>
          <cell r="B29">
            <v>2722669890</v>
          </cell>
          <cell r="C29">
            <v>26892000</v>
          </cell>
          <cell r="D29">
            <v>2749561890</v>
          </cell>
          <cell r="E29">
            <v>674152714</v>
          </cell>
          <cell r="F29">
            <v>27939100</v>
          </cell>
          <cell r="G29">
            <v>3451653704</v>
          </cell>
          <cell r="H29">
            <v>8293541</v>
          </cell>
          <cell r="J29">
            <v>8293541</v>
          </cell>
          <cell r="K29">
            <v>1886023</v>
          </cell>
          <cell r="M29">
            <v>199311</v>
          </cell>
          <cell r="N29">
            <v>33269589845</v>
          </cell>
          <cell r="O29">
            <v>536721000</v>
          </cell>
          <cell r="P29">
            <v>33806310845</v>
          </cell>
          <cell r="Q29">
            <v>7676785236</v>
          </cell>
          <cell r="R29">
            <v>329245602</v>
          </cell>
          <cell r="S29">
            <v>41812341683</v>
          </cell>
          <cell r="T29">
            <v>90537584</v>
          </cell>
          <cell r="U29">
            <v>0</v>
          </cell>
          <cell r="V29">
            <v>90537584</v>
          </cell>
          <cell r="W29">
            <v>26551521</v>
          </cell>
          <cell r="Y29">
            <v>199311</v>
          </cell>
          <cell r="Z29">
            <v>36291849764</v>
          </cell>
          <cell r="AA29">
            <v>554650000</v>
          </cell>
          <cell r="AB29">
            <v>36846499764</v>
          </cell>
          <cell r="AC29">
            <v>8438159615</v>
          </cell>
          <cell r="AD29">
            <v>362666415</v>
          </cell>
          <cell r="AE29">
            <v>45647325794</v>
          </cell>
          <cell r="AF29">
            <v>102995060</v>
          </cell>
          <cell r="AG29">
            <v>0</v>
          </cell>
          <cell r="AH29">
            <v>102995060</v>
          </cell>
          <cell r="AI29">
            <v>29729088</v>
          </cell>
          <cell r="AK29">
            <v>199311</v>
          </cell>
          <cell r="AL29">
            <v>9126993577</v>
          </cell>
          <cell r="AM29">
            <v>108731000</v>
          </cell>
          <cell r="AN29">
            <v>9235724577</v>
          </cell>
          <cell r="AO29">
            <v>2095788559</v>
          </cell>
          <cell r="AP29">
            <v>91034284</v>
          </cell>
          <cell r="AQ29">
            <v>11422547420</v>
          </cell>
          <cell r="AR29">
            <v>17421275</v>
          </cell>
          <cell r="AS29">
            <v>0</v>
          </cell>
          <cell r="AT29">
            <v>17421275</v>
          </cell>
          <cell r="AU29">
            <v>5516858</v>
          </cell>
        </row>
        <row r="30">
          <cell r="A30">
            <v>199312</v>
          </cell>
          <cell r="B30">
            <v>2971409497</v>
          </cell>
          <cell r="C30">
            <v>68124000</v>
          </cell>
          <cell r="D30">
            <v>3039533497</v>
          </cell>
          <cell r="E30">
            <v>764838673</v>
          </cell>
          <cell r="F30">
            <v>32608279</v>
          </cell>
          <cell r="G30">
            <v>3836980449</v>
          </cell>
          <cell r="H30">
            <v>12048754</v>
          </cell>
          <cell r="J30">
            <v>12048754</v>
          </cell>
          <cell r="K30">
            <v>2842814</v>
          </cell>
          <cell r="M30">
            <v>199312</v>
          </cell>
          <cell r="N30">
            <v>36240999342</v>
          </cell>
          <cell r="O30">
            <v>604845000</v>
          </cell>
          <cell r="P30">
            <v>36845844342</v>
          </cell>
          <cell r="Q30">
            <v>8441623909</v>
          </cell>
          <cell r="R30">
            <v>361853881</v>
          </cell>
          <cell r="S30">
            <v>45649322132</v>
          </cell>
          <cell r="T30">
            <v>102586338</v>
          </cell>
          <cell r="U30">
            <v>0</v>
          </cell>
          <cell r="V30">
            <v>102586338</v>
          </cell>
          <cell r="W30">
            <v>29394335</v>
          </cell>
          <cell r="Y30">
            <v>199312</v>
          </cell>
          <cell r="Z30">
            <v>36240999342</v>
          </cell>
          <cell r="AA30">
            <v>604845000</v>
          </cell>
          <cell r="AB30">
            <v>36845844342</v>
          </cell>
          <cell r="AC30">
            <v>8441623909</v>
          </cell>
          <cell r="AD30">
            <v>361853881</v>
          </cell>
          <cell r="AE30">
            <v>45649322132</v>
          </cell>
          <cell r="AF30">
            <v>102586338</v>
          </cell>
          <cell r="AG30">
            <v>0</v>
          </cell>
          <cell r="AH30">
            <v>102586338</v>
          </cell>
          <cell r="AI30">
            <v>29394335</v>
          </cell>
          <cell r="AK30">
            <v>199312</v>
          </cell>
          <cell r="AL30">
            <v>8568424508</v>
          </cell>
          <cell r="AM30">
            <v>139464000</v>
          </cell>
          <cell r="AN30">
            <v>8707888508</v>
          </cell>
          <cell r="AO30">
            <v>2123487166</v>
          </cell>
          <cell r="AP30">
            <v>91786609</v>
          </cell>
          <cell r="AQ30">
            <v>10923162283</v>
          </cell>
          <cell r="AR30">
            <v>25582655</v>
          </cell>
          <cell r="AS30">
            <v>0</v>
          </cell>
          <cell r="AT30">
            <v>25582655</v>
          </cell>
          <cell r="AU30">
            <v>6146086</v>
          </cell>
        </row>
        <row r="31">
          <cell r="A31">
            <v>199401</v>
          </cell>
          <cell r="B31">
            <v>3059800583</v>
          </cell>
          <cell r="C31">
            <v>115966000</v>
          </cell>
          <cell r="D31">
            <v>3175766583</v>
          </cell>
          <cell r="E31">
            <v>779564229</v>
          </cell>
          <cell r="F31">
            <v>32317988</v>
          </cell>
          <cell r="G31">
            <v>3987648800</v>
          </cell>
          <cell r="H31">
            <v>17088544</v>
          </cell>
          <cell r="J31">
            <v>17088544</v>
          </cell>
          <cell r="K31">
            <v>4813340</v>
          </cell>
          <cell r="M31">
            <v>199401</v>
          </cell>
          <cell r="N31">
            <v>3059800583</v>
          </cell>
          <cell r="O31">
            <v>115966000</v>
          </cell>
          <cell r="P31">
            <v>3175766583</v>
          </cell>
          <cell r="Q31">
            <v>779564229</v>
          </cell>
          <cell r="R31">
            <v>32317988</v>
          </cell>
          <cell r="S31">
            <v>3987648800</v>
          </cell>
          <cell r="T31">
            <v>17088544</v>
          </cell>
          <cell r="U31">
            <v>0</v>
          </cell>
          <cell r="V31">
            <v>17088544</v>
          </cell>
          <cell r="W31">
            <v>4813340</v>
          </cell>
          <cell r="Y31">
            <v>199401</v>
          </cell>
          <cell r="Z31">
            <v>36263257187</v>
          </cell>
          <cell r="AA31">
            <v>712209000</v>
          </cell>
          <cell r="AB31">
            <v>36975466187</v>
          </cell>
          <cell r="AC31">
            <v>8484979264</v>
          </cell>
          <cell r="AD31">
            <v>365459519</v>
          </cell>
          <cell r="AE31">
            <v>45825904970</v>
          </cell>
          <cell r="AF31">
            <v>105032355</v>
          </cell>
          <cell r="AG31">
            <v>0</v>
          </cell>
          <cell r="AH31">
            <v>105032355</v>
          </cell>
          <cell r="AI31">
            <v>30779175</v>
          </cell>
          <cell r="AK31">
            <v>199401</v>
          </cell>
          <cell r="AL31">
            <v>8753879970</v>
          </cell>
          <cell r="AM31">
            <v>210982000</v>
          </cell>
          <cell r="AN31">
            <v>8964861970</v>
          </cell>
          <cell r="AO31">
            <v>2218555616</v>
          </cell>
          <cell r="AP31">
            <v>92865367</v>
          </cell>
          <cell r="AQ31">
            <v>11276282953</v>
          </cell>
          <cell r="AR31">
            <v>37430839</v>
          </cell>
          <cell r="AS31">
            <v>0</v>
          </cell>
          <cell r="AT31">
            <v>37430839</v>
          </cell>
          <cell r="AU31">
            <v>9542177</v>
          </cell>
        </row>
        <row r="32">
          <cell r="A32">
            <v>199402</v>
          </cell>
          <cell r="B32">
            <v>3031059530</v>
          </cell>
          <cell r="C32">
            <v>59663000</v>
          </cell>
          <cell r="D32">
            <v>3090722530</v>
          </cell>
          <cell r="E32">
            <v>769017086</v>
          </cell>
          <cell r="F32">
            <v>32286283</v>
          </cell>
          <cell r="G32">
            <v>3892025899</v>
          </cell>
          <cell r="H32">
            <v>18003080</v>
          </cell>
          <cell r="J32">
            <v>18003080</v>
          </cell>
          <cell r="K32">
            <v>4683370</v>
          </cell>
          <cell r="M32">
            <v>199402</v>
          </cell>
          <cell r="N32">
            <v>6090860113</v>
          </cell>
          <cell r="O32">
            <v>175629000</v>
          </cell>
          <cell r="P32">
            <v>6266489113</v>
          </cell>
          <cell r="Q32">
            <v>1548581315</v>
          </cell>
          <cell r="R32">
            <v>64604271</v>
          </cell>
          <cell r="S32">
            <v>7879674699</v>
          </cell>
          <cell r="T32">
            <v>35091624</v>
          </cell>
          <cell r="U32">
            <v>0</v>
          </cell>
          <cell r="V32">
            <v>35091624</v>
          </cell>
          <cell r="W32">
            <v>9496710</v>
          </cell>
          <cell r="Y32">
            <v>199402</v>
          </cell>
          <cell r="Z32">
            <v>36372646898</v>
          </cell>
          <cell r="AA32">
            <v>762488000</v>
          </cell>
          <cell r="AB32">
            <v>37135134898</v>
          </cell>
          <cell r="AC32">
            <v>8516349631</v>
          </cell>
          <cell r="AD32">
            <v>362607787</v>
          </cell>
          <cell r="AE32">
            <v>46014092316</v>
          </cell>
          <cell r="AF32">
            <v>107553502</v>
          </cell>
          <cell r="AG32">
            <v>0</v>
          </cell>
          <cell r="AH32">
            <v>107553502</v>
          </cell>
          <cell r="AI32">
            <v>31567058</v>
          </cell>
          <cell r="AK32">
            <v>199402</v>
          </cell>
          <cell r="AL32">
            <v>9062269610</v>
          </cell>
          <cell r="AM32">
            <v>243753000</v>
          </cell>
          <cell r="AN32">
            <v>9306022610</v>
          </cell>
          <cell r="AO32">
            <v>2313419988</v>
          </cell>
          <cell r="AP32">
            <v>97212550</v>
          </cell>
          <cell r="AQ32">
            <v>11716655148</v>
          </cell>
          <cell r="AR32">
            <v>47140378</v>
          </cell>
          <cell r="AS32">
            <v>0</v>
          </cell>
          <cell r="AT32">
            <v>47140378</v>
          </cell>
          <cell r="AU32">
            <v>12339524</v>
          </cell>
        </row>
        <row r="33">
          <cell r="A33">
            <v>199403</v>
          </cell>
          <cell r="B33">
            <v>2903084073</v>
          </cell>
          <cell r="C33">
            <v>147707000</v>
          </cell>
          <cell r="D33">
            <v>3050791073</v>
          </cell>
          <cell r="E33">
            <v>721638439</v>
          </cell>
          <cell r="F33">
            <v>31978920</v>
          </cell>
          <cell r="G33">
            <v>3804408432</v>
          </cell>
          <cell r="H33">
            <v>15407586</v>
          </cell>
          <cell r="J33">
            <v>15407586</v>
          </cell>
          <cell r="K33">
            <v>3617323</v>
          </cell>
          <cell r="M33">
            <v>199403</v>
          </cell>
          <cell r="N33">
            <v>8993944186</v>
          </cell>
          <cell r="O33">
            <v>323336000</v>
          </cell>
          <cell r="P33">
            <v>9317280186</v>
          </cell>
          <cell r="Q33">
            <v>2270219754</v>
          </cell>
          <cell r="R33">
            <v>96583191</v>
          </cell>
          <cell r="S33">
            <v>11684083131</v>
          </cell>
          <cell r="T33">
            <v>50499210</v>
          </cell>
          <cell r="U33">
            <v>0</v>
          </cell>
          <cell r="V33">
            <v>50499210</v>
          </cell>
          <cell r="W33">
            <v>13114033</v>
          </cell>
          <cell r="Y33">
            <v>199403</v>
          </cell>
          <cell r="Z33">
            <v>36420731289</v>
          </cell>
          <cell r="AA33">
            <v>889244000</v>
          </cell>
          <cell r="AB33">
            <v>37309975289</v>
          </cell>
          <cell r="AC33">
            <v>8513076427</v>
          </cell>
          <cell r="AD33">
            <v>370246132</v>
          </cell>
          <cell r="AE33">
            <v>46193297848</v>
          </cell>
          <cell r="AF33">
            <v>108293654</v>
          </cell>
          <cell r="AG33">
            <v>0</v>
          </cell>
          <cell r="AH33">
            <v>108293654</v>
          </cell>
          <cell r="AI33">
            <v>31305777</v>
          </cell>
          <cell r="AK33">
            <v>199403</v>
          </cell>
          <cell r="AL33">
            <v>8993944186</v>
          </cell>
          <cell r="AM33">
            <v>323336000</v>
          </cell>
          <cell r="AN33">
            <v>9317280186</v>
          </cell>
          <cell r="AO33">
            <v>2270219754</v>
          </cell>
          <cell r="AP33">
            <v>96583191</v>
          </cell>
          <cell r="AQ33">
            <v>11684083131</v>
          </cell>
          <cell r="AR33">
            <v>50499210</v>
          </cell>
          <cell r="AS33">
            <v>0</v>
          </cell>
          <cell r="AT33">
            <v>50499210</v>
          </cell>
          <cell r="AU33">
            <v>13114033</v>
          </cell>
        </row>
        <row r="34">
          <cell r="A34">
            <v>199404</v>
          </cell>
          <cell r="B34">
            <v>2662112004</v>
          </cell>
          <cell r="C34">
            <v>115174000</v>
          </cell>
          <cell r="D34">
            <v>2777286004</v>
          </cell>
          <cell r="E34">
            <v>659336001</v>
          </cell>
          <cell r="F34">
            <v>31173437</v>
          </cell>
          <cell r="G34">
            <v>3467795442</v>
          </cell>
          <cell r="H34">
            <v>10003960</v>
          </cell>
          <cell r="J34">
            <v>10003960</v>
          </cell>
          <cell r="K34">
            <v>1952983</v>
          </cell>
          <cell r="M34">
            <v>199404</v>
          </cell>
          <cell r="N34">
            <v>11656056190</v>
          </cell>
          <cell r="O34">
            <v>438510000</v>
          </cell>
          <cell r="P34">
            <v>12094566190</v>
          </cell>
          <cell r="Q34">
            <v>2929555755</v>
          </cell>
          <cell r="R34">
            <v>127756628</v>
          </cell>
          <cell r="S34">
            <v>15151878573</v>
          </cell>
          <cell r="T34">
            <v>60503170</v>
          </cell>
          <cell r="U34">
            <v>0</v>
          </cell>
          <cell r="V34">
            <v>60503170</v>
          </cell>
          <cell r="W34">
            <v>15067016</v>
          </cell>
          <cell r="Y34">
            <v>199404</v>
          </cell>
          <cell r="Z34">
            <v>36447898035</v>
          </cell>
          <cell r="AA34">
            <v>990802000</v>
          </cell>
          <cell r="AB34">
            <v>37438700035</v>
          </cell>
          <cell r="AC34">
            <v>8565206114</v>
          </cell>
          <cell r="AD34">
            <v>379568672</v>
          </cell>
          <cell r="AE34">
            <v>46383474821</v>
          </cell>
          <cell r="AF34">
            <v>108216512</v>
          </cell>
          <cell r="AG34">
            <v>0</v>
          </cell>
          <cell r="AH34">
            <v>108216512</v>
          </cell>
          <cell r="AI34">
            <v>31123727</v>
          </cell>
          <cell r="AK34">
            <v>199404</v>
          </cell>
          <cell r="AL34">
            <v>8596255607</v>
          </cell>
          <cell r="AM34">
            <v>322544000</v>
          </cell>
          <cell r="AN34">
            <v>8918799607</v>
          </cell>
          <cell r="AO34">
            <v>2149991526</v>
          </cell>
          <cell r="AP34">
            <v>95438640</v>
          </cell>
          <cell r="AQ34">
            <v>11164229773</v>
          </cell>
          <cell r="AR34">
            <v>43414626</v>
          </cell>
          <cell r="AS34">
            <v>0</v>
          </cell>
          <cell r="AT34">
            <v>43414626</v>
          </cell>
          <cell r="AU34">
            <v>10253676</v>
          </cell>
        </row>
        <row r="35">
          <cell r="A35">
            <v>199405</v>
          </cell>
          <cell r="B35">
            <v>2598409660</v>
          </cell>
          <cell r="C35">
            <v>144170000</v>
          </cell>
          <cell r="D35">
            <v>2742579660</v>
          </cell>
          <cell r="E35">
            <v>642023476</v>
          </cell>
          <cell r="F35">
            <v>31552129</v>
          </cell>
          <cell r="G35">
            <v>3416155265</v>
          </cell>
          <cell r="H35">
            <v>5835061</v>
          </cell>
          <cell r="J35">
            <v>5835061</v>
          </cell>
          <cell r="K35">
            <v>1267564</v>
          </cell>
          <cell r="M35">
            <v>199405</v>
          </cell>
          <cell r="N35">
            <v>14254465850</v>
          </cell>
          <cell r="O35">
            <v>582680000</v>
          </cell>
          <cell r="P35">
            <v>14837145850</v>
          </cell>
          <cell r="Q35">
            <v>3571579231</v>
          </cell>
          <cell r="R35">
            <v>159308757</v>
          </cell>
          <cell r="S35">
            <v>18568033838</v>
          </cell>
          <cell r="T35">
            <v>66338231</v>
          </cell>
          <cell r="U35">
            <v>0</v>
          </cell>
          <cell r="V35">
            <v>66338231</v>
          </cell>
          <cell r="W35">
            <v>16334580</v>
          </cell>
          <cell r="Y35">
            <v>199405</v>
          </cell>
          <cell r="Z35">
            <v>36505777742</v>
          </cell>
          <cell r="AA35">
            <v>1113084000</v>
          </cell>
          <cell r="AB35">
            <v>37618861742</v>
          </cell>
          <cell r="AC35">
            <v>8596334397</v>
          </cell>
          <cell r="AD35">
            <v>375081262</v>
          </cell>
          <cell r="AE35">
            <v>46590277401</v>
          </cell>
          <cell r="AF35">
            <v>108345416</v>
          </cell>
          <cell r="AG35">
            <v>0</v>
          </cell>
          <cell r="AH35">
            <v>108345416</v>
          </cell>
          <cell r="AI35">
            <v>31072962</v>
          </cell>
          <cell r="AK35">
            <v>199405</v>
          </cell>
          <cell r="AL35">
            <v>8163605737</v>
          </cell>
          <cell r="AM35">
            <v>407051000</v>
          </cell>
          <cell r="AN35">
            <v>8570656737</v>
          </cell>
          <cell r="AO35">
            <v>2022997916</v>
          </cell>
          <cell r="AP35">
            <v>94704486</v>
          </cell>
          <cell r="AQ35">
            <v>10688359139</v>
          </cell>
          <cell r="AR35">
            <v>31246607</v>
          </cell>
          <cell r="AS35">
            <v>0</v>
          </cell>
          <cell r="AT35">
            <v>31246607</v>
          </cell>
          <cell r="AU35">
            <v>6837870</v>
          </cell>
        </row>
        <row r="36">
          <cell r="A36">
            <v>199406</v>
          </cell>
          <cell r="B36">
            <v>3029883113</v>
          </cell>
          <cell r="C36">
            <v>144829000</v>
          </cell>
          <cell r="D36">
            <v>3174712113</v>
          </cell>
          <cell r="E36">
            <v>732113894</v>
          </cell>
          <cell r="F36">
            <v>33047897</v>
          </cell>
          <cell r="G36">
            <v>3939873904</v>
          </cell>
          <cell r="H36">
            <v>5009623</v>
          </cell>
          <cell r="J36">
            <v>5009623</v>
          </cell>
          <cell r="K36">
            <v>1952445</v>
          </cell>
          <cell r="M36">
            <v>199406</v>
          </cell>
          <cell r="N36">
            <v>17284348963</v>
          </cell>
          <cell r="O36">
            <v>727509000</v>
          </cell>
          <cell r="P36">
            <v>18011857963</v>
          </cell>
          <cell r="Q36">
            <v>4303693125</v>
          </cell>
          <cell r="R36">
            <v>192356654</v>
          </cell>
          <cell r="S36">
            <v>22507907742</v>
          </cell>
          <cell r="T36">
            <v>71347854</v>
          </cell>
          <cell r="U36">
            <v>0</v>
          </cell>
          <cell r="V36">
            <v>71347854</v>
          </cell>
          <cell r="W36">
            <v>18287025</v>
          </cell>
          <cell r="Y36">
            <v>199406</v>
          </cell>
          <cell r="Z36">
            <v>36631445595</v>
          </cell>
          <cell r="AA36">
            <v>1005643000</v>
          </cell>
          <cell r="AB36">
            <v>37637088595</v>
          </cell>
          <cell r="AC36">
            <v>8645088263</v>
          </cell>
          <cell r="AD36">
            <v>379872551</v>
          </cell>
          <cell r="AE36">
            <v>46662049409</v>
          </cell>
          <cell r="AF36">
            <v>108904597</v>
          </cell>
          <cell r="AG36">
            <v>0</v>
          </cell>
          <cell r="AH36">
            <v>108904597</v>
          </cell>
          <cell r="AI36">
            <v>31287541</v>
          </cell>
          <cell r="AK36">
            <v>199406</v>
          </cell>
          <cell r="AL36">
            <v>8290404777</v>
          </cell>
          <cell r="AM36">
            <v>404173000</v>
          </cell>
          <cell r="AN36">
            <v>8694577777</v>
          </cell>
          <cell r="AO36">
            <v>2033473371</v>
          </cell>
          <cell r="AP36">
            <v>95773463</v>
          </cell>
          <cell r="AQ36">
            <v>10823824611</v>
          </cell>
          <cell r="AR36">
            <v>20848644</v>
          </cell>
          <cell r="AS36">
            <v>0</v>
          </cell>
          <cell r="AT36">
            <v>20848644</v>
          </cell>
          <cell r="AU36">
            <v>5172992</v>
          </cell>
        </row>
        <row r="37">
          <cell r="A37">
            <v>199407</v>
          </cell>
          <cell r="B37">
            <v>3824380421</v>
          </cell>
          <cell r="C37">
            <v>177964000</v>
          </cell>
          <cell r="D37">
            <v>4002344421</v>
          </cell>
          <cell r="E37">
            <v>782762147</v>
          </cell>
          <cell r="F37">
            <v>36559766</v>
          </cell>
          <cell r="G37">
            <v>4821666334</v>
          </cell>
          <cell r="H37">
            <v>4518145</v>
          </cell>
          <cell r="J37">
            <v>4518145</v>
          </cell>
          <cell r="K37">
            <v>2506564</v>
          </cell>
          <cell r="M37">
            <v>199407</v>
          </cell>
          <cell r="N37">
            <v>21108729384</v>
          </cell>
          <cell r="O37">
            <v>905473000</v>
          </cell>
          <cell r="P37">
            <v>22014202384</v>
          </cell>
          <cell r="Q37">
            <v>5086455272</v>
          </cell>
          <cell r="R37">
            <v>228916420</v>
          </cell>
          <cell r="S37">
            <v>27329574076</v>
          </cell>
          <cell r="T37">
            <v>75865999</v>
          </cell>
          <cell r="U37">
            <v>0</v>
          </cell>
          <cell r="V37">
            <v>75865999</v>
          </cell>
          <cell r="W37">
            <v>20793589</v>
          </cell>
          <cell r="Y37">
            <v>199407</v>
          </cell>
          <cell r="Z37">
            <v>36845355289</v>
          </cell>
          <cell r="AA37">
            <v>1125492000</v>
          </cell>
          <cell r="AB37">
            <v>37970847289</v>
          </cell>
          <cell r="AC37">
            <v>8672204867</v>
          </cell>
          <cell r="AD37">
            <v>385475743</v>
          </cell>
          <cell r="AE37">
            <v>47028527899</v>
          </cell>
          <cell r="AF37">
            <v>109376478</v>
          </cell>
          <cell r="AG37">
            <v>0</v>
          </cell>
          <cell r="AH37">
            <v>109376478</v>
          </cell>
          <cell r="AI37">
            <v>31369094</v>
          </cell>
          <cell r="AK37">
            <v>199407</v>
          </cell>
          <cell r="AL37">
            <v>9452673194</v>
          </cell>
          <cell r="AM37">
            <v>466963000</v>
          </cell>
          <cell r="AN37">
            <v>9919636194</v>
          </cell>
          <cell r="AO37">
            <v>2156899517</v>
          </cell>
          <cell r="AP37">
            <v>101159792</v>
          </cell>
          <cell r="AQ37">
            <v>12177695503</v>
          </cell>
          <cell r="AR37">
            <v>15362829</v>
          </cell>
          <cell r="AS37">
            <v>0</v>
          </cell>
          <cell r="AT37">
            <v>15362829</v>
          </cell>
          <cell r="AU37">
            <v>5726573</v>
          </cell>
        </row>
        <row r="38">
          <cell r="A38">
            <v>199408</v>
          </cell>
          <cell r="B38">
            <v>3766467972</v>
          </cell>
          <cell r="C38">
            <v>84063000</v>
          </cell>
          <cell r="D38">
            <v>3850530972</v>
          </cell>
          <cell r="E38">
            <v>754546112</v>
          </cell>
          <cell r="F38">
            <v>39579640</v>
          </cell>
          <cell r="G38">
            <v>4644656724</v>
          </cell>
          <cell r="H38">
            <v>4360511</v>
          </cell>
          <cell r="J38">
            <v>4360511</v>
          </cell>
          <cell r="K38">
            <v>2471218</v>
          </cell>
          <cell r="M38">
            <v>199408</v>
          </cell>
          <cell r="N38">
            <v>24875197356</v>
          </cell>
          <cell r="O38">
            <v>989536000</v>
          </cell>
          <cell r="P38">
            <v>25864733356</v>
          </cell>
          <cell r="Q38">
            <v>5841001384</v>
          </cell>
          <cell r="R38">
            <v>268496060</v>
          </cell>
          <cell r="S38">
            <v>31974230800</v>
          </cell>
          <cell r="T38">
            <v>80226510</v>
          </cell>
          <cell r="U38">
            <v>0</v>
          </cell>
          <cell r="V38">
            <v>80226510</v>
          </cell>
          <cell r="W38">
            <v>23264807</v>
          </cell>
          <cell r="Y38">
            <v>199408</v>
          </cell>
          <cell r="Z38">
            <v>36973600430</v>
          </cell>
          <cell r="AA38">
            <v>1166391000</v>
          </cell>
          <cell r="AB38">
            <v>38139991430</v>
          </cell>
          <cell r="AC38">
            <v>8701628616</v>
          </cell>
          <cell r="AD38">
            <v>392138623</v>
          </cell>
          <cell r="AE38">
            <v>47233758669</v>
          </cell>
          <cell r="AF38">
            <v>109696539</v>
          </cell>
          <cell r="AG38">
            <v>0</v>
          </cell>
          <cell r="AH38">
            <v>109696539</v>
          </cell>
          <cell r="AI38">
            <v>31624479</v>
          </cell>
          <cell r="AK38">
            <v>199408</v>
          </cell>
          <cell r="AL38">
            <v>10620731506</v>
          </cell>
          <cell r="AM38">
            <v>406856000</v>
          </cell>
          <cell r="AN38">
            <v>11027587506</v>
          </cell>
          <cell r="AO38">
            <v>2269422153</v>
          </cell>
          <cell r="AP38">
            <v>109187303</v>
          </cell>
          <cell r="AQ38">
            <v>13406196962</v>
          </cell>
          <cell r="AR38">
            <v>13888279</v>
          </cell>
          <cell r="AS38">
            <v>0</v>
          </cell>
          <cell r="AT38">
            <v>13888279</v>
          </cell>
          <cell r="AU38">
            <v>6930227</v>
          </cell>
        </row>
        <row r="39">
          <cell r="A39">
            <v>199409</v>
          </cell>
          <cell r="B39">
            <v>3276151291</v>
          </cell>
          <cell r="C39">
            <v>140273000</v>
          </cell>
          <cell r="D39">
            <v>3416424291</v>
          </cell>
          <cell r="E39">
            <v>749004638</v>
          </cell>
          <cell r="F39">
            <v>36565556</v>
          </cell>
          <cell r="G39">
            <v>4201994485</v>
          </cell>
          <cell r="H39">
            <v>4295035</v>
          </cell>
          <cell r="I39">
            <v>2444056</v>
          </cell>
          <cell r="J39">
            <v>6739091</v>
          </cell>
          <cell r="K39">
            <v>1790890</v>
          </cell>
          <cell r="M39">
            <v>199409</v>
          </cell>
          <cell r="N39">
            <v>28151348647</v>
          </cell>
          <cell r="O39">
            <v>1129809000</v>
          </cell>
          <cell r="P39">
            <v>29281157647</v>
          </cell>
          <cell r="Q39">
            <v>6590006022</v>
          </cell>
          <cell r="R39">
            <v>305061616</v>
          </cell>
          <cell r="S39">
            <v>36176225285</v>
          </cell>
          <cell r="T39">
            <v>84521545</v>
          </cell>
          <cell r="U39">
            <v>2444056</v>
          </cell>
          <cell r="V39">
            <v>86965601</v>
          </cell>
          <cell r="W39">
            <v>25055697</v>
          </cell>
          <cell r="Y39">
            <v>199409</v>
          </cell>
          <cell r="Z39">
            <v>36719773155</v>
          </cell>
          <cell r="AA39">
            <v>1269273000</v>
          </cell>
          <cell r="AB39">
            <v>37989046155</v>
          </cell>
          <cell r="AC39">
            <v>8713493188</v>
          </cell>
          <cell r="AD39">
            <v>396848225</v>
          </cell>
          <cell r="AE39">
            <v>47099387568</v>
          </cell>
          <cell r="AF39">
            <v>110104200</v>
          </cell>
          <cell r="AG39">
            <v>2444056</v>
          </cell>
          <cell r="AH39">
            <v>112548256</v>
          </cell>
          <cell r="AI39">
            <v>31201783</v>
          </cell>
          <cell r="AK39">
            <v>199409</v>
          </cell>
          <cell r="AL39">
            <v>10866999684</v>
          </cell>
          <cell r="AM39">
            <v>402300000</v>
          </cell>
          <cell r="AN39">
            <v>11269299684</v>
          </cell>
          <cell r="AO39">
            <v>2286312897</v>
          </cell>
          <cell r="AP39">
            <v>112704962</v>
          </cell>
          <cell r="AQ39">
            <v>13668317543</v>
          </cell>
          <cell r="AR39">
            <v>13173691</v>
          </cell>
          <cell r="AS39">
            <v>2444056</v>
          </cell>
          <cell r="AT39">
            <v>15617747</v>
          </cell>
          <cell r="AU39">
            <v>6768672</v>
          </cell>
        </row>
        <row r="40">
          <cell r="A40">
            <v>199410</v>
          </cell>
          <cell r="B40">
            <v>2879764332</v>
          </cell>
          <cell r="C40">
            <v>293989000</v>
          </cell>
          <cell r="D40">
            <v>3173753332</v>
          </cell>
          <cell r="E40">
            <v>686871306</v>
          </cell>
          <cell r="F40">
            <v>36118330</v>
          </cell>
          <cell r="G40">
            <v>3896742968</v>
          </cell>
          <cell r="H40">
            <v>5373462</v>
          </cell>
          <cell r="I40">
            <v>2932712</v>
          </cell>
          <cell r="J40">
            <v>8306174</v>
          </cell>
          <cell r="K40">
            <v>1387577</v>
          </cell>
          <cell r="M40">
            <v>199410</v>
          </cell>
          <cell r="N40">
            <v>31031112979</v>
          </cell>
          <cell r="O40">
            <v>1423798000</v>
          </cell>
          <cell r="P40">
            <v>32454910979</v>
          </cell>
          <cell r="Q40">
            <v>7276877328</v>
          </cell>
          <cell r="R40">
            <v>341179946</v>
          </cell>
          <cell r="S40">
            <v>40072968253</v>
          </cell>
          <cell r="T40">
            <v>89895007</v>
          </cell>
          <cell r="U40">
            <v>5376768</v>
          </cell>
          <cell r="V40">
            <v>95271775</v>
          </cell>
          <cell r="W40">
            <v>26443274</v>
          </cell>
          <cell r="Y40">
            <v>199410</v>
          </cell>
          <cell r="Z40">
            <v>36725192366</v>
          </cell>
          <cell r="AA40">
            <v>1518814000</v>
          </cell>
          <cell r="AB40">
            <v>38244006366</v>
          </cell>
          <cell r="AC40">
            <v>8715868715</v>
          </cell>
          <cell r="AD40">
            <v>401727325</v>
          </cell>
          <cell r="AE40">
            <v>47361602406</v>
          </cell>
          <cell r="AF40">
            <v>110237302</v>
          </cell>
          <cell r="AG40">
            <v>5376768</v>
          </cell>
          <cell r="AH40">
            <v>115614070</v>
          </cell>
          <cell r="AI40">
            <v>31172111</v>
          </cell>
          <cell r="AK40">
            <v>199410</v>
          </cell>
          <cell r="AL40">
            <v>9922383595</v>
          </cell>
          <cell r="AM40">
            <v>518325000</v>
          </cell>
          <cell r="AN40">
            <v>10440708595</v>
          </cell>
          <cell r="AO40">
            <v>2190422056</v>
          </cell>
          <cell r="AP40">
            <v>112263526</v>
          </cell>
          <cell r="AQ40">
            <v>12743394177</v>
          </cell>
          <cell r="AR40">
            <v>14029008</v>
          </cell>
          <cell r="AS40">
            <v>5376768</v>
          </cell>
          <cell r="AT40">
            <v>19405776</v>
          </cell>
          <cell r="AU40">
            <v>5649685</v>
          </cell>
        </row>
        <row r="41">
          <cell r="A41">
            <v>199411</v>
          </cell>
          <cell r="B41">
            <v>2758487634</v>
          </cell>
          <cell r="C41">
            <v>209542000</v>
          </cell>
          <cell r="D41">
            <v>2968029634</v>
          </cell>
          <cell r="E41">
            <v>735931583</v>
          </cell>
          <cell r="F41">
            <v>34482673</v>
          </cell>
          <cell r="G41">
            <v>3738443890</v>
          </cell>
          <cell r="H41">
            <v>7235821</v>
          </cell>
          <cell r="J41">
            <v>7235821</v>
          </cell>
          <cell r="K41">
            <v>1516899</v>
          </cell>
          <cell r="M41">
            <v>199411</v>
          </cell>
          <cell r="N41">
            <v>33789600613</v>
          </cell>
          <cell r="O41">
            <v>1633340000</v>
          </cell>
          <cell r="P41">
            <v>35422940613</v>
          </cell>
          <cell r="Q41">
            <v>8012808911</v>
          </cell>
          <cell r="R41">
            <v>375662619</v>
          </cell>
          <cell r="S41">
            <v>43811412143</v>
          </cell>
          <cell r="T41">
            <v>97130828</v>
          </cell>
          <cell r="U41">
            <v>5376768</v>
          </cell>
          <cell r="V41">
            <v>102507596</v>
          </cell>
          <cell r="W41">
            <v>27960173</v>
          </cell>
          <cell r="Y41">
            <v>199411</v>
          </cell>
          <cell r="Z41">
            <v>36761010110</v>
          </cell>
          <cell r="AA41">
            <v>1701464000</v>
          </cell>
          <cell r="AB41">
            <v>38462474110</v>
          </cell>
          <cell r="AC41">
            <v>8777647584</v>
          </cell>
          <cell r="AD41">
            <v>408270898</v>
          </cell>
          <cell r="AE41">
            <v>47648392592</v>
          </cell>
          <cell r="AF41">
            <v>109179582</v>
          </cell>
          <cell r="AG41">
            <v>5376768</v>
          </cell>
          <cell r="AH41">
            <v>114556350</v>
          </cell>
          <cell r="AI41">
            <v>30802987</v>
          </cell>
          <cell r="AK41">
            <v>199411</v>
          </cell>
          <cell r="AL41">
            <v>8914403257</v>
          </cell>
          <cell r="AM41">
            <v>643804000</v>
          </cell>
          <cell r="AN41">
            <v>9558207257</v>
          </cell>
          <cell r="AO41">
            <v>2171807527</v>
          </cell>
          <cell r="AP41">
            <v>107166559</v>
          </cell>
          <cell r="AQ41">
            <v>11837181343</v>
          </cell>
          <cell r="AR41">
            <v>16904318</v>
          </cell>
          <cell r="AS41">
            <v>5376768</v>
          </cell>
          <cell r="AT41">
            <v>22281086</v>
          </cell>
          <cell r="AU41">
            <v>4695366</v>
          </cell>
        </row>
        <row r="42">
          <cell r="A42">
            <v>199412</v>
          </cell>
          <cell r="B42">
            <v>2984563804</v>
          </cell>
          <cell r="C42">
            <v>151433000</v>
          </cell>
          <cell r="D42">
            <v>3135996804</v>
          </cell>
          <cell r="E42">
            <v>760346023</v>
          </cell>
          <cell r="F42">
            <v>38230449</v>
          </cell>
          <cell r="G42">
            <v>3934573276</v>
          </cell>
          <cell r="H42">
            <v>11441654</v>
          </cell>
          <cell r="I42">
            <v>1749215</v>
          </cell>
          <cell r="J42">
            <v>13190869</v>
          </cell>
          <cell r="K42">
            <v>2724982</v>
          </cell>
          <cell r="M42">
            <v>199412</v>
          </cell>
          <cell r="N42">
            <v>36774164417</v>
          </cell>
          <cell r="O42">
            <v>1784773000</v>
          </cell>
          <cell r="P42">
            <v>38558937417</v>
          </cell>
          <cell r="Q42">
            <v>8773154934</v>
          </cell>
          <cell r="R42">
            <v>413893068</v>
          </cell>
          <cell r="S42">
            <v>47745985419</v>
          </cell>
          <cell r="T42">
            <v>108572482</v>
          </cell>
          <cell r="U42">
            <v>7125983</v>
          </cell>
          <cell r="V42">
            <v>115698465</v>
          </cell>
          <cell r="W42">
            <v>30685155</v>
          </cell>
          <cell r="Y42">
            <v>199412</v>
          </cell>
          <cell r="Z42">
            <v>36774164417</v>
          </cell>
          <cell r="AA42">
            <v>1784773000</v>
          </cell>
          <cell r="AB42">
            <v>38558937417</v>
          </cell>
          <cell r="AC42">
            <v>8773154934</v>
          </cell>
          <cell r="AD42">
            <v>413893068</v>
          </cell>
          <cell r="AE42">
            <v>47745985419</v>
          </cell>
          <cell r="AF42">
            <v>108572482</v>
          </cell>
          <cell r="AG42">
            <v>7125983</v>
          </cell>
          <cell r="AH42">
            <v>115698465</v>
          </cell>
          <cell r="AI42">
            <v>30685155</v>
          </cell>
          <cell r="AK42">
            <v>199412</v>
          </cell>
          <cell r="AL42">
            <v>8622815770</v>
          </cell>
          <cell r="AM42">
            <v>654964000</v>
          </cell>
          <cell r="AN42">
            <v>9277779770</v>
          </cell>
          <cell r="AO42">
            <v>2183148912</v>
          </cell>
          <cell r="AP42">
            <v>108831452</v>
          </cell>
          <cell r="AQ42">
            <v>11569760134</v>
          </cell>
          <cell r="AR42">
            <v>24050937</v>
          </cell>
          <cell r="AS42">
            <v>4681927</v>
          </cell>
          <cell r="AT42">
            <v>28732864</v>
          </cell>
          <cell r="AU42">
            <v>5629458</v>
          </cell>
        </row>
        <row r="43">
          <cell r="A43">
            <v>199501</v>
          </cell>
          <cell r="B43">
            <v>3004119208</v>
          </cell>
          <cell r="C43">
            <v>250980000</v>
          </cell>
          <cell r="D43">
            <v>3255099208</v>
          </cell>
          <cell r="E43">
            <v>761500787</v>
          </cell>
          <cell r="F43">
            <v>35703276</v>
          </cell>
          <cell r="G43">
            <v>4052303271</v>
          </cell>
          <cell r="H43">
            <v>14397469</v>
          </cell>
          <cell r="I43">
            <v>1485015</v>
          </cell>
          <cell r="J43">
            <v>15882484</v>
          </cell>
          <cell r="K43">
            <v>3388554</v>
          </cell>
          <cell r="M43">
            <v>199501</v>
          </cell>
          <cell r="N43">
            <v>3004119208</v>
          </cell>
          <cell r="O43">
            <v>250980000</v>
          </cell>
          <cell r="P43">
            <v>3255099208</v>
          </cell>
          <cell r="Q43">
            <v>761500787</v>
          </cell>
          <cell r="R43">
            <v>35703276</v>
          </cell>
          <cell r="S43">
            <v>4052303271</v>
          </cell>
          <cell r="T43">
            <v>14397469</v>
          </cell>
          <cell r="U43">
            <v>1485015</v>
          </cell>
          <cell r="V43">
            <v>15882484</v>
          </cell>
          <cell r="W43">
            <v>3388554</v>
          </cell>
          <cell r="Y43">
            <v>199501</v>
          </cell>
          <cell r="Z43">
            <v>36718483042</v>
          </cell>
          <cell r="AA43">
            <v>1919787000</v>
          </cell>
          <cell r="AB43">
            <v>38638270042</v>
          </cell>
          <cell r="AC43">
            <v>8755091492</v>
          </cell>
          <cell r="AD43">
            <v>417278356</v>
          </cell>
          <cell r="AE43">
            <v>47810639890</v>
          </cell>
          <cell r="AF43">
            <v>105881407</v>
          </cell>
          <cell r="AG43">
            <v>8610998</v>
          </cell>
          <cell r="AH43">
            <v>114492405</v>
          </cell>
          <cell r="AI43">
            <v>29260369</v>
          </cell>
          <cell r="AK43">
            <v>199501</v>
          </cell>
          <cell r="AL43">
            <v>8747170646</v>
          </cell>
          <cell r="AM43">
            <v>611955000</v>
          </cell>
          <cell r="AN43">
            <v>9359125646</v>
          </cell>
          <cell r="AO43">
            <v>2257778393</v>
          </cell>
          <cell r="AP43">
            <v>108416398</v>
          </cell>
          <cell r="AQ43">
            <v>11725320437</v>
          </cell>
          <cell r="AR43">
            <v>33074944</v>
          </cell>
          <cell r="AS43">
            <v>3234230</v>
          </cell>
          <cell r="AT43">
            <v>36309174</v>
          </cell>
          <cell r="AU43">
            <v>7630435</v>
          </cell>
        </row>
        <row r="44">
          <cell r="A44">
            <v>199502</v>
          </cell>
          <cell r="B44">
            <v>2955176163</v>
          </cell>
          <cell r="C44">
            <v>222072000</v>
          </cell>
          <cell r="D44">
            <v>3177248163</v>
          </cell>
          <cell r="E44">
            <v>771274115</v>
          </cell>
          <cell r="F44">
            <v>35250355</v>
          </cell>
          <cell r="G44">
            <v>3983772633</v>
          </cell>
          <cell r="H44">
            <v>15671905</v>
          </cell>
          <cell r="I44">
            <v>1494591</v>
          </cell>
          <cell r="J44">
            <v>17166496</v>
          </cell>
          <cell r="K44">
            <v>3937637</v>
          </cell>
          <cell r="M44">
            <v>199502</v>
          </cell>
          <cell r="N44">
            <v>5959295371</v>
          </cell>
          <cell r="O44">
            <v>473052000</v>
          </cell>
          <cell r="P44">
            <v>6432347371</v>
          </cell>
          <cell r="Q44">
            <v>1532774902</v>
          </cell>
          <cell r="R44">
            <v>70953631</v>
          </cell>
          <cell r="S44">
            <v>8036075904</v>
          </cell>
          <cell r="T44">
            <v>30069374</v>
          </cell>
          <cell r="U44">
            <v>2979606</v>
          </cell>
          <cell r="V44">
            <v>33048980</v>
          </cell>
          <cell r="W44">
            <v>7326191</v>
          </cell>
          <cell r="Y44">
            <v>199502</v>
          </cell>
          <cell r="Z44">
            <v>36642599675</v>
          </cell>
          <cell r="AA44">
            <v>2082196000</v>
          </cell>
          <cell r="AB44">
            <v>38724795675</v>
          </cell>
          <cell r="AC44">
            <v>8757348521</v>
          </cell>
          <cell r="AD44">
            <v>420242428</v>
          </cell>
          <cell r="AE44">
            <v>47902386624</v>
          </cell>
          <cell r="AF44">
            <v>103550232</v>
          </cell>
          <cell r="AG44">
            <v>10105589</v>
          </cell>
          <cell r="AH44">
            <v>113655821</v>
          </cell>
          <cell r="AI44">
            <v>28514636</v>
          </cell>
          <cell r="AK44">
            <v>199502</v>
          </cell>
          <cell r="AL44">
            <v>8943859175</v>
          </cell>
          <cell r="AM44">
            <v>624485000</v>
          </cell>
          <cell r="AN44">
            <v>9568344175</v>
          </cell>
          <cell r="AO44">
            <v>2293120925</v>
          </cell>
          <cell r="AP44">
            <v>109184080</v>
          </cell>
          <cell r="AQ44">
            <v>11970649180</v>
          </cell>
          <cell r="AR44">
            <v>41511028</v>
          </cell>
          <cell r="AS44">
            <v>4728821</v>
          </cell>
          <cell r="AT44">
            <v>46239849</v>
          </cell>
          <cell r="AU44">
            <v>10051173</v>
          </cell>
        </row>
        <row r="45">
          <cell r="A45">
            <v>199503</v>
          </cell>
          <cell r="B45">
            <v>2879005685</v>
          </cell>
          <cell r="C45">
            <v>379397000</v>
          </cell>
          <cell r="D45">
            <v>3258402685</v>
          </cell>
          <cell r="E45">
            <v>723688563</v>
          </cell>
          <cell r="F45">
            <v>36209693</v>
          </cell>
          <cell r="G45">
            <v>4018300941</v>
          </cell>
          <cell r="H45">
            <v>14170218</v>
          </cell>
          <cell r="I45">
            <v>2667007</v>
          </cell>
          <cell r="J45">
            <v>16837225</v>
          </cell>
          <cell r="K45">
            <v>2984502</v>
          </cell>
          <cell r="M45">
            <v>199503</v>
          </cell>
          <cell r="N45">
            <v>8838301056</v>
          </cell>
          <cell r="O45">
            <v>852449000</v>
          </cell>
          <cell r="P45">
            <v>9690750056</v>
          </cell>
          <cell r="Q45">
            <v>2256463465</v>
          </cell>
          <cell r="R45">
            <v>107163324</v>
          </cell>
          <cell r="S45">
            <v>12054376845</v>
          </cell>
          <cell r="T45">
            <v>44239592</v>
          </cell>
          <cell r="U45">
            <v>5646613</v>
          </cell>
          <cell r="V45">
            <v>49886205</v>
          </cell>
          <cell r="W45">
            <v>10310693</v>
          </cell>
          <cell r="Y45">
            <v>199503</v>
          </cell>
          <cell r="Z45">
            <v>36618521287</v>
          </cell>
          <cell r="AA45">
            <v>2313886000</v>
          </cell>
          <cell r="AB45">
            <v>38932407287</v>
          </cell>
          <cell r="AC45">
            <v>8759398645</v>
          </cell>
          <cell r="AD45">
            <v>424473201</v>
          </cell>
          <cell r="AE45">
            <v>48116279133</v>
          </cell>
          <cell r="AF45">
            <v>102312864</v>
          </cell>
          <cell r="AG45">
            <v>12772596</v>
          </cell>
          <cell r="AH45">
            <v>115085460</v>
          </cell>
          <cell r="AI45">
            <v>27881815</v>
          </cell>
          <cell r="AK45">
            <v>199503</v>
          </cell>
          <cell r="AL45">
            <v>8838301056</v>
          </cell>
          <cell r="AM45">
            <v>852449000</v>
          </cell>
          <cell r="AN45">
            <v>9690750056</v>
          </cell>
          <cell r="AO45">
            <v>2256463465</v>
          </cell>
          <cell r="AP45">
            <v>107163324</v>
          </cell>
          <cell r="AQ45">
            <v>12054376845</v>
          </cell>
          <cell r="AR45">
            <v>44239592</v>
          </cell>
          <cell r="AS45">
            <v>5646613</v>
          </cell>
          <cell r="AT45">
            <v>49886205</v>
          </cell>
          <cell r="AU45">
            <v>10310693</v>
          </cell>
        </row>
        <row r="46">
          <cell r="A46">
            <v>199504</v>
          </cell>
          <cell r="B46">
            <v>2627963063</v>
          </cell>
          <cell r="C46">
            <v>531304000</v>
          </cell>
          <cell r="D46">
            <v>3159267063</v>
          </cell>
          <cell r="E46">
            <v>661679548</v>
          </cell>
          <cell r="F46">
            <v>34419334</v>
          </cell>
          <cell r="G46">
            <v>3855365945</v>
          </cell>
          <cell r="H46">
            <v>9912554</v>
          </cell>
          <cell r="I46">
            <v>3223278</v>
          </cell>
          <cell r="J46">
            <v>13135832</v>
          </cell>
          <cell r="K46">
            <v>2012395</v>
          </cell>
          <cell r="M46">
            <v>199504</v>
          </cell>
          <cell r="N46">
            <v>11466264119</v>
          </cell>
          <cell r="O46">
            <v>1383753000</v>
          </cell>
          <cell r="P46">
            <v>12850017119</v>
          </cell>
          <cell r="Q46">
            <v>2918143013</v>
          </cell>
          <cell r="R46">
            <v>141582658</v>
          </cell>
          <cell r="S46">
            <v>15909742790</v>
          </cell>
          <cell r="T46">
            <v>54152146</v>
          </cell>
          <cell r="U46">
            <v>8869891</v>
          </cell>
          <cell r="V46">
            <v>63022037</v>
          </cell>
          <cell r="W46">
            <v>12323088</v>
          </cell>
          <cell r="Y46">
            <v>199504</v>
          </cell>
          <cell r="Z46">
            <v>36584372346</v>
          </cell>
          <cell r="AA46">
            <v>2730016000</v>
          </cell>
          <cell r="AB46">
            <v>39314388346</v>
          </cell>
          <cell r="AC46">
            <v>8761742192</v>
          </cell>
          <cell r="AD46">
            <v>427719098</v>
          </cell>
          <cell r="AE46">
            <v>48503849636</v>
          </cell>
          <cell r="AF46">
            <v>102221458</v>
          </cell>
          <cell r="AG46">
            <v>15995874</v>
          </cell>
          <cell r="AH46">
            <v>118217332</v>
          </cell>
          <cell r="AI46">
            <v>27941227</v>
          </cell>
          <cell r="AK46">
            <v>199504</v>
          </cell>
          <cell r="AL46">
            <v>8462144911</v>
          </cell>
          <cell r="AM46">
            <v>1132773000</v>
          </cell>
          <cell r="AN46">
            <v>9594917911</v>
          </cell>
          <cell r="AO46">
            <v>2156642226</v>
          </cell>
          <cell r="AP46">
            <v>105879382</v>
          </cell>
          <cell r="AQ46">
            <v>11857439519</v>
          </cell>
          <cell r="AR46">
            <v>39754677</v>
          </cell>
          <cell r="AS46">
            <v>7384876</v>
          </cell>
          <cell r="AT46">
            <v>47139553</v>
          </cell>
          <cell r="AU46">
            <v>8934534</v>
          </cell>
        </row>
        <row r="47">
          <cell r="A47">
            <v>199505</v>
          </cell>
          <cell r="B47">
            <v>2536254864</v>
          </cell>
          <cell r="C47">
            <v>412743000</v>
          </cell>
          <cell r="D47">
            <v>2948997864</v>
          </cell>
          <cell r="E47">
            <v>639509511</v>
          </cell>
          <cell r="F47">
            <v>33362706</v>
          </cell>
          <cell r="G47">
            <v>3621870081</v>
          </cell>
          <cell r="H47">
            <v>6489982</v>
          </cell>
          <cell r="I47">
            <v>3315221</v>
          </cell>
          <cell r="J47">
            <v>9805203</v>
          </cell>
          <cell r="K47">
            <v>1312830</v>
          </cell>
          <cell r="M47">
            <v>199505</v>
          </cell>
          <cell r="N47">
            <v>14002518983</v>
          </cell>
          <cell r="O47">
            <v>1796496000</v>
          </cell>
          <cell r="P47">
            <v>15799014983</v>
          </cell>
          <cell r="Q47">
            <v>3557652524</v>
          </cell>
          <cell r="R47">
            <v>174945364</v>
          </cell>
          <cell r="S47">
            <v>19531612871</v>
          </cell>
          <cell r="T47">
            <v>60642128</v>
          </cell>
          <cell r="U47">
            <v>12185112</v>
          </cell>
          <cell r="V47">
            <v>72827240</v>
          </cell>
          <cell r="W47">
            <v>13635918</v>
          </cell>
          <cell r="Y47">
            <v>199505</v>
          </cell>
          <cell r="Z47">
            <v>36522217550</v>
          </cell>
          <cell r="AA47">
            <v>2998589000</v>
          </cell>
          <cell r="AB47">
            <v>39520806550</v>
          </cell>
          <cell r="AC47">
            <v>8759228227</v>
          </cell>
          <cell r="AD47">
            <v>429529675</v>
          </cell>
          <cell r="AE47">
            <v>48709564452</v>
          </cell>
          <cell r="AF47">
            <v>102876379</v>
          </cell>
          <cell r="AG47">
            <v>19311095</v>
          </cell>
          <cell r="AH47">
            <v>122187474</v>
          </cell>
          <cell r="AI47">
            <v>27986493</v>
          </cell>
          <cell r="AK47">
            <v>199505</v>
          </cell>
          <cell r="AL47">
            <v>8043223612</v>
          </cell>
          <cell r="AM47">
            <v>1323444000</v>
          </cell>
          <cell r="AN47">
            <v>9366667612</v>
          </cell>
          <cell r="AO47">
            <v>2024877622</v>
          </cell>
          <cell r="AP47">
            <v>103991733</v>
          </cell>
          <cell r="AQ47">
            <v>11495536967</v>
          </cell>
          <cell r="AR47">
            <v>30572754</v>
          </cell>
          <cell r="AS47">
            <v>9205506</v>
          </cell>
          <cell r="AT47">
            <v>39778260</v>
          </cell>
          <cell r="AU47">
            <v>6309727</v>
          </cell>
        </row>
        <row r="48">
          <cell r="A48">
            <v>199506</v>
          </cell>
          <cell r="B48">
            <v>3033847680</v>
          </cell>
          <cell r="C48">
            <v>520672000</v>
          </cell>
          <cell r="D48">
            <v>3554519680</v>
          </cell>
          <cell r="E48">
            <v>739150348</v>
          </cell>
          <cell r="F48">
            <v>34431438</v>
          </cell>
          <cell r="G48">
            <v>4328101466</v>
          </cell>
          <cell r="H48">
            <v>5119852</v>
          </cell>
          <cell r="I48">
            <v>3033390</v>
          </cell>
          <cell r="J48">
            <v>8153242</v>
          </cell>
          <cell r="K48">
            <v>1832906</v>
          </cell>
          <cell r="M48">
            <v>199506</v>
          </cell>
          <cell r="N48">
            <v>17036366663</v>
          </cell>
          <cell r="O48">
            <v>2317168000</v>
          </cell>
          <cell r="P48">
            <v>19353534663</v>
          </cell>
          <cell r="Q48">
            <v>4296802872</v>
          </cell>
          <cell r="R48">
            <v>209376802</v>
          </cell>
          <cell r="S48">
            <v>23859714337</v>
          </cell>
          <cell r="T48">
            <v>65761980</v>
          </cell>
          <cell r="U48">
            <v>15218502</v>
          </cell>
          <cell r="V48">
            <v>80980482</v>
          </cell>
          <cell r="W48">
            <v>15468824</v>
          </cell>
          <cell r="Y48">
            <v>199506</v>
          </cell>
          <cell r="Z48">
            <v>36526182117</v>
          </cell>
          <cell r="AA48">
            <v>3374432000</v>
          </cell>
          <cell r="AB48">
            <v>39900614117</v>
          </cell>
          <cell r="AC48">
            <v>8766264681</v>
          </cell>
          <cell r="AD48">
            <v>430913216</v>
          </cell>
          <cell r="AE48">
            <v>49097792014</v>
          </cell>
          <cell r="AF48">
            <v>102986608</v>
          </cell>
          <cell r="AG48">
            <v>22344485</v>
          </cell>
          <cell r="AH48">
            <v>125331093</v>
          </cell>
          <cell r="AI48">
            <v>27866954</v>
          </cell>
          <cell r="AK48">
            <v>199506</v>
          </cell>
          <cell r="AL48">
            <v>8198065607</v>
          </cell>
          <cell r="AM48">
            <v>1464719000</v>
          </cell>
          <cell r="AN48">
            <v>9662784607</v>
          </cell>
          <cell r="AO48">
            <v>2040339407</v>
          </cell>
          <cell r="AP48">
            <v>102213478</v>
          </cell>
          <cell r="AQ48">
            <v>11805337492</v>
          </cell>
          <cell r="AR48">
            <v>21522388</v>
          </cell>
          <cell r="AS48">
            <v>9571889</v>
          </cell>
          <cell r="AT48">
            <v>31094277</v>
          </cell>
          <cell r="AU48">
            <v>5158131</v>
          </cell>
        </row>
        <row r="49">
          <cell r="A49">
            <v>199507</v>
          </cell>
          <cell r="B49">
            <v>3463478183</v>
          </cell>
          <cell r="C49">
            <v>597803000</v>
          </cell>
          <cell r="D49">
            <v>4061281183</v>
          </cell>
          <cell r="E49">
            <v>770153151</v>
          </cell>
          <cell r="F49">
            <v>40315077</v>
          </cell>
          <cell r="G49">
            <v>4871749411</v>
          </cell>
          <cell r="H49">
            <v>4691312</v>
          </cell>
          <cell r="I49">
            <v>3265618</v>
          </cell>
          <cell r="J49">
            <v>7956930</v>
          </cell>
          <cell r="K49">
            <v>2212981</v>
          </cell>
          <cell r="M49">
            <v>199507</v>
          </cell>
          <cell r="N49">
            <v>20499844846</v>
          </cell>
          <cell r="O49">
            <v>2914971000</v>
          </cell>
          <cell r="P49">
            <v>23414815846</v>
          </cell>
          <cell r="Q49">
            <v>5066956023</v>
          </cell>
          <cell r="R49">
            <v>249691879</v>
          </cell>
          <cell r="S49">
            <v>28731463748</v>
          </cell>
          <cell r="T49">
            <v>70453292</v>
          </cell>
          <cell r="U49">
            <v>18484120</v>
          </cell>
          <cell r="V49">
            <v>88937412</v>
          </cell>
          <cell r="W49">
            <v>17681805</v>
          </cell>
          <cell r="Y49">
            <v>199507</v>
          </cell>
          <cell r="Z49">
            <v>36165279879</v>
          </cell>
          <cell r="AA49">
            <v>3794271000</v>
          </cell>
          <cell r="AB49">
            <v>39959550879</v>
          </cell>
          <cell r="AC49">
            <v>8753655685</v>
          </cell>
          <cell r="AD49">
            <v>434668527</v>
          </cell>
          <cell r="AE49">
            <v>49147875091</v>
          </cell>
          <cell r="AF49">
            <v>103159775</v>
          </cell>
          <cell r="AG49">
            <v>25610103</v>
          </cell>
          <cell r="AH49">
            <v>128769878</v>
          </cell>
          <cell r="AI49">
            <v>27573371</v>
          </cell>
          <cell r="AK49">
            <v>199507</v>
          </cell>
          <cell r="AL49">
            <v>9033580727</v>
          </cell>
          <cell r="AM49">
            <v>1531218000</v>
          </cell>
          <cell r="AN49">
            <v>10564798727</v>
          </cell>
          <cell r="AO49">
            <v>2148813010</v>
          </cell>
          <cell r="AP49">
            <v>108109221</v>
          </cell>
          <cell r="AQ49">
            <v>12821720958</v>
          </cell>
          <cell r="AR49">
            <v>16301146</v>
          </cell>
          <cell r="AS49">
            <v>9614229</v>
          </cell>
          <cell r="AT49">
            <v>25915375</v>
          </cell>
          <cell r="AU49">
            <v>5358717</v>
          </cell>
        </row>
        <row r="50">
          <cell r="A50">
            <v>199508</v>
          </cell>
          <cell r="B50">
            <v>3962333765</v>
          </cell>
          <cell r="C50">
            <v>873418000</v>
          </cell>
          <cell r="D50">
            <v>4835751765</v>
          </cell>
          <cell r="E50">
            <v>791392007</v>
          </cell>
          <cell r="F50">
            <v>56884083</v>
          </cell>
          <cell r="G50">
            <v>5684027855</v>
          </cell>
          <cell r="H50">
            <v>4500484</v>
          </cell>
          <cell r="I50">
            <v>3866647</v>
          </cell>
          <cell r="J50">
            <v>8367131</v>
          </cell>
          <cell r="K50">
            <v>2656279</v>
          </cell>
          <cell r="M50">
            <v>199508</v>
          </cell>
          <cell r="N50">
            <v>24462178611</v>
          </cell>
          <cell r="O50">
            <v>3788389000</v>
          </cell>
          <cell r="P50">
            <v>28250567611</v>
          </cell>
          <cell r="Q50">
            <v>5858348030</v>
          </cell>
          <cell r="R50">
            <v>306575962</v>
          </cell>
          <cell r="S50">
            <v>34415491603</v>
          </cell>
          <cell r="T50">
            <v>74953776</v>
          </cell>
          <cell r="U50">
            <v>22350767</v>
          </cell>
          <cell r="V50">
            <v>97304543</v>
          </cell>
          <cell r="W50">
            <v>20338084</v>
          </cell>
          <cell r="Y50">
            <v>199508</v>
          </cell>
          <cell r="Z50">
            <v>36361145672</v>
          </cell>
          <cell r="AA50">
            <v>4583626000</v>
          </cell>
          <cell r="AB50">
            <v>40944771672</v>
          </cell>
          <cell r="AC50">
            <v>8790501580</v>
          </cell>
          <cell r="AD50">
            <v>451972970</v>
          </cell>
          <cell r="AE50">
            <v>50187246222</v>
          </cell>
          <cell r="AF50">
            <v>103299748</v>
          </cell>
          <cell r="AG50">
            <v>29476750</v>
          </cell>
          <cell r="AH50">
            <v>132776498</v>
          </cell>
          <cell r="AI50">
            <v>27758432</v>
          </cell>
          <cell r="AK50">
            <v>199508</v>
          </cell>
          <cell r="AL50">
            <v>10459659628</v>
          </cell>
          <cell r="AM50">
            <v>1991893000</v>
          </cell>
          <cell r="AN50">
            <v>12451552628</v>
          </cell>
          <cell r="AO50">
            <v>2300695506</v>
          </cell>
          <cell r="AP50">
            <v>131630598</v>
          </cell>
          <cell r="AQ50">
            <v>14883878732</v>
          </cell>
          <cell r="AR50">
            <v>14311648</v>
          </cell>
          <cell r="AS50">
            <v>10165655</v>
          </cell>
          <cell r="AT50">
            <v>24477303</v>
          </cell>
          <cell r="AU50">
            <v>6702166</v>
          </cell>
        </row>
        <row r="51">
          <cell r="A51">
            <v>199509</v>
          </cell>
          <cell r="B51">
            <v>3619172769</v>
          </cell>
          <cell r="C51">
            <v>604060000</v>
          </cell>
          <cell r="D51">
            <v>4223232769</v>
          </cell>
          <cell r="E51">
            <v>788033406</v>
          </cell>
          <cell r="F51">
            <v>38647652</v>
          </cell>
          <cell r="G51">
            <v>5049913827</v>
          </cell>
          <cell r="H51">
            <v>4350354</v>
          </cell>
          <cell r="I51">
            <v>2688295</v>
          </cell>
          <cell r="J51">
            <v>7038649</v>
          </cell>
          <cell r="K51">
            <v>2008490</v>
          </cell>
          <cell r="M51">
            <v>199509</v>
          </cell>
          <cell r="N51">
            <v>28081351380</v>
          </cell>
          <cell r="O51">
            <v>4392449000</v>
          </cell>
          <cell r="P51">
            <v>32473800380</v>
          </cell>
          <cell r="Q51">
            <v>6646381436</v>
          </cell>
          <cell r="R51">
            <v>345223614</v>
          </cell>
          <cell r="S51">
            <v>39465405430</v>
          </cell>
          <cell r="T51">
            <v>79304130</v>
          </cell>
          <cell r="U51">
            <v>25039062</v>
          </cell>
          <cell r="V51">
            <v>104343192</v>
          </cell>
          <cell r="W51">
            <v>22346574</v>
          </cell>
          <cell r="Y51">
            <v>199509</v>
          </cell>
          <cell r="Z51">
            <v>36704167150</v>
          </cell>
          <cell r="AA51">
            <v>5047413000</v>
          </cell>
          <cell r="AB51">
            <v>41751580150</v>
          </cell>
          <cell r="AC51">
            <v>8829530348</v>
          </cell>
          <cell r="AD51">
            <v>454055066</v>
          </cell>
          <cell r="AE51">
            <v>51035165564</v>
          </cell>
          <cell r="AF51">
            <v>103355067</v>
          </cell>
          <cell r="AG51">
            <v>29720989</v>
          </cell>
          <cell r="AH51">
            <v>133076056</v>
          </cell>
          <cell r="AI51">
            <v>27976032</v>
          </cell>
          <cell r="AK51">
            <v>199509</v>
          </cell>
          <cell r="AL51">
            <v>11044984717</v>
          </cell>
          <cell r="AM51">
            <v>2075281000</v>
          </cell>
          <cell r="AN51">
            <v>13120265717</v>
          </cell>
          <cell r="AO51">
            <v>2349578564</v>
          </cell>
          <cell r="AP51">
            <v>135846812</v>
          </cell>
          <cell r="AQ51">
            <v>15605691093</v>
          </cell>
          <cell r="AR51">
            <v>13542150</v>
          </cell>
          <cell r="AS51">
            <v>9820560</v>
          </cell>
          <cell r="AT51">
            <v>23362710</v>
          </cell>
          <cell r="AU51">
            <v>6877750</v>
          </cell>
        </row>
        <row r="52">
          <cell r="A52">
            <v>199510</v>
          </cell>
          <cell r="B52">
            <v>2950449283</v>
          </cell>
          <cell r="C52">
            <v>320471000</v>
          </cell>
          <cell r="D52">
            <v>3270920283</v>
          </cell>
          <cell r="E52">
            <v>716896906</v>
          </cell>
          <cell r="F52">
            <v>37832048</v>
          </cell>
          <cell r="G52">
            <v>4025649237</v>
          </cell>
          <cell r="H52">
            <v>5507755</v>
          </cell>
          <cell r="I52">
            <v>2858063</v>
          </cell>
          <cell r="J52">
            <v>8365818</v>
          </cell>
          <cell r="K52">
            <v>1471556</v>
          </cell>
          <cell r="M52">
            <v>199510</v>
          </cell>
          <cell r="N52">
            <v>31031800663</v>
          </cell>
          <cell r="O52">
            <v>4712920000</v>
          </cell>
          <cell r="P52">
            <v>35744720663</v>
          </cell>
          <cell r="Q52">
            <v>7363278342</v>
          </cell>
          <cell r="R52">
            <v>383055662</v>
          </cell>
          <cell r="S52">
            <v>43491054667</v>
          </cell>
          <cell r="T52">
            <v>84811885</v>
          </cell>
          <cell r="U52">
            <v>27897125</v>
          </cell>
          <cell r="V52">
            <v>112709010</v>
          </cell>
          <cell r="W52">
            <v>23818130</v>
          </cell>
          <cell r="Y52">
            <v>199510</v>
          </cell>
          <cell r="Z52">
            <v>36774852101</v>
          </cell>
          <cell r="AA52">
            <v>5073895000</v>
          </cell>
          <cell r="AB52">
            <v>41848747101</v>
          </cell>
          <cell r="AC52">
            <v>8859555948</v>
          </cell>
          <cell r="AD52">
            <v>455768784</v>
          </cell>
          <cell r="AE52">
            <v>51164071833</v>
          </cell>
          <cell r="AF52">
            <v>103489360</v>
          </cell>
          <cell r="AG52">
            <v>29646340</v>
          </cell>
          <cell r="AH52">
            <v>133135700</v>
          </cell>
          <cell r="AI52">
            <v>28060011</v>
          </cell>
          <cell r="AK52">
            <v>199510</v>
          </cell>
          <cell r="AL52">
            <v>10531955817</v>
          </cell>
          <cell r="AM52">
            <v>1797949000</v>
          </cell>
          <cell r="AN52">
            <v>12329904817</v>
          </cell>
          <cell r="AO52">
            <v>2296322319</v>
          </cell>
          <cell r="AP52">
            <v>133363783</v>
          </cell>
          <cell r="AQ52">
            <v>14759590919</v>
          </cell>
          <cell r="AR52">
            <v>14358593</v>
          </cell>
          <cell r="AS52">
            <v>9413005</v>
          </cell>
          <cell r="AT52">
            <v>23771598</v>
          </cell>
          <cell r="AU52">
            <v>6136325</v>
          </cell>
        </row>
        <row r="53">
          <cell r="A53">
            <v>199511</v>
          </cell>
          <cell r="B53">
            <v>2841801016</v>
          </cell>
          <cell r="C53">
            <v>278216000</v>
          </cell>
          <cell r="D53">
            <v>3120017016</v>
          </cell>
          <cell r="E53">
            <v>733105823</v>
          </cell>
          <cell r="F53">
            <v>36573812</v>
          </cell>
          <cell r="G53">
            <v>3889696651</v>
          </cell>
          <cell r="H53">
            <v>9571942</v>
          </cell>
          <cell r="I53">
            <v>1943998</v>
          </cell>
          <cell r="J53">
            <v>11515940</v>
          </cell>
          <cell r="K53">
            <v>2066424</v>
          </cell>
          <cell r="M53">
            <v>199511</v>
          </cell>
          <cell r="N53">
            <v>33873601679</v>
          </cell>
          <cell r="O53">
            <v>4991136000</v>
          </cell>
          <cell r="P53">
            <v>38864737679</v>
          </cell>
          <cell r="Q53">
            <v>8096384165</v>
          </cell>
          <cell r="R53">
            <v>419629474</v>
          </cell>
          <cell r="S53">
            <v>47380751318</v>
          </cell>
          <cell r="T53">
            <v>94383827</v>
          </cell>
          <cell r="U53">
            <v>29841123</v>
          </cell>
          <cell r="V53">
            <v>124224950</v>
          </cell>
          <cell r="W53">
            <v>25884554</v>
          </cell>
          <cell r="Y53">
            <v>199511</v>
          </cell>
          <cell r="Z53">
            <v>36858165483</v>
          </cell>
          <cell r="AA53">
            <v>5142569000</v>
          </cell>
          <cell r="AB53">
            <v>42000734483</v>
          </cell>
          <cell r="AC53">
            <v>8856730188</v>
          </cell>
          <cell r="AD53">
            <v>457859923</v>
          </cell>
          <cell r="AE53">
            <v>51315324594</v>
          </cell>
          <cell r="AF53">
            <v>105825481</v>
          </cell>
          <cell r="AG53">
            <v>31590338</v>
          </cell>
          <cell r="AH53">
            <v>137415819</v>
          </cell>
          <cell r="AI53">
            <v>28609536</v>
          </cell>
          <cell r="AK53">
            <v>199511</v>
          </cell>
          <cell r="AL53">
            <v>9411423068</v>
          </cell>
          <cell r="AM53">
            <v>1202747000</v>
          </cell>
          <cell r="AN53">
            <v>10614170068</v>
          </cell>
          <cell r="AO53">
            <v>2238036135</v>
          </cell>
          <cell r="AP53">
            <v>113053512</v>
          </cell>
          <cell r="AQ53">
            <v>12965259715</v>
          </cell>
          <cell r="AR53">
            <v>19430051</v>
          </cell>
          <cell r="AS53">
            <v>7490356</v>
          </cell>
          <cell r="AT53">
            <v>26920407</v>
          </cell>
          <cell r="AU53">
            <v>5546470</v>
          </cell>
        </row>
        <row r="54">
          <cell r="A54">
            <v>199512</v>
          </cell>
          <cell r="B54">
            <v>3084766083</v>
          </cell>
          <cell r="C54">
            <v>44336000</v>
          </cell>
          <cell r="D54">
            <v>3129102083</v>
          </cell>
          <cell r="E54">
            <v>759405991</v>
          </cell>
          <cell r="F54">
            <v>37098452</v>
          </cell>
          <cell r="G54">
            <v>3925606526</v>
          </cell>
          <cell r="H54">
            <v>15189686</v>
          </cell>
          <cell r="I54">
            <v>520065</v>
          </cell>
          <cell r="J54">
            <v>15709751</v>
          </cell>
          <cell r="K54">
            <v>3541226</v>
          </cell>
          <cell r="M54">
            <v>199512</v>
          </cell>
          <cell r="N54">
            <v>36958367762</v>
          </cell>
          <cell r="O54">
            <v>5035472000</v>
          </cell>
          <cell r="P54">
            <v>41993839762</v>
          </cell>
          <cell r="Q54">
            <v>8855790156</v>
          </cell>
          <cell r="R54">
            <v>456727926</v>
          </cell>
          <cell r="S54">
            <v>51306357844</v>
          </cell>
          <cell r="T54">
            <v>109573513</v>
          </cell>
          <cell r="U54">
            <v>30361188</v>
          </cell>
          <cell r="V54">
            <v>139934701</v>
          </cell>
          <cell r="W54">
            <v>29425780</v>
          </cell>
          <cell r="Y54">
            <v>199512</v>
          </cell>
          <cell r="Z54">
            <v>36958367762</v>
          </cell>
          <cell r="AA54">
            <v>5035472000</v>
          </cell>
          <cell r="AB54">
            <v>41993839762</v>
          </cell>
          <cell r="AC54">
            <v>8855790156</v>
          </cell>
          <cell r="AD54">
            <v>456727926</v>
          </cell>
          <cell r="AE54">
            <v>51306357844</v>
          </cell>
          <cell r="AF54">
            <v>109573513</v>
          </cell>
          <cell r="AG54">
            <v>30361188</v>
          </cell>
          <cell r="AH54">
            <v>139934701</v>
          </cell>
          <cell r="AI54">
            <v>29425780</v>
          </cell>
          <cell r="AK54">
            <v>199512</v>
          </cell>
          <cell r="AL54">
            <v>8877016382</v>
          </cell>
          <cell r="AM54">
            <v>643023000</v>
          </cell>
          <cell r="AN54">
            <v>9520039382</v>
          </cell>
          <cell r="AO54">
            <v>2209408720</v>
          </cell>
          <cell r="AP54">
            <v>111504312</v>
          </cell>
          <cell r="AQ54">
            <v>11840952414</v>
          </cell>
          <cell r="AR54">
            <v>30269383</v>
          </cell>
          <cell r="AS54">
            <v>5322126</v>
          </cell>
          <cell r="AT54">
            <v>35591509</v>
          </cell>
          <cell r="AU54">
            <v>7079206</v>
          </cell>
        </row>
        <row r="55">
          <cell r="A55">
            <v>199601</v>
          </cell>
          <cell r="B55">
            <v>3151591688</v>
          </cell>
          <cell r="C55">
            <v>100976000</v>
          </cell>
          <cell r="D55">
            <v>3252567688</v>
          </cell>
          <cell r="E55">
            <v>780686525</v>
          </cell>
          <cell r="F55">
            <v>35112616</v>
          </cell>
          <cell r="G55">
            <v>4068366829</v>
          </cell>
          <cell r="H55">
            <v>18993821</v>
          </cell>
          <cell r="I55">
            <v>64946</v>
          </cell>
          <cell r="J55">
            <v>19058767</v>
          </cell>
          <cell r="K55">
            <v>4724868</v>
          </cell>
          <cell r="M55">
            <v>199601</v>
          </cell>
          <cell r="N55">
            <v>3151591688</v>
          </cell>
          <cell r="O55">
            <v>100976000</v>
          </cell>
          <cell r="P55">
            <v>3252567688</v>
          </cell>
          <cell r="Q55">
            <v>780686525</v>
          </cell>
          <cell r="R55">
            <v>35112616</v>
          </cell>
          <cell r="S55">
            <v>4068366829</v>
          </cell>
          <cell r="T55">
            <v>18993821</v>
          </cell>
          <cell r="U55">
            <v>64946</v>
          </cell>
          <cell r="V55">
            <v>19058767</v>
          </cell>
          <cell r="W55">
            <v>4724868</v>
          </cell>
          <cell r="Y55">
            <v>199601</v>
          </cell>
          <cell r="Z55">
            <v>37105840242</v>
          </cell>
          <cell r="AA55">
            <v>4885468000</v>
          </cell>
          <cell r="AB55">
            <v>41991308242</v>
          </cell>
          <cell r="AC55">
            <v>8874975894</v>
          </cell>
          <cell r="AD55">
            <v>456137266</v>
          </cell>
          <cell r="AE55">
            <v>51322421402</v>
          </cell>
          <cell r="AF55">
            <v>114169865</v>
          </cell>
          <cell r="AG55">
            <v>28941119</v>
          </cell>
          <cell r="AH55">
            <v>143110984</v>
          </cell>
          <cell r="AI55">
            <v>30762094</v>
          </cell>
          <cell r="AK55">
            <v>199601</v>
          </cell>
          <cell r="AL55">
            <v>9078158787</v>
          </cell>
          <cell r="AM55">
            <v>423528000</v>
          </cell>
          <cell r="AN55">
            <v>9501686787</v>
          </cell>
          <cell r="AO55">
            <v>2273198339</v>
          </cell>
          <cell r="AP55">
            <v>108784880</v>
          </cell>
          <cell r="AQ55">
            <v>11883670006</v>
          </cell>
          <cell r="AR55">
            <v>43755449</v>
          </cell>
          <cell r="AS55">
            <v>2529009</v>
          </cell>
          <cell r="AT55">
            <v>46284458</v>
          </cell>
          <cell r="AU55">
            <v>10332518</v>
          </cell>
        </row>
        <row r="56">
          <cell r="A56">
            <v>199602</v>
          </cell>
          <cell r="B56">
            <v>3081566645</v>
          </cell>
          <cell r="C56">
            <v>29358000</v>
          </cell>
          <cell r="D56">
            <v>3110924645</v>
          </cell>
          <cell r="E56">
            <v>794814780</v>
          </cell>
          <cell r="F56">
            <v>35747071</v>
          </cell>
          <cell r="G56">
            <v>3941486496</v>
          </cell>
          <cell r="H56">
            <v>18358216</v>
          </cell>
          <cell r="I56">
            <v>316857</v>
          </cell>
          <cell r="J56">
            <v>18675073</v>
          </cell>
          <cell r="K56">
            <v>3952758</v>
          </cell>
          <cell r="M56">
            <v>199602</v>
          </cell>
          <cell r="N56">
            <v>6233158333</v>
          </cell>
          <cell r="O56">
            <v>130334000</v>
          </cell>
          <cell r="P56">
            <v>6363492333</v>
          </cell>
          <cell r="Q56">
            <v>1575501305</v>
          </cell>
          <cell r="R56">
            <v>70859687</v>
          </cell>
          <cell r="S56">
            <v>8009853325</v>
          </cell>
          <cell r="T56">
            <v>37352037</v>
          </cell>
          <cell r="U56">
            <v>381803</v>
          </cell>
          <cell r="V56">
            <v>37733840</v>
          </cell>
          <cell r="W56">
            <v>8677626</v>
          </cell>
          <cell r="Y56">
            <v>199602</v>
          </cell>
          <cell r="Z56">
            <v>37232230724</v>
          </cell>
          <cell r="AA56">
            <v>4692754000</v>
          </cell>
          <cell r="AB56">
            <v>41924984724</v>
          </cell>
          <cell r="AC56">
            <v>8898516559</v>
          </cell>
          <cell r="AD56">
            <v>456633982</v>
          </cell>
          <cell r="AE56">
            <v>51280135265</v>
          </cell>
          <cell r="AF56">
            <v>116856176</v>
          </cell>
          <cell r="AG56">
            <v>27763385</v>
          </cell>
          <cell r="AH56">
            <v>144619561</v>
          </cell>
          <cell r="AI56">
            <v>30777215</v>
          </cell>
          <cell r="AK56">
            <v>199602</v>
          </cell>
          <cell r="AL56">
            <v>9317924416</v>
          </cell>
          <cell r="AM56">
            <v>174670000</v>
          </cell>
          <cell r="AN56">
            <v>9492594416</v>
          </cell>
          <cell r="AO56">
            <v>2334907296</v>
          </cell>
          <cell r="AP56">
            <v>107958139</v>
          </cell>
          <cell r="AQ56">
            <v>11935459851</v>
          </cell>
          <cell r="AR56">
            <v>52541723</v>
          </cell>
          <cell r="AS56">
            <v>901868</v>
          </cell>
          <cell r="AT56">
            <v>53443591</v>
          </cell>
          <cell r="AU56">
            <v>12218852</v>
          </cell>
        </row>
        <row r="57">
          <cell r="A57">
            <v>199603</v>
          </cell>
          <cell r="B57">
            <v>2940262700</v>
          </cell>
          <cell r="C57">
            <v>30369000</v>
          </cell>
          <cell r="D57">
            <v>2970631700</v>
          </cell>
          <cell r="E57">
            <v>744332812</v>
          </cell>
          <cell r="F57">
            <v>36595245</v>
          </cell>
          <cell r="G57">
            <v>3751559757</v>
          </cell>
          <cell r="H57">
            <v>18193663</v>
          </cell>
          <cell r="I57">
            <v>257187</v>
          </cell>
          <cell r="J57">
            <v>18450850</v>
          </cell>
          <cell r="K57">
            <v>3187061</v>
          </cell>
          <cell r="M57">
            <v>199603</v>
          </cell>
          <cell r="N57">
            <v>9173421033</v>
          </cell>
          <cell r="O57">
            <v>160703000</v>
          </cell>
          <cell r="P57">
            <v>9334124033</v>
          </cell>
          <cell r="Q57">
            <v>2319834117</v>
          </cell>
          <cell r="R57">
            <v>107454932</v>
          </cell>
          <cell r="S57">
            <v>11761413082</v>
          </cell>
          <cell r="T57">
            <v>55545700</v>
          </cell>
          <cell r="U57">
            <v>638990</v>
          </cell>
          <cell r="V57">
            <v>56184690</v>
          </cell>
          <cell r="W57">
            <v>11864687</v>
          </cell>
          <cell r="Y57">
            <v>199603</v>
          </cell>
          <cell r="Z57">
            <v>37293487739</v>
          </cell>
          <cell r="AA57">
            <v>4343726000</v>
          </cell>
          <cell r="AB57">
            <v>41637213739</v>
          </cell>
          <cell r="AC57">
            <v>8919160808</v>
          </cell>
          <cell r="AD57">
            <v>457019534</v>
          </cell>
          <cell r="AE57">
            <v>51013394081</v>
          </cell>
          <cell r="AF57">
            <v>120879621</v>
          </cell>
          <cell r="AG57">
            <v>25353565</v>
          </cell>
          <cell r="AH57">
            <v>146233186</v>
          </cell>
          <cell r="AI57">
            <v>30979774</v>
          </cell>
          <cell r="AK57">
            <v>199603</v>
          </cell>
          <cell r="AL57">
            <v>9173421033</v>
          </cell>
          <cell r="AM57">
            <v>160703000</v>
          </cell>
          <cell r="AN57">
            <v>9334124033</v>
          </cell>
          <cell r="AO57">
            <v>2319834117</v>
          </cell>
          <cell r="AP57">
            <v>107454932</v>
          </cell>
          <cell r="AQ57">
            <v>11761413082</v>
          </cell>
          <cell r="AR57">
            <v>55545700</v>
          </cell>
          <cell r="AS57">
            <v>638990</v>
          </cell>
          <cell r="AT57">
            <v>56184690</v>
          </cell>
          <cell r="AU57">
            <v>11864687</v>
          </cell>
        </row>
        <row r="58">
          <cell r="A58">
            <v>199604</v>
          </cell>
          <cell r="B58">
            <v>2743079763</v>
          </cell>
          <cell r="C58">
            <v>159250000</v>
          </cell>
          <cell r="D58">
            <v>2902329763</v>
          </cell>
          <cell r="E58">
            <v>685308068</v>
          </cell>
          <cell r="F58">
            <v>33802418</v>
          </cell>
          <cell r="G58">
            <v>3621440249</v>
          </cell>
          <cell r="H58">
            <v>15064609</v>
          </cell>
          <cell r="I58">
            <v>35529</v>
          </cell>
          <cell r="J58">
            <v>15100138</v>
          </cell>
          <cell r="K58">
            <v>2326184</v>
          </cell>
          <cell r="M58">
            <v>199604</v>
          </cell>
          <cell r="N58">
            <v>11916500796</v>
          </cell>
          <cell r="O58">
            <v>319953000</v>
          </cell>
          <cell r="P58">
            <v>12236453796</v>
          </cell>
          <cell r="Q58">
            <v>3005142185</v>
          </cell>
          <cell r="R58">
            <v>141257350</v>
          </cell>
          <cell r="S58">
            <v>15382853331</v>
          </cell>
          <cell r="T58">
            <v>70610309</v>
          </cell>
          <cell r="U58">
            <v>674519</v>
          </cell>
          <cell r="V58">
            <v>71284828</v>
          </cell>
          <cell r="W58">
            <v>14190871</v>
          </cell>
          <cell r="Y58">
            <v>199604</v>
          </cell>
          <cell r="Z58">
            <v>37408604439</v>
          </cell>
          <cell r="AA58">
            <v>3971672000</v>
          </cell>
          <cell r="AB58">
            <v>41380276439</v>
          </cell>
          <cell r="AC58">
            <v>8942789328</v>
          </cell>
          <cell r="AD58">
            <v>456402618</v>
          </cell>
          <cell r="AE58">
            <v>50779468385</v>
          </cell>
          <cell r="AF58">
            <v>126031676</v>
          </cell>
          <cell r="AG58">
            <v>22165816</v>
          </cell>
          <cell r="AH58">
            <v>148197492</v>
          </cell>
          <cell r="AI58">
            <v>31293563</v>
          </cell>
          <cell r="AK58">
            <v>199604</v>
          </cell>
          <cell r="AL58">
            <v>8764909108</v>
          </cell>
          <cell r="AM58">
            <v>218977000</v>
          </cell>
          <cell r="AN58">
            <v>8983886108</v>
          </cell>
          <cell r="AO58">
            <v>2224455660</v>
          </cell>
          <cell r="AP58">
            <v>106144734</v>
          </cell>
          <cell r="AQ58">
            <v>11314486502</v>
          </cell>
          <cell r="AR58">
            <v>51616488</v>
          </cell>
          <cell r="AS58">
            <v>609573</v>
          </cell>
          <cell r="AT58">
            <v>52226061</v>
          </cell>
          <cell r="AU58">
            <v>9466003</v>
          </cell>
        </row>
        <row r="59">
          <cell r="A59">
            <v>199605</v>
          </cell>
          <cell r="B59">
            <v>2660928630</v>
          </cell>
          <cell r="C59">
            <v>379614000</v>
          </cell>
          <cell r="D59">
            <v>3040542630</v>
          </cell>
          <cell r="E59">
            <v>654367513</v>
          </cell>
          <cell r="F59">
            <v>77622575</v>
          </cell>
          <cell r="G59">
            <v>3772532718</v>
          </cell>
          <cell r="H59">
            <v>7253315</v>
          </cell>
          <cell r="I59">
            <v>754619</v>
          </cell>
          <cell r="J59">
            <v>8007934</v>
          </cell>
          <cell r="K59">
            <v>1362338</v>
          </cell>
          <cell r="M59">
            <v>199605</v>
          </cell>
          <cell r="N59">
            <v>14577429426</v>
          </cell>
          <cell r="O59">
            <v>699567000</v>
          </cell>
          <cell r="P59">
            <v>15276996426</v>
          </cell>
          <cell r="Q59">
            <v>3659509698</v>
          </cell>
          <cell r="R59">
            <v>218879925</v>
          </cell>
          <cell r="S59">
            <v>19155386049</v>
          </cell>
          <cell r="T59">
            <v>77863624</v>
          </cell>
          <cell r="U59">
            <v>1429138</v>
          </cell>
          <cell r="V59">
            <v>79292762</v>
          </cell>
          <cell r="W59">
            <v>15553209</v>
          </cell>
          <cell r="Y59">
            <v>199605</v>
          </cell>
          <cell r="Z59">
            <v>37533278205</v>
          </cell>
          <cell r="AA59">
            <v>3938543000</v>
          </cell>
          <cell r="AB59">
            <v>41471821205</v>
          </cell>
          <cell r="AC59">
            <v>8957647330</v>
          </cell>
          <cell r="AD59">
            <v>500662487</v>
          </cell>
          <cell r="AE59">
            <v>50930131022</v>
          </cell>
          <cell r="AF59">
            <v>126795009</v>
          </cell>
          <cell r="AG59">
            <v>19605214</v>
          </cell>
          <cell r="AH59">
            <v>146400223</v>
          </cell>
          <cell r="AI59">
            <v>31343071</v>
          </cell>
          <cell r="AK59">
            <v>199605</v>
          </cell>
          <cell r="AL59">
            <v>8344271093</v>
          </cell>
          <cell r="AM59">
            <v>569233000</v>
          </cell>
          <cell r="AN59">
            <v>8913504093</v>
          </cell>
          <cell r="AO59">
            <v>2084008393</v>
          </cell>
          <cell r="AP59">
            <v>148020238</v>
          </cell>
          <cell r="AQ59">
            <v>11145532724</v>
          </cell>
          <cell r="AR59">
            <v>40511587</v>
          </cell>
          <cell r="AS59">
            <v>1047335</v>
          </cell>
          <cell r="AT59">
            <v>41558922</v>
          </cell>
          <cell r="AU59">
            <v>6875583</v>
          </cell>
        </row>
        <row r="60">
          <cell r="A60">
            <v>199606</v>
          </cell>
          <cell r="B60">
            <v>3057814330</v>
          </cell>
          <cell r="C60">
            <v>569579000</v>
          </cell>
          <cell r="D60">
            <v>3627393330</v>
          </cell>
          <cell r="E60">
            <v>733155674</v>
          </cell>
          <cell r="F60">
            <v>65346814</v>
          </cell>
          <cell r="G60">
            <v>4425895818</v>
          </cell>
          <cell r="H60">
            <v>5531227</v>
          </cell>
          <cell r="I60">
            <v>647099</v>
          </cell>
          <cell r="J60">
            <v>6178326</v>
          </cell>
          <cell r="K60">
            <v>1769644</v>
          </cell>
          <cell r="M60">
            <v>199606</v>
          </cell>
          <cell r="N60">
            <v>17635243756</v>
          </cell>
          <cell r="O60">
            <v>1269146000</v>
          </cell>
          <cell r="P60">
            <v>18904389756</v>
          </cell>
          <cell r="Q60">
            <v>4392665372</v>
          </cell>
          <cell r="R60">
            <v>284226739</v>
          </cell>
          <cell r="S60">
            <v>23581281867</v>
          </cell>
          <cell r="T60">
            <v>83394851</v>
          </cell>
          <cell r="U60">
            <v>2076237</v>
          </cell>
          <cell r="V60">
            <v>85471088</v>
          </cell>
          <cell r="W60">
            <v>17322853</v>
          </cell>
          <cell r="Y60">
            <v>199606</v>
          </cell>
          <cell r="Z60">
            <v>37557244855</v>
          </cell>
          <cell r="AA60">
            <v>3987450000</v>
          </cell>
          <cell r="AB60">
            <v>41544694855</v>
          </cell>
          <cell r="AC60">
            <v>8951652656</v>
          </cell>
          <cell r="AD60">
            <v>531577863</v>
          </cell>
          <cell r="AE60">
            <v>51027925374</v>
          </cell>
          <cell r="AF60">
            <v>127206384</v>
          </cell>
          <cell r="AG60">
            <v>17218923</v>
          </cell>
          <cell r="AH60">
            <v>144425307</v>
          </cell>
          <cell r="AI60">
            <v>31279809</v>
          </cell>
          <cell r="AK60">
            <v>199606</v>
          </cell>
          <cell r="AL60">
            <v>8461822723</v>
          </cell>
          <cell r="AM60">
            <v>1108443000</v>
          </cell>
          <cell r="AN60">
            <v>9570265723</v>
          </cell>
          <cell r="AO60">
            <v>2072831255</v>
          </cell>
          <cell r="AP60">
            <v>176771807</v>
          </cell>
          <cell r="AQ60">
            <v>11819868785</v>
          </cell>
          <cell r="AR60">
            <v>27849151</v>
          </cell>
          <cell r="AS60">
            <v>1437247</v>
          </cell>
          <cell r="AT60">
            <v>29286398</v>
          </cell>
          <cell r="AU60">
            <v>5458166</v>
          </cell>
        </row>
        <row r="61">
          <cell r="A61">
            <v>199607</v>
          </cell>
          <cell r="B61">
            <v>3502831338</v>
          </cell>
          <cell r="C61">
            <v>630332000</v>
          </cell>
          <cell r="D61">
            <v>4133163338</v>
          </cell>
          <cell r="E61">
            <v>763664141</v>
          </cell>
          <cell r="F61">
            <v>60521836</v>
          </cell>
          <cell r="G61">
            <v>4957349315</v>
          </cell>
          <cell r="H61">
            <v>4965435</v>
          </cell>
          <cell r="I61">
            <v>1182278</v>
          </cell>
          <cell r="J61">
            <v>6147713</v>
          </cell>
          <cell r="K61">
            <v>2167838</v>
          </cell>
          <cell r="M61">
            <v>199607</v>
          </cell>
          <cell r="N61">
            <v>21138075094</v>
          </cell>
          <cell r="O61">
            <v>1899478000</v>
          </cell>
          <cell r="P61">
            <v>23037553094</v>
          </cell>
          <cell r="Q61">
            <v>5156329513</v>
          </cell>
          <cell r="R61">
            <v>344748575</v>
          </cell>
          <cell r="S61">
            <v>28538631182</v>
          </cell>
          <cell r="T61">
            <v>88360286</v>
          </cell>
          <cell r="U61">
            <v>3258515</v>
          </cell>
          <cell r="V61">
            <v>91618801</v>
          </cell>
          <cell r="W61">
            <v>19490691</v>
          </cell>
          <cell r="Y61">
            <v>199607</v>
          </cell>
          <cell r="Z61">
            <v>37596598010</v>
          </cell>
          <cell r="AA61">
            <v>4019979000</v>
          </cell>
          <cell r="AB61">
            <v>41616577010</v>
          </cell>
          <cell r="AC61">
            <v>8945163646</v>
          </cell>
          <cell r="AD61">
            <v>551784622</v>
          </cell>
          <cell r="AE61">
            <v>51113525278</v>
          </cell>
          <cell r="AF61">
            <v>127480507</v>
          </cell>
          <cell r="AG61">
            <v>15135583</v>
          </cell>
          <cell r="AH61">
            <v>142616090</v>
          </cell>
          <cell r="AI61">
            <v>31234666</v>
          </cell>
          <cell r="AK61">
            <v>199607</v>
          </cell>
          <cell r="AL61">
            <v>9221574298</v>
          </cell>
          <cell r="AM61">
            <v>1579525000</v>
          </cell>
          <cell r="AN61">
            <v>10801099298</v>
          </cell>
          <cell r="AO61">
            <v>2151187328</v>
          </cell>
          <cell r="AP61">
            <v>203491225</v>
          </cell>
          <cell r="AQ61">
            <v>13155777851</v>
          </cell>
          <cell r="AR61">
            <v>17749977</v>
          </cell>
          <cell r="AS61">
            <v>2583996</v>
          </cell>
          <cell r="AT61">
            <v>20333973</v>
          </cell>
          <cell r="AU61">
            <v>5299820</v>
          </cell>
        </row>
        <row r="62">
          <cell r="A62">
            <v>199608</v>
          </cell>
          <cell r="B62">
            <v>3491991124</v>
          </cell>
          <cell r="C62">
            <v>641878000</v>
          </cell>
          <cell r="D62">
            <v>4133869124</v>
          </cell>
          <cell r="E62">
            <v>734341821</v>
          </cell>
          <cell r="F62">
            <v>52201325</v>
          </cell>
          <cell r="G62">
            <v>4920412270</v>
          </cell>
          <cell r="H62">
            <v>4233316</v>
          </cell>
          <cell r="I62">
            <v>3071718</v>
          </cell>
          <cell r="J62">
            <v>7305034</v>
          </cell>
          <cell r="K62">
            <v>2126209</v>
          </cell>
          <cell r="M62">
            <v>199608</v>
          </cell>
          <cell r="N62">
            <v>24630066218</v>
          </cell>
          <cell r="O62">
            <v>2541356000</v>
          </cell>
          <cell r="P62">
            <v>27171422218</v>
          </cell>
          <cell r="Q62">
            <v>5890671334</v>
          </cell>
          <cell r="R62">
            <v>396949900</v>
          </cell>
          <cell r="S62">
            <v>33459043452</v>
          </cell>
          <cell r="T62">
            <v>92593602</v>
          </cell>
          <cell r="U62">
            <v>6330233</v>
          </cell>
          <cell r="V62">
            <v>98923835</v>
          </cell>
          <cell r="W62">
            <v>21616900</v>
          </cell>
          <cell r="Y62">
            <v>199608</v>
          </cell>
          <cell r="Z62">
            <v>37126255369</v>
          </cell>
          <cell r="AA62">
            <v>3788439000</v>
          </cell>
          <cell r="AB62">
            <v>40914694369</v>
          </cell>
          <cell r="AC62">
            <v>8888113460</v>
          </cell>
          <cell r="AD62">
            <v>547101864</v>
          </cell>
          <cell r="AE62">
            <v>50349909693</v>
          </cell>
          <cell r="AF62">
            <v>127213339</v>
          </cell>
          <cell r="AG62">
            <v>14340654</v>
          </cell>
          <cell r="AH62">
            <v>141553993</v>
          </cell>
          <cell r="AI62">
            <v>30704596</v>
          </cell>
          <cell r="AK62">
            <v>199608</v>
          </cell>
          <cell r="AL62">
            <v>10052636792</v>
          </cell>
          <cell r="AM62">
            <v>1841789000</v>
          </cell>
          <cell r="AN62">
            <v>11894425792</v>
          </cell>
          <cell r="AO62">
            <v>2231161636</v>
          </cell>
          <cell r="AP62">
            <v>178069975</v>
          </cell>
          <cell r="AQ62">
            <v>14303657403</v>
          </cell>
          <cell r="AR62">
            <v>14729978</v>
          </cell>
          <cell r="AS62">
            <v>4901095</v>
          </cell>
          <cell r="AT62">
            <v>19631073</v>
          </cell>
          <cell r="AU62">
            <v>6063691</v>
          </cell>
        </row>
        <row r="63">
          <cell r="A63">
            <v>199609</v>
          </cell>
          <cell r="B63">
            <v>3639022462</v>
          </cell>
          <cell r="C63">
            <v>506265000</v>
          </cell>
          <cell r="D63">
            <v>4145287462</v>
          </cell>
          <cell r="E63">
            <v>783217569</v>
          </cell>
          <cell r="F63">
            <v>46314231</v>
          </cell>
          <cell r="G63">
            <v>4974819262</v>
          </cell>
          <cell r="H63">
            <v>5277513</v>
          </cell>
          <cell r="I63">
            <v>2254636</v>
          </cell>
          <cell r="J63">
            <v>7532149</v>
          </cell>
          <cell r="K63">
            <v>2126511</v>
          </cell>
          <cell r="M63">
            <v>199609</v>
          </cell>
          <cell r="N63">
            <v>28269088680</v>
          </cell>
          <cell r="O63">
            <v>3047621000</v>
          </cell>
          <cell r="P63">
            <v>31316709680</v>
          </cell>
          <cell r="Q63">
            <v>6673888903</v>
          </cell>
          <cell r="R63">
            <v>443264131</v>
          </cell>
          <cell r="S63">
            <v>38433862714</v>
          </cell>
          <cell r="T63">
            <v>97871115</v>
          </cell>
          <cell r="U63">
            <v>8584869</v>
          </cell>
          <cell r="V63">
            <v>106455984</v>
          </cell>
          <cell r="W63">
            <v>23743411</v>
          </cell>
          <cell r="Y63">
            <v>199609</v>
          </cell>
          <cell r="Z63">
            <v>37146105062</v>
          </cell>
          <cell r="AA63">
            <v>3690644000</v>
          </cell>
          <cell r="AB63">
            <v>40836749062</v>
          </cell>
          <cell r="AC63">
            <v>8883297623</v>
          </cell>
          <cell r="AD63">
            <v>554768443</v>
          </cell>
          <cell r="AE63">
            <v>50274815128</v>
          </cell>
          <cell r="AF63">
            <v>128140498</v>
          </cell>
          <cell r="AG63">
            <v>13906995</v>
          </cell>
          <cell r="AH63">
            <v>142047493</v>
          </cell>
          <cell r="AI63">
            <v>30822617</v>
          </cell>
          <cell r="AK63">
            <v>199609</v>
          </cell>
          <cell r="AL63">
            <v>10633844924</v>
          </cell>
          <cell r="AM63">
            <v>1778475000</v>
          </cell>
          <cell r="AN63">
            <v>12412319924</v>
          </cell>
          <cell r="AO63">
            <v>2281223531</v>
          </cell>
          <cell r="AP63">
            <v>159037392</v>
          </cell>
          <cell r="AQ63">
            <v>14852580847</v>
          </cell>
          <cell r="AR63">
            <v>14476264</v>
          </cell>
          <cell r="AS63">
            <v>6508632</v>
          </cell>
          <cell r="AT63">
            <v>20984896</v>
          </cell>
          <cell r="AU63">
            <v>6420558</v>
          </cell>
        </row>
        <row r="64">
          <cell r="A64">
            <v>199610</v>
          </cell>
          <cell r="B64">
            <v>2974632897</v>
          </cell>
          <cell r="C64">
            <v>515513000</v>
          </cell>
          <cell r="D64">
            <v>3490145897</v>
          </cell>
          <cell r="E64">
            <v>688133056</v>
          </cell>
          <cell r="F64">
            <v>65484180</v>
          </cell>
          <cell r="G64">
            <v>4243763133</v>
          </cell>
          <cell r="H64">
            <v>6148247</v>
          </cell>
          <cell r="I64">
            <v>492450</v>
          </cell>
          <cell r="J64">
            <v>6640697</v>
          </cell>
          <cell r="K64">
            <v>1276276</v>
          </cell>
          <cell r="M64">
            <v>199610</v>
          </cell>
          <cell r="N64">
            <v>31243721577</v>
          </cell>
          <cell r="O64">
            <v>3563134000</v>
          </cell>
          <cell r="P64">
            <v>34806855577</v>
          </cell>
          <cell r="Q64">
            <v>7362021959</v>
          </cell>
          <cell r="R64">
            <v>508748311</v>
          </cell>
          <cell r="S64">
            <v>42677625847</v>
          </cell>
          <cell r="T64">
            <v>104019362</v>
          </cell>
          <cell r="U64">
            <v>9077319</v>
          </cell>
          <cell r="V64">
            <v>113096681</v>
          </cell>
          <cell r="W64">
            <v>25019687</v>
          </cell>
          <cell r="Y64">
            <v>199610</v>
          </cell>
          <cell r="Z64">
            <v>37170288676</v>
          </cell>
          <cell r="AA64">
            <v>3885686000</v>
          </cell>
          <cell r="AB64">
            <v>41055974676</v>
          </cell>
          <cell r="AC64">
            <v>8854533773</v>
          </cell>
          <cell r="AD64">
            <v>582420575</v>
          </cell>
          <cell r="AE64">
            <v>50492929024</v>
          </cell>
          <cell r="AF64">
            <v>128780990</v>
          </cell>
          <cell r="AG64">
            <v>11541382</v>
          </cell>
          <cell r="AH64">
            <v>140322372</v>
          </cell>
          <cell r="AI64">
            <v>30627337</v>
          </cell>
          <cell r="AK64">
            <v>199610</v>
          </cell>
          <cell r="AL64">
            <v>10105646483</v>
          </cell>
          <cell r="AM64">
            <v>1663656000</v>
          </cell>
          <cell r="AN64">
            <v>11769302483</v>
          </cell>
          <cell r="AO64">
            <v>2205692446</v>
          </cell>
          <cell r="AP64">
            <v>163999736</v>
          </cell>
          <cell r="AQ64">
            <v>14138994665</v>
          </cell>
          <cell r="AR64">
            <v>15659076</v>
          </cell>
          <cell r="AS64">
            <v>5818804</v>
          </cell>
          <cell r="AT64">
            <v>21477880</v>
          </cell>
          <cell r="AU64">
            <v>5528996</v>
          </cell>
        </row>
        <row r="65">
          <cell r="A65">
            <v>199611</v>
          </cell>
          <cell r="B65">
            <v>2794725661</v>
          </cell>
          <cell r="C65">
            <v>226495000</v>
          </cell>
          <cell r="D65">
            <v>3021220661</v>
          </cell>
          <cell r="E65">
            <v>692599569</v>
          </cell>
          <cell r="F65">
            <v>37592921</v>
          </cell>
          <cell r="G65">
            <v>3751413151</v>
          </cell>
          <cell r="H65">
            <v>9995845</v>
          </cell>
          <cell r="I65">
            <v>335118</v>
          </cell>
          <cell r="J65">
            <v>10330963</v>
          </cell>
          <cell r="K65">
            <v>1949462</v>
          </cell>
          <cell r="M65">
            <v>199611</v>
          </cell>
          <cell r="N65">
            <v>34038447238</v>
          </cell>
          <cell r="O65">
            <v>3789629000</v>
          </cell>
          <cell r="P65">
            <v>37828076238</v>
          </cell>
          <cell r="Q65">
            <v>8054621528</v>
          </cell>
          <cell r="R65">
            <v>546341232</v>
          </cell>
          <cell r="S65">
            <v>46429038998</v>
          </cell>
          <cell r="T65">
            <v>114015207</v>
          </cell>
          <cell r="U65">
            <v>9412437</v>
          </cell>
          <cell r="V65">
            <v>123427644</v>
          </cell>
          <cell r="W65">
            <v>26969149</v>
          </cell>
          <cell r="Y65">
            <v>199611</v>
          </cell>
          <cell r="Z65">
            <v>37123213321</v>
          </cell>
          <cell r="AA65">
            <v>3833965000</v>
          </cell>
          <cell r="AB65">
            <v>40957178321</v>
          </cell>
          <cell r="AC65">
            <v>8814027519</v>
          </cell>
          <cell r="AD65">
            <v>583439684</v>
          </cell>
          <cell r="AE65">
            <v>50354645524</v>
          </cell>
          <cell r="AF65">
            <v>129204893</v>
          </cell>
          <cell r="AG65">
            <v>9932502</v>
          </cell>
          <cell r="AH65">
            <v>139137395</v>
          </cell>
          <cell r="AI65">
            <v>30510375</v>
          </cell>
          <cell r="AK65">
            <v>199611</v>
          </cell>
          <cell r="AL65">
            <v>9408381020</v>
          </cell>
          <cell r="AM65">
            <v>1248273000</v>
          </cell>
          <cell r="AN65">
            <v>10656654020</v>
          </cell>
          <cell r="AO65">
            <v>2163950194</v>
          </cell>
          <cell r="AP65">
            <v>149391332</v>
          </cell>
          <cell r="AQ65">
            <v>12969995546</v>
          </cell>
          <cell r="AR65">
            <v>21421605</v>
          </cell>
          <cell r="AS65">
            <v>3082204</v>
          </cell>
          <cell r="AT65">
            <v>24503809</v>
          </cell>
          <cell r="AU65">
            <v>5352249</v>
          </cell>
        </row>
        <row r="66">
          <cell r="A66">
            <v>199612</v>
          </cell>
          <cell r="B66">
            <v>3165506901</v>
          </cell>
          <cell r="C66">
            <v>127725000</v>
          </cell>
          <cell r="D66">
            <v>3293231901</v>
          </cell>
          <cell r="E66">
            <v>762251459</v>
          </cell>
          <cell r="F66">
            <v>70951829</v>
          </cell>
          <cell r="G66">
            <v>4126435189</v>
          </cell>
          <cell r="H66">
            <v>16364765</v>
          </cell>
          <cell r="I66">
            <v>565669</v>
          </cell>
          <cell r="J66">
            <v>16930434</v>
          </cell>
          <cell r="K66">
            <v>3026613</v>
          </cell>
          <cell r="M66">
            <v>199612</v>
          </cell>
          <cell r="N66">
            <v>37203954139</v>
          </cell>
          <cell r="O66">
            <v>3917354000</v>
          </cell>
          <cell r="P66">
            <v>41121308139</v>
          </cell>
          <cell r="Q66">
            <v>8816872987</v>
          </cell>
          <cell r="R66">
            <v>617293061</v>
          </cell>
          <cell r="S66">
            <v>50555474187</v>
          </cell>
          <cell r="T66">
            <v>130379972</v>
          </cell>
          <cell r="U66">
            <v>9978106</v>
          </cell>
          <cell r="V66">
            <v>140358078</v>
          </cell>
          <cell r="W66">
            <v>29995762</v>
          </cell>
          <cell r="Y66">
            <v>199612</v>
          </cell>
          <cell r="Z66">
            <v>37203954139</v>
          </cell>
          <cell r="AA66">
            <v>3917354000</v>
          </cell>
          <cell r="AB66">
            <v>41121308139</v>
          </cell>
          <cell r="AC66">
            <v>8816872987</v>
          </cell>
          <cell r="AD66">
            <v>617293061</v>
          </cell>
          <cell r="AE66">
            <v>50555474187</v>
          </cell>
          <cell r="AF66">
            <v>130379972</v>
          </cell>
          <cell r="AG66">
            <v>9978106</v>
          </cell>
          <cell r="AH66">
            <v>140358078</v>
          </cell>
          <cell r="AI66">
            <v>29995762</v>
          </cell>
          <cell r="AK66">
            <v>199612</v>
          </cell>
          <cell r="AL66">
            <v>8934865459</v>
          </cell>
          <cell r="AM66">
            <v>869733000</v>
          </cell>
          <cell r="AN66">
            <v>9804598459</v>
          </cell>
          <cell r="AO66">
            <v>2142984084</v>
          </cell>
          <cell r="AP66">
            <v>174028930</v>
          </cell>
          <cell r="AQ66">
            <v>12121611473</v>
          </cell>
          <cell r="AR66">
            <v>32508857</v>
          </cell>
          <cell r="AS66">
            <v>1393237</v>
          </cell>
          <cell r="AT66">
            <v>33902094</v>
          </cell>
          <cell r="AU66">
            <v>6252351</v>
          </cell>
        </row>
        <row r="67">
          <cell r="A67">
            <v>199701</v>
          </cell>
          <cell r="B67">
            <v>3146523467</v>
          </cell>
          <cell r="C67">
            <v>88411000</v>
          </cell>
          <cell r="D67">
            <v>3234934467</v>
          </cell>
          <cell r="E67">
            <v>801322494</v>
          </cell>
          <cell r="F67">
            <v>66774795</v>
          </cell>
          <cell r="G67">
            <v>4103031756</v>
          </cell>
          <cell r="H67">
            <v>17812794</v>
          </cell>
          <cell r="I67">
            <v>585452</v>
          </cell>
          <cell r="J67">
            <v>18398246</v>
          </cell>
          <cell r="K67">
            <v>3862965</v>
          </cell>
          <cell r="M67">
            <v>199701</v>
          </cell>
          <cell r="N67">
            <v>3146523467</v>
          </cell>
          <cell r="O67">
            <v>88411000</v>
          </cell>
          <cell r="P67">
            <v>3234934467</v>
          </cell>
          <cell r="Q67">
            <v>801322494</v>
          </cell>
          <cell r="R67">
            <v>66774795</v>
          </cell>
          <cell r="S67">
            <v>4103031756</v>
          </cell>
          <cell r="T67">
            <v>17812794</v>
          </cell>
          <cell r="U67">
            <v>585452</v>
          </cell>
          <cell r="V67">
            <v>18398246</v>
          </cell>
          <cell r="W67">
            <v>3862965</v>
          </cell>
          <cell r="Y67">
            <v>199701</v>
          </cell>
          <cell r="Z67">
            <v>37198885918</v>
          </cell>
          <cell r="AA67">
            <v>3904789000</v>
          </cell>
          <cell r="AB67">
            <v>41103674918</v>
          </cell>
          <cell r="AC67">
            <v>8837508956</v>
          </cell>
          <cell r="AD67">
            <v>648955240</v>
          </cell>
          <cell r="AE67">
            <v>50590139114</v>
          </cell>
          <cell r="AF67">
            <v>129198945</v>
          </cell>
          <cell r="AG67">
            <v>10498612</v>
          </cell>
          <cell r="AH67">
            <v>139697557</v>
          </cell>
          <cell r="AI67">
            <v>29133859</v>
          </cell>
          <cell r="AK67">
            <v>199701</v>
          </cell>
          <cell r="AL67">
            <v>9106756029</v>
          </cell>
          <cell r="AM67">
            <v>442631000</v>
          </cell>
          <cell r="AN67">
            <v>9549387029</v>
          </cell>
          <cell r="AO67">
            <v>2256173522</v>
          </cell>
          <cell r="AP67">
            <v>175319545</v>
          </cell>
          <cell r="AQ67">
            <v>11980880096</v>
          </cell>
          <cell r="AR67">
            <v>44173404</v>
          </cell>
          <cell r="AS67">
            <v>1486239</v>
          </cell>
          <cell r="AT67">
            <v>45659643</v>
          </cell>
          <cell r="AU67">
            <v>8839040</v>
          </cell>
        </row>
        <row r="68">
          <cell r="A68">
            <v>199702</v>
          </cell>
          <cell r="B68">
            <v>3040616597</v>
          </cell>
          <cell r="C68">
            <v>53737000</v>
          </cell>
          <cell r="D68">
            <v>3094353597</v>
          </cell>
          <cell r="E68">
            <v>742662183</v>
          </cell>
          <cell r="F68">
            <v>49881905</v>
          </cell>
          <cell r="G68">
            <v>3886897685</v>
          </cell>
          <cell r="H68">
            <v>17638079</v>
          </cell>
          <cell r="I68">
            <v>1878943</v>
          </cell>
          <cell r="J68">
            <v>19517022</v>
          </cell>
          <cell r="K68">
            <v>3371452</v>
          </cell>
          <cell r="M68">
            <v>199702</v>
          </cell>
          <cell r="N68">
            <v>6187140064</v>
          </cell>
          <cell r="O68">
            <v>142148000</v>
          </cell>
          <cell r="P68">
            <v>6329288064</v>
          </cell>
          <cell r="Q68">
            <v>1543984677</v>
          </cell>
          <cell r="R68">
            <v>116656700</v>
          </cell>
          <cell r="S68">
            <v>7989929441</v>
          </cell>
          <cell r="T68">
            <v>35450873</v>
          </cell>
          <cell r="U68">
            <v>2464395</v>
          </cell>
          <cell r="V68">
            <v>37915268</v>
          </cell>
          <cell r="W68">
            <v>7234417</v>
          </cell>
          <cell r="Y68">
            <v>199702</v>
          </cell>
          <cell r="Z68">
            <v>37157935870</v>
          </cell>
          <cell r="AA68">
            <v>3929168000</v>
          </cell>
          <cell r="AB68">
            <v>41087103870</v>
          </cell>
          <cell r="AC68">
            <v>8785356359</v>
          </cell>
          <cell r="AD68">
            <v>663090074</v>
          </cell>
          <cell r="AE68">
            <v>50535550303</v>
          </cell>
          <cell r="AF68">
            <v>128478808</v>
          </cell>
          <cell r="AG68">
            <v>12060698</v>
          </cell>
          <cell r="AH68">
            <v>140539506</v>
          </cell>
          <cell r="AI68">
            <v>28552553</v>
          </cell>
          <cell r="AK68">
            <v>199702</v>
          </cell>
          <cell r="AL68">
            <v>9352646965</v>
          </cell>
          <cell r="AM68">
            <v>269873000</v>
          </cell>
          <cell r="AN68">
            <v>9622519965</v>
          </cell>
          <cell r="AO68">
            <v>2306236136</v>
          </cell>
          <cell r="AP68">
            <v>187608529</v>
          </cell>
          <cell r="AQ68">
            <v>12116364630</v>
          </cell>
          <cell r="AR68">
            <v>51815638</v>
          </cell>
          <cell r="AS68">
            <v>3030064</v>
          </cell>
          <cell r="AT68">
            <v>54845702</v>
          </cell>
          <cell r="AU68">
            <v>10261030</v>
          </cell>
        </row>
        <row r="69">
          <cell r="A69">
            <v>199703</v>
          </cell>
          <cell r="B69">
            <v>2744727269</v>
          </cell>
          <cell r="C69">
            <v>169630000</v>
          </cell>
          <cell r="D69">
            <v>2914357269</v>
          </cell>
          <cell r="E69">
            <v>677348547</v>
          </cell>
          <cell r="F69">
            <v>97404294</v>
          </cell>
          <cell r="G69">
            <v>3689110110</v>
          </cell>
          <cell r="H69">
            <v>15501184</v>
          </cell>
          <cell r="I69">
            <v>1984637</v>
          </cell>
          <cell r="J69">
            <v>17485821</v>
          </cell>
          <cell r="K69">
            <v>2906271</v>
          </cell>
          <cell r="M69">
            <v>199703</v>
          </cell>
          <cell r="N69">
            <v>8931867333</v>
          </cell>
          <cell r="O69">
            <v>311778000</v>
          </cell>
          <cell r="P69">
            <v>9243645333</v>
          </cell>
          <cell r="Q69">
            <v>2221333224</v>
          </cell>
          <cell r="R69">
            <v>214060994</v>
          </cell>
          <cell r="S69">
            <v>11679039551</v>
          </cell>
          <cell r="T69">
            <v>50952057</v>
          </cell>
          <cell r="U69">
            <v>4449032</v>
          </cell>
          <cell r="V69">
            <v>55401089</v>
          </cell>
          <cell r="W69">
            <v>10140688</v>
          </cell>
          <cell r="Y69">
            <v>199703</v>
          </cell>
          <cell r="Z69">
            <v>36962400439</v>
          </cell>
          <cell r="AA69">
            <v>4068429000</v>
          </cell>
          <cell r="AB69">
            <v>41030829439</v>
          </cell>
          <cell r="AC69">
            <v>8718372094</v>
          </cell>
          <cell r="AD69">
            <v>723899123</v>
          </cell>
          <cell r="AE69">
            <v>50473100656</v>
          </cell>
          <cell r="AF69">
            <v>125786329</v>
          </cell>
          <cell r="AG69">
            <v>13788148</v>
          </cell>
          <cell r="AH69">
            <v>139574477</v>
          </cell>
          <cell r="AI69">
            <v>28271763</v>
          </cell>
          <cell r="AK69">
            <v>199703</v>
          </cell>
          <cell r="AL69">
            <v>8931867333</v>
          </cell>
          <cell r="AM69">
            <v>311778000</v>
          </cell>
          <cell r="AN69">
            <v>9243645333</v>
          </cell>
          <cell r="AO69">
            <v>2221333224</v>
          </cell>
          <cell r="AP69">
            <v>214060994</v>
          </cell>
          <cell r="AQ69">
            <v>11679039551</v>
          </cell>
          <cell r="AR69">
            <v>50952057</v>
          </cell>
          <cell r="AS69">
            <v>4449032</v>
          </cell>
          <cell r="AT69">
            <v>55401089</v>
          </cell>
          <cell r="AU69">
            <v>10140688</v>
          </cell>
        </row>
        <row r="70">
          <cell r="A70">
            <v>199704</v>
          </cell>
          <cell r="B70">
            <v>2692517777</v>
          </cell>
          <cell r="C70">
            <v>260704000</v>
          </cell>
          <cell r="D70">
            <v>2953221777</v>
          </cell>
          <cell r="E70">
            <v>668380111</v>
          </cell>
          <cell r="F70">
            <v>98364533</v>
          </cell>
          <cell r="G70">
            <v>3719966421</v>
          </cell>
          <cell r="H70">
            <v>11344082</v>
          </cell>
          <cell r="I70">
            <v>1897163</v>
          </cell>
          <cell r="J70">
            <v>13241245</v>
          </cell>
          <cell r="K70">
            <v>2103411</v>
          </cell>
          <cell r="M70">
            <v>199704</v>
          </cell>
          <cell r="N70">
            <v>11624385110</v>
          </cell>
          <cell r="O70">
            <v>572482000</v>
          </cell>
          <cell r="P70">
            <v>12196867110</v>
          </cell>
          <cell r="Q70">
            <v>2889713335</v>
          </cell>
          <cell r="R70">
            <v>312425527</v>
          </cell>
          <cell r="S70">
            <v>15399005972</v>
          </cell>
          <cell r="T70">
            <v>62296139</v>
          </cell>
          <cell r="U70">
            <v>6346195</v>
          </cell>
          <cell r="V70">
            <v>68642334</v>
          </cell>
          <cell r="W70">
            <v>12244099</v>
          </cell>
          <cell r="Y70">
            <v>199704</v>
          </cell>
          <cell r="Z70">
            <v>36911838453</v>
          </cell>
          <cell r="AA70">
            <v>4169883000</v>
          </cell>
          <cell r="AB70">
            <v>41081721453</v>
          </cell>
          <cell r="AC70">
            <v>8701444137</v>
          </cell>
          <cell r="AD70">
            <v>788461238</v>
          </cell>
          <cell r="AE70">
            <v>50571626828</v>
          </cell>
          <cell r="AF70">
            <v>122065802</v>
          </cell>
          <cell r="AG70">
            <v>15649782</v>
          </cell>
          <cell r="AH70">
            <v>137715584</v>
          </cell>
          <cell r="AI70">
            <v>28048990</v>
          </cell>
          <cell r="AK70">
            <v>199704</v>
          </cell>
          <cell r="AL70">
            <v>8477861643</v>
          </cell>
          <cell r="AM70">
            <v>484071000</v>
          </cell>
          <cell r="AN70">
            <v>8961932643</v>
          </cell>
          <cell r="AO70">
            <v>2088390841</v>
          </cell>
          <cell r="AP70">
            <v>245650732</v>
          </cell>
          <cell r="AQ70">
            <v>11295974216</v>
          </cell>
          <cell r="AR70">
            <v>44483345</v>
          </cell>
          <cell r="AS70">
            <v>5760743</v>
          </cell>
          <cell r="AT70">
            <v>50244088</v>
          </cell>
          <cell r="AU70">
            <v>8381134</v>
          </cell>
        </row>
        <row r="71">
          <cell r="A71">
            <v>199705</v>
          </cell>
          <cell r="B71">
            <v>2639129511</v>
          </cell>
          <cell r="C71">
            <v>216791000</v>
          </cell>
          <cell r="D71">
            <v>2855920511</v>
          </cell>
          <cell r="E71">
            <v>664745094</v>
          </cell>
          <cell r="F71">
            <v>112285761</v>
          </cell>
          <cell r="G71">
            <v>3632951366</v>
          </cell>
          <cell r="H71">
            <v>8439191</v>
          </cell>
          <cell r="I71">
            <v>1685407</v>
          </cell>
          <cell r="J71">
            <v>10124598</v>
          </cell>
          <cell r="K71">
            <v>1314725</v>
          </cell>
          <cell r="M71">
            <v>199705</v>
          </cell>
          <cell r="N71">
            <v>14263514621</v>
          </cell>
          <cell r="O71">
            <v>789273000</v>
          </cell>
          <cell r="P71">
            <v>15052787621</v>
          </cell>
          <cell r="Q71">
            <v>3554458429</v>
          </cell>
          <cell r="R71">
            <v>424711288</v>
          </cell>
          <cell r="S71">
            <v>19031957338</v>
          </cell>
          <cell r="T71">
            <v>70735330</v>
          </cell>
          <cell r="U71">
            <v>8031602</v>
          </cell>
          <cell r="V71">
            <v>78766932</v>
          </cell>
          <cell r="W71">
            <v>13558824</v>
          </cell>
          <cell r="Y71">
            <v>199705</v>
          </cell>
          <cell r="Z71">
            <v>36890039334</v>
          </cell>
          <cell r="AA71">
            <v>4007060000</v>
          </cell>
          <cell r="AB71">
            <v>40897099334</v>
          </cell>
          <cell r="AC71">
            <v>8711821718</v>
          </cell>
          <cell r="AD71">
            <v>823124424</v>
          </cell>
          <cell r="AE71">
            <v>50432045476</v>
          </cell>
          <cell r="AF71">
            <v>123251678</v>
          </cell>
          <cell r="AG71">
            <v>16580570</v>
          </cell>
          <cell r="AH71">
            <v>139832248</v>
          </cell>
          <cell r="AI71">
            <v>28001377</v>
          </cell>
          <cell r="AK71">
            <v>199705</v>
          </cell>
          <cell r="AL71">
            <v>8076374557</v>
          </cell>
          <cell r="AM71">
            <v>647125000</v>
          </cell>
          <cell r="AN71">
            <v>8723499557</v>
          </cell>
          <cell r="AO71">
            <v>2010473752</v>
          </cell>
          <cell r="AP71">
            <v>308054588</v>
          </cell>
          <cell r="AQ71">
            <v>11042027897</v>
          </cell>
          <cell r="AR71">
            <v>35284457</v>
          </cell>
          <cell r="AS71">
            <v>5567207</v>
          </cell>
          <cell r="AT71">
            <v>40851664</v>
          </cell>
          <cell r="AU71">
            <v>6324407</v>
          </cell>
        </row>
        <row r="72">
          <cell r="A72">
            <v>199706</v>
          </cell>
          <cell r="B72">
            <v>2949739565</v>
          </cell>
          <cell r="C72">
            <v>223575000</v>
          </cell>
          <cell r="D72">
            <v>3173314565</v>
          </cell>
          <cell r="E72">
            <v>695847957</v>
          </cell>
          <cell r="F72">
            <v>85880104</v>
          </cell>
          <cell r="G72">
            <v>3955042626</v>
          </cell>
          <cell r="H72">
            <v>6373075</v>
          </cell>
          <cell r="I72">
            <v>2839132</v>
          </cell>
          <cell r="J72">
            <v>9212207</v>
          </cell>
          <cell r="K72">
            <v>1378692</v>
          </cell>
          <cell r="M72">
            <v>199706</v>
          </cell>
          <cell r="N72">
            <v>17213254186</v>
          </cell>
          <cell r="O72">
            <v>1012848000</v>
          </cell>
          <cell r="P72">
            <v>18226102186</v>
          </cell>
          <cell r="Q72">
            <v>4250306386</v>
          </cell>
          <cell r="R72">
            <v>510591392</v>
          </cell>
          <cell r="S72">
            <v>22986999964</v>
          </cell>
          <cell r="T72">
            <v>77108405</v>
          </cell>
          <cell r="U72">
            <v>10870734</v>
          </cell>
          <cell r="V72">
            <v>87979139</v>
          </cell>
          <cell r="W72">
            <v>14937516</v>
          </cell>
          <cell r="Y72">
            <v>199706</v>
          </cell>
          <cell r="Z72">
            <v>36781964569</v>
          </cell>
          <cell r="AA72">
            <v>3661056000</v>
          </cell>
          <cell r="AB72">
            <v>40443020569</v>
          </cell>
          <cell r="AC72">
            <v>8674514001</v>
          </cell>
          <cell r="AD72">
            <v>843657714</v>
          </cell>
          <cell r="AE72">
            <v>49961192284</v>
          </cell>
          <cell r="AF72">
            <v>124093526</v>
          </cell>
          <cell r="AG72">
            <v>18772603</v>
          </cell>
          <cell r="AH72">
            <v>142866129</v>
          </cell>
          <cell r="AI72">
            <v>27610425</v>
          </cell>
          <cell r="AK72">
            <v>199706</v>
          </cell>
          <cell r="AL72">
            <v>8281386853</v>
          </cell>
          <cell r="AM72">
            <v>701070000</v>
          </cell>
          <cell r="AN72">
            <v>8982456853</v>
          </cell>
          <cell r="AO72">
            <v>2028973162</v>
          </cell>
          <cell r="AP72">
            <v>296530398</v>
          </cell>
          <cell r="AQ72">
            <v>11307960413</v>
          </cell>
          <cell r="AR72">
            <v>26156348</v>
          </cell>
          <cell r="AS72">
            <v>6421702</v>
          </cell>
          <cell r="AT72">
            <v>32578050</v>
          </cell>
          <cell r="AU72">
            <v>4796828</v>
          </cell>
        </row>
        <row r="73">
          <cell r="A73">
            <v>199707</v>
          </cell>
          <cell r="B73">
            <v>3759086089</v>
          </cell>
          <cell r="C73">
            <v>310090000</v>
          </cell>
          <cell r="D73">
            <v>4069176089</v>
          </cell>
          <cell r="E73">
            <v>768476120</v>
          </cell>
          <cell r="F73">
            <v>50429224</v>
          </cell>
          <cell r="G73">
            <v>4888081433</v>
          </cell>
          <cell r="H73">
            <v>6564136</v>
          </cell>
          <cell r="I73">
            <v>3567693</v>
          </cell>
          <cell r="J73">
            <v>10131829</v>
          </cell>
          <cell r="K73">
            <v>2228623</v>
          </cell>
          <cell r="M73">
            <v>199707</v>
          </cell>
          <cell r="N73">
            <v>20972340275</v>
          </cell>
          <cell r="O73">
            <v>1322938000</v>
          </cell>
          <cell r="P73">
            <v>22295278275</v>
          </cell>
          <cell r="Q73">
            <v>5018782506</v>
          </cell>
          <cell r="R73">
            <v>561020616</v>
          </cell>
          <cell r="S73">
            <v>27875081397</v>
          </cell>
          <cell r="T73">
            <v>83672541</v>
          </cell>
          <cell r="U73">
            <v>14438427</v>
          </cell>
          <cell r="V73">
            <v>98110968</v>
          </cell>
          <cell r="W73">
            <v>17166139</v>
          </cell>
          <cell r="Y73">
            <v>199707</v>
          </cell>
          <cell r="Z73">
            <v>37038219320</v>
          </cell>
          <cell r="AA73">
            <v>3340814000</v>
          </cell>
          <cell r="AB73">
            <v>40379033320</v>
          </cell>
          <cell r="AC73">
            <v>8679325980</v>
          </cell>
          <cell r="AD73">
            <v>833565102</v>
          </cell>
          <cell r="AE73">
            <v>49891924402</v>
          </cell>
          <cell r="AF73">
            <v>125692227</v>
          </cell>
          <cell r="AG73">
            <v>21158018</v>
          </cell>
          <cell r="AH73">
            <v>146850245</v>
          </cell>
          <cell r="AI73">
            <v>27671210</v>
          </cell>
          <cell r="AK73">
            <v>199707</v>
          </cell>
          <cell r="AL73">
            <v>9347955165</v>
          </cell>
          <cell r="AM73">
            <v>750456000</v>
          </cell>
          <cell r="AN73">
            <v>10098411165</v>
          </cell>
          <cell r="AO73">
            <v>2129069171</v>
          </cell>
          <cell r="AP73">
            <v>248595089</v>
          </cell>
          <cell r="AQ73">
            <v>12476075425</v>
          </cell>
          <cell r="AR73">
            <v>21376402</v>
          </cell>
          <cell r="AS73">
            <v>8092232</v>
          </cell>
          <cell r="AT73">
            <v>29468634</v>
          </cell>
          <cell r="AU73">
            <v>4922040</v>
          </cell>
        </row>
        <row r="74">
          <cell r="A74">
            <v>199708</v>
          </cell>
          <cell r="B74">
            <v>3778408915</v>
          </cell>
          <cell r="C74">
            <v>285286000</v>
          </cell>
          <cell r="D74">
            <v>4063694915</v>
          </cell>
          <cell r="E74">
            <v>774228278</v>
          </cell>
          <cell r="F74">
            <v>41273622</v>
          </cell>
          <cell r="G74">
            <v>4879196815</v>
          </cell>
          <cell r="H74">
            <v>6181543</v>
          </cell>
          <cell r="I74">
            <v>3195995</v>
          </cell>
          <cell r="J74">
            <v>9377538</v>
          </cell>
          <cell r="K74">
            <v>2006815</v>
          </cell>
          <cell r="M74">
            <v>199708</v>
          </cell>
          <cell r="N74">
            <v>24750749190</v>
          </cell>
          <cell r="O74">
            <v>1608224000</v>
          </cell>
          <cell r="P74">
            <v>26358973190</v>
          </cell>
          <cell r="Q74">
            <v>5793010784</v>
          </cell>
          <cell r="R74">
            <v>602294238</v>
          </cell>
          <cell r="S74">
            <v>32754278212</v>
          </cell>
          <cell r="T74">
            <v>89854084</v>
          </cell>
          <cell r="U74">
            <v>17634422</v>
          </cell>
          <cell r="V74">
            <v>107488506</v>
          </cell>
          <cell r="W74">
            <v>19172954</v>
          </cell>
          <cell r="Y74">
            <v>199708</v>
          </cell>
          <cell r="Z74">
            <v>37324637111</v>
          </cell>
          <cell r="AA74">
            <v>2984222000</v>
          </cell>
          <cell r="AB74">
            <v>40308859111</v>
          </cell>
          <cell r="AC74">
            <v>8719212437</v>
          </cell>
          <cell r="AD74">
            <v>822637399</v>
          </cell>
          <cell r="AE74">
            <v>49850708947</v>
          </cell>
          <cell r="AF74">
            <v>127640454</v>
          </cell>
          <cell r="AG74">
            <v>21282295</v>
          </cell>
          <cell r="AH74">
            <v>148922749</v>
          </cell>
          <cell r="AI74">
            <v>27551816</v>
          </cell>
          <cell r="AK74">
            <v>199708</v>
          </cell>
          <cell r="AL74">
            <v>10487234569</v>
          </cell>
          <cell r="AM74">
            <v>818951000</v>
          </cell>
          <cell r="AN74">
            <v>11306185569</v>
          </cell>
          <cell r="AO74">
            <v>2238552355</v>
          </cell>
          <cell r="AP74">
            <v>177582950</v>
          </cell>
          <cell r="AQ74">
            <v>13722320874</v>
          </cell>
          <cell r="AR74">
            <v>19118754</v>
          </cell>
          <cell r="AS74">
            <v>9602820</v>
          </cell>
          <cell r="AT74">
            <v>28721574</v>
          </cell>
          <cell r="AU74">
            <v>5614130</v>
          </cell>
        </row>
        <row r="75">
          <cell r="A75">
            <v>199709</v>
          </cell>
          <cell r="B75">
            <v>3556404901</v>
          </cell>
          <cell r="C75">
            <v>244142000</v>
          </cell>
          <cell r="D75">
            <v>3800546901</v>
          </cell>
          <cell r="E75">
            <v>768464593</v>
          </cell>
          <cell r="F75">
            <v>40884345</v>
          </cell>
          <cell r="G75">
            <v>4609895839</v>
          </cell>
          <cell r="H75">
            <v>6728315</v>
          </cell>
          <cell r="I75">
            <v>2172410</v>
          </cell>
          <cell r="J75">
            <v>8900725</v>
          </cell>
          <cell r="K75">
            <v>1751144</v>
          </cell>
          <cell r="M75">
            <v>199709</v>
          </cell>
          <cell r="N75">
            <v>28307154091</v>
          </cell>
          <cell r="O75">
            <v>1852366000</v>
          </cell>
          <cell r="P75">
            <v>30159520091</v>
          </cell>
          <cell r="Q75">
            <v>6561475377</v>
          </cell>
          <cell r="R75">
            <v>643178583</v>
          </cell>
          <cell r="S75">
            <v>37364174051</v>
          </cell>
          <cell r="T75">
            <v>96582399</v>
          </cell>
          <cell r="U75">
            <v>19806832</v>
          </cell>
          <cell r="V75">
            <v>116389231</v>
          </cell>
          <cell r="W75">
            <v>20924098</v>
          </cell>
          <cell r="Y75">
            <v>199709</v>
          </cell>
          <cell r="Z75">
            <v>37242019550</v>
          </cell>
          <cell r="AA75">
            <v>2722099000</v>
          </cell>
          <cell r="AB75">
            <v>39964118550</v>
          </cell>
          <cell r="AC75">
            <v>8704459461</v>
          </cell>
          <cell r="AD75">
            <v>817207513</v>
          </cell>
          <cell r="AE75">
            <v>49485785524</v>
          </cell>
          <cell r="AF75">
            <v>129091256</v>
          </cell>
          <cell r="AG75">
            <v>21200069</v>
          </cell>
          <cell r="AH75">
            <v>150291325</v>
          </cell>
          <cell r="AI75">
            <v>27176449</v>
          </cell>
          <cell r="AK75">
            <v>199709</v>
          </cell>
          <cell r="AL75">
            <v>11093899905</v>
          </cell>
          <cell r="AM75">
            <v>839518000</v>
          </cell>
          <cell r="AN75">
            <v>11933417905</v>
          </cell>
          <cell r="AO75">
            <v>2311168991</v>
          </cell>
          <cell r="AP75">
            <v>132587191</v>
          </cell>
          <cell r="AQ75">
            <v>14377174087</v>
          </cell>
          <cell r="AR75">
            <v>19473994</v>
          </cell>
          <cell r="AS75">
            <v>8936098</v>
          </cell>
          <cell r="AT75">
            <v>28410092</v>
          </cell>
          <cell r="AU75">
            <v>5986582</v>
          </cell>
        </row>
        <row r="76">
          <cell r="A76">
            <v>199710</v>
          </cell>
          <cell r="B76">
            <v>3079129703</v>
          </cell>
          <cell r="C76">
            <v>290158000</v>
          </cell>
          <cell r="D76">
            <v>3369287703</v>
          </cell>
          <cell r="E76">
            <v>705865119</v>
          </cell>
          <cell r="F76">
            <v>50088248</v>
          </cell>
          <cell r="G76">
            <v>4125241070</v>
          </cell>
          <cell r="H76">
            <v>6490757</v>
          </cell>
          <cell r="I76">
            <v>1935879</v>
          </cell>
          <cell r="J76">
            <v>8426636</v>
          </cell>
          <cell r="K76">
            <v>1398893</v>
          </cell>
          <cell r="M76">
            <v>199710</v>
          </cell>
          <cell r="N76">
            <v>31386283794</v>
          </cell>
          <cell r="O76">
            <v>2142524000</v>
          </cell>
          <cell r="P76">
            <v>33528807794</v>
          </cell>
          <cell r="Q76">
            <v>7267340496</v>
          </cell>
          <cell r="R76">
            <v>693266831</v>
          </cell>
          <cell r="S76">
            <v>41489415121</v>
          </cell>
          <cell r="T76">
            <v>103073156</v>
          </cell>
          <cell r="U76">
            <v>21742711</v>
          </cell>
          <cell r="V76">
            <v>124815867</v>
          </cell>
          <cell r="W76">
            <v>22322991</v>
          </cell>
          <cell r="Y76">
            <v>199710</v>
          </cell>
          <cell r="Z76">
            <v>37346516356</v>
          </cell>
          <cell r="AA76">
            <v>2496744000</v>
          </cell>
          <cell r="AB76">
            <v>39843260356</v>
          </cell>
          <cell r="AC76">
            <v>8722191524</v>
          </cell>
          <cell r="AD76">
            <v>801811581</v>
          </cell>
          <cell r="AE76">
            <v>49367263461</v>
          </cell>
          <cell r="AF76">
            <v>129433766</v>
          </cell>
          <cell r="AG76">
            <v>22643498</v>
          </cell>
          <cell r="AH76">
            <v>152077264</v>
          </cell>
          <cell r="AI76">
            <v>27299066</v>
          </cell>
          <cell r="AK76">
            <v>199710</v>
          </cell>
          <cell r="AL76">
            <v>10413943519</v>
          </cell>
          <cell r="AM76">
            <v>819586000</v>
          </cell>
          <cell r="AN76">
            <v>11233529519</v>
          </cell>
          <cell r="AO76">
            <v>2248557990</v>
          </cell>
          <cell r="AP76">
            <v>132246215</v>
          </cell>
          <cell r="AQ76">
            <v>13614333724</v>
          </cell>
          <cell r="AR76">
            <v>19400615</v>
          </cell>
          <cell r="AS76">
            <v>7304284</v>
          </cell>
          <cell r="AT76">
            <v>26704899</v>
          </cell>
          <cell r="AU76">
            <v>5156852</v>
          </cell>
        </row>
        <row r="77">
          <cell r="A77">
            <v>199711</v>
          </cell>
          <cell r="B77">
            <v>2965789116</v>
          </cell>
          <cell r="C77">
            <v>125126000</v>
          </cell>
          <cell r="D77">
            <v>3090915116</v>
          </cell>
          <cell r="E77">
            <v>742998976</v>
          </cell>
          <cell r="F77">
            <v>89580633</v>
          </cell>
          <cell r="G77">
            <v>3923494725</v>
          </cell>
          <cell r="H77">
            <v>11338486</v>
          </cell>
          <cell r="I77">
            <v>1511353</v>
          </cell>
          <cell r="J77">
            <v>12849839</v>
          </cell>
          <cell r="K77">
            <v>1920917</v>
          </cell>
          <cell r="M77">
            <v>199711</v>
          </cell>
          <cell r="N77">
            <v>34352072910</v>
          </cell>
          <cell r="O77">
            <v>2267650000</v>
          </cell>
          <cell r="P77">
            <v>36619722910</v>
          </cell>
          <cell r="Q77">
            <v>8010339472</v>
          </cell>
          <cell r="R77">
            <v>782847464</v>
          </cell>
          <cell r="S77">
            <v>45412909846</v>
          </cell>
          <cell r="T77">
            <v>114411642</v>
          </cell>
          <cell r="U77">
            <v>23254064</v>
          </cell>
          <cell r="V77">
            <v>137665706</v>
          </cell>
          <cell r="W77">
            <v>24243908</v>
          </cell>
          <cell r="Y77">
            <v>199711</v>
          </cell>
          <cell r="Z77">
            <v>37517579811</v>
          </cell>
          <cell r="AA77">
            <v>2395375000</v>
          </cell>
          <cell r="AB77">
            <v>39912954811</v>
          </cell>
          <cell r="AC77">
            <v>8772590931</v>
          </cell>
          <cell r="AD77">
            <v>853799293</v>
          </cell>
          <cell r="AE77">
            <v>49539345035</v>
          </cell>
          <cell r="AF77">
            <v>130776407</v>
          </cell>
          <cell r="AG77">
            <v>23819733</v>
          </cell>
          <cell r="AH77">
            <v>154596140</v>
          </cell>
          <cell r="AI77">
            <v>27270521</v>
          </cell>
          <cell r="AK77">
            <v>199711</v>
          </cell>
          <cell r="AL77">
            <v>9601323720</v>
          </cell>
          <cell r="AM77">
            <v>659426000</v>
          </cell>
          <cell r="AN77">
            <v>10260749720</v>
          </cell>
          <cell r="AO77">
            <v>2217328688</v>
          </cell>
          <cell r="AP77">
            <v>180553226</v>
          </cell>
          <cell r="AQ77">
            <v>12658631634</v>
          </cell>
          <cell r="AR77">
            <v>24557558</v>
          </cell>
          <cell r="AS77">
            <v>5619642</v>
          </cell>
          <cell r="AT77">
            <v>30177200</v>
          </cell>
          <cell r="AU77">
            <v>5070954</v>
          </cell>
        </row>
        <row r="78">
          <cell r="A78">
            <v>199712</v>
          </cell>
          <cell r="B78">
            <v>3175905772</v>
          </cell>
          <cell r="C78">
            <v>231937000</v>
          </cell>
          <cell r="D78">
            <v>3407842772</v>
          </cell>
          <cell r="E78">
            <v>783038695</v>
          </cell>
          <cell r="F78">
            <v>63048113</v>
          </cell>
          <cell r="G78">
            <v>4253929580</v>
          </cell>
          <cell r="H78">
            <v>16144642</v>
          </cell>
          <cell r="I78">
            <v>2207232</v>
          </cell>
          <cell r="J78">
            <v>18351874</v>
          </cell>
          <cell r="K78">
            <v>3178653</v>
          </cell>
          <cell r="M78">
            <v>199712</v>
          </cell>
          <cell r="N78">
            <v>37527978682</v>
          </cell>
          <cell r="O78">
            <v>2499587000</v>
          </cell>
          <cell r="P78">
            <v>40027565682</v>
          </cell>
          <cell r="Q78">
            <v>8793378167</v>
          </cell>
          <cell r="R78">
            <v>845895577</v>
          </cell>
          <cell r="S78">
            <v>49666839426</v>
          </cell>
          <cell r="T78">
            <v>130556284</v>
          </cell>
          <cell r="U78">
            <v>25461296</v>
          </cell>
          <cell r="V78">
            <v>156017580</v>
          </cell>
          <cell r="W78">
            <v>27422561</v>
          </cell>
          <cell r="Y78">
            <v>199712</v>
          </cell>
          <cell r="Z78">
            <v>37527978682</v>
          </cell>
          <cell r="AA78">
            <v>2499587000</v>
          </cell>
          <cell r="AB78">
            <v>40027565682</v>
          </cell>
          <cell r="AC78">
            <v>8793378167</v>
          </cell>
          <cell r="AD78">
            <v>845895577</v>
          </cell>
          <cell r="AE78">
            <v>49666839426</v>
          </cell>
          <cell r="AF78">
            <v>130556284</v>
          </cell>
          <cell r="AG78">
            <v>25461296</v>
          </cell>
          <cell r="AH78">
            <v>156017580</v>
          </cell>
          <cell r="AI78">
            <v>27422561</v>
          </cell>
          <cell r="AK78">
            <v>199712</v>
          </cell>
          <cell r="AL78">
            <v>9220824591</v>
          </cell>
          <cell r="AM78">
            <v>647221000</v>
          </cell>
          <cell r="AN78">
            <v>9868045591</v>
          </cell>
          <cell r="AO78">
            <v>2231902790</v>
          </cell>
          <cell r="AP78">
            <v>202716994</v>
          </cell>
          <cell r="AQ78">
            <v>12302665375</v>
          </cell>
          <cell r="AR78">
            <v>33973885</v>
          </cell>
          <cell r="AS78">
            <v>5654464</v>
          </cell>
          <cell r="AT78">
            <v>39628349</v>
          </cell>
          <cell r="AU78">
            <v>6498463</v>
          </cell>
        </row>
        <row r="79">
          <cell r="A79">
            <v>199801</v>
          </cell>
          <cell r="B79">
            <v>3087747825</v>
          </cell>
          <cell r="C79">
            <v>104588000</v>
          </cell>
          <cell r="D79">
            <v>3192335825</v>
          </cell>
          <cell r="E79">
            <v>748400756</v>
          </cell>
          <cell r="F79">
            <v>49778876</v>
          </cell>
          <cell r="G79">
            <v>3990515457</v>
          </cell>
          <cell r="H79">
            <v>16315457</v>
          </cell>
          <cell r="I79">
            <v>2755544</v>
          </cell>
          <cell r="J79">
            <v>19071001</v>
          </cell>
          <cell r="K79">
            <v>3144652</v>
          </cell>
          <cell r="M79">
            <v>199801</v>
          </cell>
          <cell r="N79">
            <v>3087747825</v>
          </cell>
          <cell r="O79">
            <v>104588000</v>
          </cell>
          <cell r="P79">
            <v>3192335825</v>
          </cell>
          <cell r="Q79">
            <v>748400756</v>
          </cell>
          <cell r="R79">
            <v>49778876</v>
          </cell>
          <cell r="S79">
            <v>3990515457</v>
          </cell>
          <cell r="T79">
            <v>16315457</v>
          </cell>
          <cell r="U79">
            <v>2755544</v>
          </cell>
          <cell r="V79">
            <v>19071001</v>
          </cell>
          <cell r="W79">
            <v>3144652</v>
          </cell>
          <cell r="Y79">
            <v>199801</v>
          </cell>
          <cell r="Z79">
            <v>37469203040</v>
          </cell>
          <cell r="AA79">
            <v>2515764000</v>
          </cell>
          <cell r="AB79">
            <v>39984967040</v>
          </cell>
          <cell r="AC79">
            <v>8740456429</v>
          </cell>
          <cell r="AD79">
            <v>828899658</v>
          </cell>
          <cell r="AE79">
            <v>49554323127</v>
          </cell>
          <cell r="AF79">
            <v>129058947</v>
          </cell>
          <cell r="AG79">
            <v>27631388</v>
          </cell>
          <cell r="AH79">
            <v>156690335</v>
          </cell>
          <cell r="AI79">
            <v>26704248</v>
          </cell>
          <cell r="AK79">
            <v>199801</v>
          </cell>
          <cell r="AL79">
            <v>9229442713</v>
          </cell>
          <cell r="AM79">
            <v>461651000</v>
          </cell>
          <cell r="AN79">
            <v>9691093713</v>
          </cell>
          <cell r="AO79">
            <v>2274438427</v>
          </cell>
          <cell r="AP79">
            <v>202407622</v>
          </cell>
          <cell r="AQ79">
            <v>12167939762</v>
          </cell>
          <cell r="AR79">
            <v>43798585</v>
          </cell>
          <cell r="AS79">
            <v>6474129</v>
          </cell>
          <cell r="AT79">
            <v>50272714</v>
          </cell>
          <cell r="AU79">
            <v>8244222</v>
          </cell>
        </row>
        <row r="80">
          <cell r="A80">
            <v>199802</v>
          </cell>
          <cell r="B80">
            <v>3028199511</v>
          </cell>
          <cell r="C80">
            <v>96954000</v>
          </cell>
          <cell r="D80">
            <v>3125153511</v>
          </cell>
          <cell r="E80">
            <v>768199208</v>
          </cell>
          <cell r="F80">
            <v>73108159</v>
          </cell>
          <cell r="G80">
            <v>3966460878</v>
          </cell>
          <cell r="H80">
            <v>16933045</v>
          </cell>
          <cell r="I80">
            <v>1813137</v>
          </cell>
          <cell r="J80">
            <v>18746182</v>
          </cell>
          <cell r="K80">
            <v>3044649</v>
          </cell>
          <cell r="M80">
            <v>199802</v>
          </cell>
          <cell r="N80">
            <v>6115947336</v>
          </cell>
          <cell r="O80">
            <v>201542000</v>
          </cell>
          <cell r="P80">
            <v>6317489336</v>
          </cell>
          <cell r="Q80">
            <v>1516599964</v>
          </cell>
          <cell r="R80">
            <v>122887035</v>
          </cell>
          <cell r="S80">
            <v>7956976335</v>
          </cell>
          <cell r="T80">
            <v>33248502</v>
          </cell>
          <cell r="U80">
            <v>4568681</v>
          </cell>
          <cell r="V80">
            <v>37817183</v>
          </cell>
          <cell r="W80">
            <v>6189301</v>
          </cell>
          <cell r="Y80">
            <v>199802</v>
          </cell>
          <cell r="Z80">
            <v>37456785954</v>
          </cell>
          <cell r="AA80">
            <v>2558981000</v>
          </cell>
          <cell r="AB80">
            <v>40015766954</v>
          </cell>
          <cell r="AC80">
            <v>8765993454</v>
          </cell>
          <cell r="AD80">
            <v>852125912</v>
          </cell>
          <cell r="AE80">
            <v>49633886320</v>
          </cell>
          <cell r="AF80">
            <v>128353913</v>
          </cell>
          <cell r="AG80">
            <v>27565582</v>
          </cell>
          <cell r="AH80">
            <v>155919495</v>
          </cell>
          <cell r="AI80">
            <v>26377445</v>
          </cell>
          <cell r="AK80">
            <v>199802</v>
          </cell>
          <cell r="AL80">
            <v>9291853108</v>
          </cell>
          <cell r="AM80">
            <v>433479000</v>
          </cell>
          <cell r="AN80">
            <v>9725332108</v>
          </cell>
          <cell r="AO80">
            <v>2299638659</v>
          </cell>
          <cell r="AP80">
            <v>185935148</v>
          </cell>
          <cell r="AQ80">
            <v>12210905915</v>
          </cell>
          <cell r="AR80">
            <v>49393144</v>
          </cell>
          <cell r="AS80">
            <v>6775913</v>
          </cell>
          <cell r="AT80">
            <v>56169057</v>
          </cell>
          <cell r="AU80">
            <v>9367954</v>
          </cell>
        </row>
        <row r="81">
          <cell r="A81">
            <v>199803</v>
          </cell>
          <cell r="B81">
            <v>2914453512</v>
          </cell>
          <cell r="C81">
            <v>147239000</v>
          </cell>
          <cell r="D81">
            <v>3061692512</v>
          </cell>
          <cell r="E81">
            <v>737996849</v>
          </cell>
          <cell r="F81">
            <v>76736972</v>
          </cell>
          <cell r="G81">
            <v>3876426333</v>
          </cell>
          <cell r="H81">
            <v>14394228</v>
          </cell>
          <cell r="I81">
            <v>1772506</v>
          </cell>
          <cell r="J81">
            <v>16166734</v>
          </cell>
          <cell r="K81">
            <v>2796373</v>
          </cell>
          <cell r="M81">
            <v>199803</v>
          </cell>
          <cell r="N81">
            <v>9030400848</v>
          </cell>
          <cell r="O81">
            <v>348781000</v>
          </cell>
          <cell r="P81">
            <v>9379181848</v>
          </cell>
          <cell r="Q81">
            <v>2254596813</v>
          </cell>
          <cell r="R81">
            <v>199624007</v>
          </cell>
          <cell r="S81">
            <v>11833402668</v>
          </cell>
          <cell r="T81">
            <v>47642730</v>
          </cell>
          <cell r="U81">
            <v>6341187</v>
          </cell>
          <cell r="V81">
            <v>53983917</v>
          </cell>
          <cell r="W81">
            <v>8985674</v>
          </cell>
          <cell r="Y81">
            <v>199803</v>
          </cell>
          <cell r="Z81">
            <v>37626512197</v>
          </cell>
          <cell r="AA81">
            <v>2536590000</v>
          </cell>
          <cell r="AB81">
            <v>40163102197</v>
          </cell>
          <cell r="AC81">
            <v>8826641756</v>
          </cell>
          <cell r="AD81">
            <v>831458590</v>
          </cell>
          <cell r="AE81">
            <v>49821202543</v>
          </cell>
          <cell r="AF81">
            <v>127246957</v>
          </cell>
          <cell r="AG81">
            <v>27353451</v>
          </cell>
          <cell r="AH81">
            <v>154600408</v>
          </cell>
          <cell r="AI81">
            <v>26267547</v>
          </cell>
          <cell r="AK81">
            <v>199803</v>
          </cell>
          <cell r="AL81">
            <v>9030400848</v>
          </cell>
          <cell r="AM81">
            <v>348781000</v>
          </cell>
          <cell r="AN81">
            <v>9379181848</v>
          </cell>
          <cell r="AO81">
            <v>2254596813</v>
          </cell>
          <cell r="AP81">
            <v>199624007</v>
          </cell>
          <cell r="AQ81">
            <v>11833402668</v>
          </cell>
          <cell r="AR81">
            <v>47642730</v>
          </cell>
          <cell r="AS81">
            <v>6341187</v>
          </cell>
          <cell r="AT81">
            <v>53983917</v>
          </cell>
          <cell r="AU81">
            <v>8985674</v>
          </cell>
        </row>
        <row r="82">
          <cell r="A82">
            <v>199804</v>
          </cell>
          <cell r="B82">
            <v>2792948648</v>
          </cell>
          <cell r="C82">
            <v>21913000</v>
          </cell>
          <cell r="D82">
            <v>2814861648</v>
          </cell>
          <cell r="E82">
            <v>677308976</v>
          </cell>
          <cell r="F82">
            <v>84271727</v>
          </cell>
          <cell r="G82">
            <v>3576442351</v>
          </cell>
          <cell r="H82">
            <v>9983232</v>
          </cell>
          <cell r="I82">
            <v>1964450</v>
          </cell>
          <cell r="J82">
            <v>11947682</v>
          </cell>
          <cell r="K82">
            <v>1698775</v>
          </cell>
          <cell r="M82">
            <v>199804</v>
          </cell>
          <cell r="N82">
            <v>11823349496</v>
          </cell>
          <cell r="O82">
            <v>370694000</v>
          </cell>
          <cell r="P82">
            <v>12194043496</v>
          </cell>
          <cell r="Q82">
            <v>2931905789</v>
          </cell>
          <cell r="R82">
            <v>283895734</v>
          </cell>
          <cell r="S82">
            <v>15409845019</v>
          </cell>
          <cell r="T82">
            <v>57625962</v>
          </cell>
          <cell r="U82">
            <v>8305637</v>
          </cell>
          <cell r="V82">
            <v>65931599</v>
          </cell>
          <cell r="W82">
            <v>10684449</v>
          </cell>
          <cell r="Y82">
            <v>199804</v>
          </cell>
          <cell r="Z82">
            <v>37726943068</v>
          </cell>
          <cell r="AA82">
            <v>2297799000</v>
          </cell>
          <cell r="AB82">
            <v>40024742068</v>
          </cell>
          <cell r="AC82">
            <v>8835570621</v>
          </cell>
          <cell r="AD82">
            <v>817365784</v>
          </cell>
          <cell r="AE82">
            <v>49677678473</v>
          </cell>
          <cell r="AF82">
            <v>125886107</v>
          </cell>
          <cell r="AG82">
            <v>27420738</v>
          </cell>
          <cell r="AH82">
            <v>153306845</v>
          </cell>
          <cell r="AI82">
            <v>25862911</v>
          </cell>
          <cell r="AK82">
            <v>199804</v>
          </cell>
          <cell r="AL82">
            <v>8735601671</v>
          </cell>
          <cell r="AM82">
            <v>266106000</v>
          </cell>
          <cell r="AN82">
            <v>9001707671</v>
          </cell>
          <cell r="AO82">
            <v>2183505033</v>
          </cell>
          <cell r="AP82">
            <v>234116858</v>
          </cell>
          <cell r="AQ82">
            <v>11419329562</v>
          </cell>
          <cell r="AR82">
            <v>41310505</v>
          </cell>
          <cell r="AS82">
            <v>5550093</v>
          </cell>
          <cell r="AT82">
            <v>46860598</v>
          </cell>
          <cell r="AU82">
            <v>7539797</v>
          </cell>
        </row>
        <row r="83">
          <cell r="A83">
            <v>199805</v>
          </cell>
          <cell r="B83">
            <v>2808374536</v>
          </cell>
          <cell r="C83">
            <v>73749000</v>
          </cell>
          <cell r="D83">
            <v>2882123536</v>
          </cell>
          <cell r="E83">
            <v>705779273</v>
          </cell>
          <cell r="F83">
            <v>103350804</v>
          </cell>
          <cell r="G83">
            <v>3691253613</v>
          </cell>
          <cell r="H83">
            <v>7308489</v>
          </cell>
          <cell r="I83">
            <v>1770532</v>
          </cell>
          <cell r="J83">
            <v>9079021</v>
          </cell>
          <cell r="K83">
            <v>1242732</v>
          </cell>
          <cell r="M83">
            <v>199805</v>
          </cell>
          <cell r="N83">
            <v>14631724032</v>
          </cell>
          <cell r="O83">
            <v>444443000</v>
          </cell>
          <cell r="P83">
            <v>15076167032</v>
          </cell>
          <cell r="Q83">
            <v>3637685062</v>
          </cell>
          <cell r="R83">
            <v>387246538</v>
          </cell>
          <cell r="S83">
            <v>19101098632</v>
          </cell>
          <cell r="T83">
            <v>64934451</v>
          </cell>
          <cell r="U83">
            <v>10076169</v>
          </cell>
          <cell r="V83">
            <v>75010620</v>
          </cell>
          <cell r="W83">
            <v>11927181</v>
          </cell>
          <cell r="Y83">
            <v>199805</v>
          </cell>
          <cell r="Z83">
            <v>37896188093</v>
          </cell>
          <cell r="AA83">
            <v>2154757000</v>
          </cell>
          <cell r="AB83">
            <v>40050945093</v>
          </cell>
          <cell r="AC83">
            <v>8876604800</v>
          </cell>
          <cell r="AD83">
            <v>808430827</v>
          </cell>
          <cell r="AE83">
            <v>49735980720</v>
          </cell>
          <cell r="AF83">
            <v>124755405</v>
          </cell>
          <cell r="AG83">
            <v>27505863</v>
          </cell>
          <cell r="AH83">
            <v>152261268</v>
          </cell>
          <cell r="AI83">
            <v>25790918</v>
          </cell>
          <cell r="AK83">
            <v>199805</v>
          </cell>
          <cell r="AL83">
            <v>8515776696</v>
          </cell>
          <cell r="AM83">
            <v>242901000</v>
          </cell>
          <cell r="AN83">
            <v>8758677696</v>
          </cell>
          <cell r="AO83">
            <v>2121085098</v>
          </cell>
          <cell r="AP83">
            <v>264359503</v>
          </cell>
          <cell r="AQ83">
            <v>11144122297</v>
          </cell>
          <cell r="AR83">
            <v>31685949</v>
          </cell>
          <cell r="AS83">
            <v>5507488</v>
          </cell>
          <cell r="AT83">
            <v>37193437</v>
          </cell>
          <cell r="AU83">
            <v>5737880</v>
          </cell>
        </row>
        <row r="84">
          <cell r="A84">
            <v>199806</v>
          </cell>
          <cell r="B84">
            <v>3158742068</v>
          </cell>
          <cell r="C84">
            <v>315990000</v>
          </cell>
          <cell r="D84">
            <v>3474732068</v>
          </cell>
          <cell r="E84">
            <v>722544987</v>
          </cell>
          <cell r="F84">
            <v>78234852</v>
          </cell>
          <cell r="G84">
            <v>4275511907</v>
          </cell>
          <cell r="H84">
            <v>7018744</v>
          </cell>
          <cell r="I84">
            <v>2287921</v>
          </cell>
          <cell r="J84">
            <v>9306665</v>
          </cell>
          <cell r="K84">
            <v>1599218</v>
          </cell>
          <cell r="M84">
            <v>199806</v>
          </cell>
          <cell r="N84">
            <v>17790466100</v>
          </cell>
          <cell r="O84">
            <v>760433000</v>
          </cell>
          <cell r="P84">
            <v>18550899100</v>
          </cell>
          <cell r="Q84">
            <v>4360230049</v>
          </cell>
          <cell r="R84">
            <v>465481390</v>
          </cell>
          <cell r="S84">
            <v>23376610539</v>
          </cell>
          <cell r="T84">
            <v>71953195</v>
          </cell>
          <cell r="U84">
            <v>12364090</v>
          </cell>
          <cell r="V84">
            <v>84317285</v>
          </cell>
          <cell r="W84">
            <v>13526399</v>
          </cell>
          <cell r="Y84">
            <v>199806</v>
          </cell>
          <cell r="Z84">
            <v>38105190596</v>
          </cell>
          <cell r="AA84">
            <v>2247172000</v>
          </cell>
          <cell r="AB84">
            <v>40352362596</v>
          </cell>
          <cell r="AC84">
            <v>8903301830</v>
          </cell>
          <cell r="AD84">
            <v>800785575</v>
          </cell>
          <cell r="AE84">
            <v>50056450001</v>
          </cell>
          <cell r="AF84">
            <v>125401074</v>
          </cell>
          <cell r="AG84">
            <v>26954652</v>
          </cell>
          <cell r="AH84">
            <v>152355726</v>
          </cell>
          <cell r="AI84">
            <v>26011444</v>
          </cell>
          <cell r="AK84">
            <v>199806</v>
          </cell>
          <cell r="AL84">
            <v>8760065252</v>
          </cell>
          <cell r="AM84">
            <v>411652000</v>
          </cell>
          <cell r="AN84">
            <v>9171717252</v>
          </cell>
          <cell r="AO84">
            <v>2105633236</v>
          </cell>
          <cell r="AP84">
            <v>265857383</v>
          </cell>
          <cell r="AQ84">
            <v>11543207871</v>
          </cell>
          <cell r="AR84">
            <v>24310465</v>
          </cell>
          <cell r="AS84">
            <v>6022903</v>
          </cell>
          <cell r="AT84">
            <v>30333368</v>
          </cell>
          <cell r="AU84">
            <v>4540725</v>
          </cell>
        </row>
        <row r="85">
          <cell r="A85">
            <v>199807</v>
          </cell>
          <cell r="B85">
            <v>3343469286</v>
          </cell>
          <cell r="C85">
            <v>523690000</v>
          </cell>
          <cell r="D85">
            <v>3867159286</v>
          </cell>
          <cell r="E85">
            <v>1248764657</v>
          </cell>
          <cell r="F85">
            <v>80163867</v>
          </cell>
          <cell r="G85">
            <v>5196087810</v>
          </cell>
          <cell r="H85">
            <v>6244674</v>
          </cell>
          <cell r="I85">
            <v>2043466</v>
          </cell>
          <cell r="J85">
            <v>8288140</v>
          </cell>
          <cell r="K85">
            <v>2210679</v>
          </cell>
          <cell r="M85">
            <v>199807</v>
          </cell>
          <cell r="N85">
            <v>21133935386</v>
          </cell>
          <cell r="O85">
            <v>1284123000</v>
          </cell>
          <cell r="P85">
            <v>22418058386</v>
          </cell>
          <cell r="Q85">
            <v>5608994706</v>
          </cell>
          <cell r="R85">
            <v>545645257</v>
          </cell>
          <cell r="S85">
            <v>28572698349</v>
          </cell>
          <cell r="T85">
            <v>78197869</v>
          </cell>
          <cell r="U85">
            <v>14407556</v>
          </cell>
          <cell r="V85">
            <v>92605425</v>
          </cell>
          <cell r="W85">
            <v>15737078</v>
          </cell>
          <cell r="Y85">
            <v>199807</v>
          </cell>
          <cell r="Z85">
            <v>37689573793</v>
          </cell>
          <cell r="AA85">
            <v>2460772000</v>
          </cell>
          <cell r="AB85">
            <v>40150345793</v>
          </cell>
          <cell r="AC85">
            <v>9383590367</v>
          </cell>
          <cell r="AD85">
            <v>830520218</v>
          </cell>
          <cell r="AE85">
            <v>50364456378</v>
          </cell>
          <cell r="AF85">
            <v>125081612</v>
          </cell>
          <cell r="AG85">
            <v>25430425</v>
          </cell>
          <cell r="AH85">
            <v>150512037</v>
          </cell>
          <cell r="AI85">
            <v>25993500</v>
          </cell>
          <cell r="AK85">
            <v>199807</v>
          </cell>
          <cell r="AL85">
            <v>9310585890</v>
          </cell>
          <cell r="AM85">
            <v>913429000</v>
          </cell>
          <cell r="AN85">
            <v>10224014890</v>
          </cell>
          <cell r="AO85">
            <v>2677088917</v>
          </cell>
          <cell r="AP85">
            <v>261749523</v>
          </cell>
          <cell r="AQ85">
            <v>13162853330</v>
          </cell>
          <cell r="AR85">
            <v>20571907</v>
          </cell>
          <cell r="AS85">
            <v>6101919</v>
          </cell>
          <cell r="AT85">
            <v>26673826</v>
          </cell>
          <cell r="AU85">
            <v>5052629</v>
          </cell>
        </row>
        <row r="86">
          <cell r="A86">
            <v>199808</v>
          </cell>
          <cell r="B86">
            <v>3510682685</v>
          </cell>
          <cell r="C86">
            <v>601856000</v>
          </cell>
          <cell r="D86">
            <v>4112538685</v>
          </cell>
          <cell r="E86">
            <v>1276488320</v>
          </cell>
          <cell r="F86">
            <v>55948760</v>
          </cell>
          <cell r="G86">
            <v>5444975765</v>
          </cell>
          <cell r="H86">
            <v>6807484</v>
          </cell>
          <cell r="I86">
            <v>3320015</v>
          </cell>
          <cell r="J86">
            <v>10127499</v>
          </cell>
          <cell r="K86">
            <v>2155865</v>
          </cell>
          <cell r="M86">
            <v>199808</v>
          </cell>
          <cell r="N86">
            <v>24644618071</v>
          </cell>
          <cell r="O86">
            <v>1885979000</v>
          </cell>
          <cell r="P86">
            <v>26530597071</v>
          </cell>
          <cell r="Q86">
            <v>6885483026</v>
          </cell>
          <cell r="R86">
            <v>601594017</v>
          </cell>
          <cell r="S86">
            <v>34017674114</v>
          </cell>
          <cell r="T86">
            <v>85005353</v>
          </cell>
          <cell r="U86">
            <v>17727571</v>
          </cell>
          <cell r="V86">
            <v>102732924</v>
          </cell>
          <cell r="W86">
            <v>17892943</v>
          </cell>
          <cell r="Y86">
            <v>199808</v>
          </cell>
          <cell r="Z86">
            <v>37421847563</v>
          </cell>
          <cell r="AA86">
            <v>2777342000</v>
          </cell>
          <cell r="AB86">
            <v>40199189563</v>
          </cell>
          <cell r="AC86">
            <v>9885850409</v>
          </cell>
          <cell r="AD86">
            <v>845195356</v>
          </cell>
          <cell r="AE86">
            <v>50930235328</v>
          </cell>
          <cell r="AF86">
            <v>125707553</v>
          </cell>
          <cell r="AG86">
            <v>25554445</v>
          </cell>
          <cell r="AH86">
            <v>151261998</v>
          </cell>
          <cell r="AI86">
            <v>26142550</v>
          </cell>
          <cell r="AK86">
            <v>199808</v>
          </cell>
          <cell r="AL86">
            <v>10012894039</v>
          </cell>
          <cell r="AM86">
            <v>1441536000</v>
          </cell>
          <cell r="AN86">
            <v>11454430039</v>
          </cell>
          <cell r="AO86">
            <v>3247797964</v>
          </cell>
          <cell r="AP86">
            <v>214347479</v>
          </cell>
          <cell r="AQ86">
            <v>14916575482</v>
          </cell>
          <cell r="AR86">
            <v>20070902</v>
          </cell>
          <cell r="AS86">
            <v>7651402</v>
          </cell>
          <cell r="AT86">
            <v>27722304</v>
          </cell>
          <cell r="AU86">
            <v>5965762</v>
          </cell>
        </row>
        <row r="87">
          <cell r="A87">
            <v>199809</v>
          </cell>
          <cell r="B87">
            <v>3475060440</v>
          </cell>
          <cell r="C87">
            <v>534476000</v>
          </cell>
          <cell r="D87">
            <v>4009536440</v>
          </cell>
          <cell r="E87">
            <v>1209618787</v>
          </cell>
          <cell r="F87">
            <v>51166230</v>
          </cell>
          <cell r="G87">
            <v>5270321457</v>
          </cell>
          <cell r="H87">
            <v>5744369</v>
          </cell>
          <cell r="I87">
            <v>1590092</v>
          </cell>
          <cell r="J87">
            <v>7334461</v>
          </cell>
          <cell r="K87">
            <v>1968694</v>
          </cell>
          <cell r="M87">
            <v>199809</v>
          </cell>
          <cell r="N87">
            <v>28119678511</v>
          </cell>
          <cell r="O87">
            <v>2420455000</v>
          </cell>
          <cell r="P87">
            <v>30540133511</v>
          </cell>
          <cell r="Q87">
            <v>8095101813</v>
          </cell>
          <cell r="R87">
            <v>652760247</v>
          </cell>
          <cell r="S87">
            <v>39287995571</v>
          </cell>
          <cell r="T87">
            <v>90749722</v>
          </cell>
          <cell r="U87">
            <v>19317663</v>
          </cell>
          <cell r="V87">
            <v>110067385</v>
          </cell>
          <cell r="W87">
            <v>19861637</v>
          </cell>
          <cell r="Y87">
            <v>199809</v>
          </cell>
          <cell r="Z87">
            <v>37340503102</v>
          </cell>
          <cell r="AA87">
            <v>3067676000</v>
          </cell>
          <cell r="AB87">
            <v>40408179102</v>
          </cell>
          <cell r="AC87">
            <v>10327004603</v>
          </cell>
          <cell r="AD87">
            <v>855477241</v>
          </cell>
          <cell r="AE87">
            <v>51590660946</v>
          </cell>
          <cell r="AF87">
            <v>124723607</v>
          </cell>
          <cell r="AG87">
            <v>24972127</v>
          </cell>
          <cell r="AH87">
            <v>149695734</v>
          </cell>
          <cell r="AI87">
            <v>26360100</v>
          </cell>
          <cell r="AK87">
            <v>199809</v>
          </cell>
          <cell r="AL87">
            <v>10329212411</v>
          </cell>
          <cell r="AM87">
            <v>1660022000</v>
          </cell>
          <cell r="AN87">
            <v>11989234411</v>
          </cell>
          <cell r="AO87">
            <v>3734871764</v>
          </cell>
          <cell r="AP87">
            <v>187278857</v>
          </cell>
          <cell r="AQ87">
            <v>15911385032</v>
          </cell>
          <cell r="AR87">
            <v>18796527</v>
          </cell>
          <cell r="AS87">
            <v>6953573</v>
          </cell>
          <cell r="AT87">
            <v>25750100</v>
          </cell>
          <cell r="AU87">
            <v>6335238</v>
          </cell>
        </row>
        <row r="88">
          <cell r="A88">
            <v>199810</v>
          </cell>
          <cell r="B88">
            <v>2846186673</v>
          </cell>
          <cell r="C88">
            <v>490526000</v>
          </cell>
          <cell r="D88">
            <v>3336712673</v>
          </cell>
          <cell r="E88">
            <v>1140569481</v>
          </cell>
          <cell r="F88">
            <v>56692565</v>
          </cell>
          <cell r="G88">
            <v>4533974719</v>
          </cell>
          <cell r="H88">
            <v>5485857</v>
          </cell>
          <cell r="I88">
            <v>2300998</v>
          </cell>
          <cell r="J88">
            <v>7786855</v>
          </cell>
          <cell r="K88">
            <v>1330744</v>
          </cell>
          <cell r="M88">
            <v>199810</v>
          </cell>
          <cell r="N88">
            <v>30965865184</v>
          </cell>
          <cell r="O88">
            <v>2910981000</v>
          </cell>
          <cell r="P88">
            <v>33876846184</v>
          </cell>
          <cell r="Q88">
            <v>9235671294</v>
          </cell>
          <cell r="R88">
            <v>709452812</v>
          </cell>
          <cell r="S88">
            <v>43821970290</v>
          </cell>
          <cell r="T88">
            <v>96235579</v>
          </cell>
          <cell r="U88">
            <v>21618661</v>
          </cell>
          <cell r="V88">
            <v>117854240</v>
          </cell>
          <cell r="W88">
            <v>21192381</v>
          </cell>
          <cell r="Y88">
            <v>199810</v>
          </cell>
          <cell r="Z88">
            <v>37107560072</v>
          </cell>
          <cell r="AA88">
            <v>3268044000</v>
          </cell>
          <cell r="AB88">
            <v>40375604072</v>
          </cell>
          <cell r="AC88">
            <v>10761708965</v>
          </cell>
          <cell r="AD88">
            <v>862081558</v>
          </cell>
          <cell r="AE88">
            <v>51999394595</v>
          </cell>
          <cell r="AF88">
            <v>123718707</v>
          </cell>
          <cell r="AG88">
            <v>25337246</v>
          </cell>
          <cell r="AH88">
            <v>149055953</v>
          </cell>
          <cell r="AI88">
            <v>26291951</v>
          </cell>
          <cell r="AK88">
            <v>199810</v>
          </cell>
          <cell r="AL88">
            <v>9831929798</v>
          </cell>
          <cell r="AM88">
            <v>1626858000</v>
          </cell>
          <cell r="AN88">
            <v>11458787798</v>
          </cell>
          <cell r="AO88">
            <v>3626676588</v>
          </cell>
          <cell r="AP88">
            <v>163807555</v>
          </cell>
          <cell r="AQ88">
            <v>15249271941</v>
          </cell>
          <cell r="AR88">
            <v>18037710</v>
          </cell>
          <cell r="AS88">
            <v>7211105</v>
          </cell>
          <cell r="AT88">
            <v>25248815</v>
          </cell>
          <cell r="AU88">
            <v>5455303</v>
          </cell>
        </row>
        <row r="89">
          <cell r="A89">
            <v>199811</v>
          </cell>
          <cell r="B89">
            <v>2625888183</v>
          </cell>
          <cell r="C89">
            <v>534654000</v>
          </cell>
          <cell r="D89">
            <v>3160542183</v>
          </cell>
          <cell r="E89">
            <v>1035672489</v>
          </cell>
          <cell r="F89">
            <v>46509678</v>
          </cell>
          <cell r="G89">
            <v>4242724350</v>
          </cell>
          <cell r="H89">
            <v>10985875</v>
          </cell>
          <cell r="I89">
            <v>2568154</v>
          </cell>
          <cell r="J89">
            <v>13554029</v>
          </cell>
          <cell r="K89">
            <v>1744960</v>
          </cell>
          <cell r="M89">
            <v>199811</v>
          </cell>
          <cell r="N89">
            <v>33591753367</v>
          </cell>
          <cell r="O89">
            <v>3445635000</v>
          </cell>
          <cell r="P89">
            <v>37037388367</v>
          </cell>
          <cell r="Q89">
            <v>10271343783</v>
          </cell>
          <cell r="R89">
            <v>755962490</v>
          </cell>
          <cell r="S89">
            <v>48064694640</v>
          </cell>
          <cell r="T89">
            <v>107221454</v>
          </cell>
          <cell r="U89">
            <v>24186815</v>
          </cell>
          <cell r="V89">
            <v>131408269</v>
          </cell>
          <cell r="W89">
            <v>22937341</v>
          </cell>
          <cell r="Y89">
            <v>199811</v>
          </cell>
          <cell r="Z89">
            <v>36767659139</v>
          </cell>
          <cell r="AA89">
            <v>3677572000</v>
          </cell>
          <cell r="AB89">
            <v>40445231139</v>
          </cell>
          <cell r="AC89">
            <v>11054382478</v>
          </cell>
          <cell r="AD89">
            <v>819010603</v>
          </cell>
          <cell r="AE89">
            <v>52318624220</v>
          </cell>
          <cell r="AF89">
            <v>123366096</v>
          </cell>
          <cell r="AG89">
            <v>26394047</v>
          </cell>
          <cell r="AH89">
            <v>149760143</v>
          </cell>
          <cell r="AI89">
            <v>26115994</v>
          </cell>
          <cell r="AK89">
            <v>199811</v>
          </cell>
          <cell r="AL89">
            <v>8947135296</v>
          </cell>
          <cell r="AM89">
            <v>1559656000</v>
          </cell>
          <cell r="AN89">
            <v>10506791296</v>
          </cell>
          <cell r="AO89">
            <v>3385860757</v>
          </cell>
          <cell r="AP89">
            <v>154368473</v>
          </cell>
          <cell r="AQ89">
            <v>14047020526</v>
          </cell>
          <cell r="AR89">
            <v>22216101</v>
          </cell>
          <cell r="AS89">
            <v>6459244</v>
          </cell>
          <cell r="AT89">
            <v>28675345</v>
          </cell>
          <cell r="AU89">
            <v>5044398</v>
          </cell>
        </row>
        <row r="90">
          <cell r="A90">
            <v>199812</v>
          </cell>
          <cell r="B90">
            <v>2782263525</v>
          </cell>
          <cell r="C90">
            <v>509461000</v>
          </cell>
          <cell r="D90">
            <v>3291724525</v>
          </cell>
          <cell r="E90">
            <v>1185651431</v>
          </cell>
          <cell r="F90">
            <v>58612078</v>
          </cell>
          <cell r="G90">
            <v>4535988034</v>
          </cell>
          <cell r="H90">
            <v>12015226</v>
          </cell>
          <cell r="I90">
            <v>3187020</v>
          </cell>
          <cell r="J90">
            <v>15202246</v>
          </cell>
          <cell r="K90">
            <v>2058353</v>
          </cell>
          <cell r="M90">
            <v>199812</v>
          </cell>
          <cell r="N90">
            <v>36374016892</v>
          </cell>
          <cell r="O90">
            <v>3955096000</v>
          </cell>
          <cell r="P90">
            <v>40329112892</v>
          </cell>
          <cell r="Q90">
            <v>11456995214</v>
          </cell>
          <cell r="R90">
            <v>814574568</v>
          </cell>
          <cell r="S90">
            <v>52600682674</v>
          </cell>
          <cell r="T90">
            <v>119236680</v>
          </cell>
          <cell r="U90">
            <v>27373835</v>
          </cell>
          <cell r="V90">
            <v>146610515</v>
          </cell>
          <cell r="W90">
            <v>24995694</v>
          </cell>
          <cell r="Y90">
            <v>199812</v>
          </cell>
          <cell r="Z90">
            <v>36374016892</v>
          </cell>
          <cell r="AA90">
            <v>3955096000</v>
          </cell>
          <cell r="AB90">
            <v>40329112892</v>
          </cell>
          <cell r="AC90">
            <v>11456995214</v>
          </cell>
          <cell r="AD90">
            <v>814574568</v>
          </cell>
          <cell r="AE90">
            <v>52600682674</v>
          </cell>
          <cell r="AF90">
            <v>119236680</v>
          </cell>
          <cell r="AG90">
            <v>27373835</v>
          </cell>
          <cell r="AH90">
            <v>146610515</v>
          </cell>
          <cell r="AI90">
            <v>24995694</v>
          </cell>
          <cell r="AK90">
            <v>199812</v>
          </cell>
          <cell r="AL90">
            <v>8254338381</v>
          </cell>
          <cell r="AM90">
            <v>1534641000</v>
          </cell>
          <cell r="AN90">
            <v>9788979381</v>
          </cell>
          <cell r="AO90">
            <v>3361893401</v>
          </cell>
          <cell r="AP90">
            <v>161814321</v>
          </cell>
          <cell r="AQ90">
            <v>13312687103</v>
          </cell>
          <cell r="AR90">
            <v>28486958</v>
          </cell>
          <cell r="AS90">
            <v>8056172</v>
          </cell>
          <cell r="AT90">
            <v>36543130</v>
          </cell>
          <cell r="AU90">
            <v>5134057</v>
          </cell>
        </row>
        <row r="91">
          <cell r="A91">
            <v>199901</v>
          </cell>
          <cell r="B91">
            <v>2887471788</v>
          </cell>
          <cell r="C91">
            <v>468330000</v>
          </cell>
          <cell r="D91">
            <v>3355801788</v>
          </cell>
          <cell r="E91">
            <v>1183428960</v>
          </cell>
          <cell r="F91">
            <v>51671204</v>
          </cell>
          <cell r="G91">
            <v>4590901952</v>
          </cell>
          <cell r="H91">
            <v>16390597</v>
          </cell>
          <cell r="I91">
            <v>4430541</v>
          </cell>
          <cell r="J91">
            <v>20821138</v>
          </cell>
          <cell r="K91">
            <v>3879458</v>
          </cell>
          <cell r="M91">
            <v>199901</v>
          </cell>
          <cell r="N91">
            <v>2887471788</v>
          </cell>
          <cell r="O91">
            <v>468330000</v>
          </cell>
          <cell r="P91">
            <v>3355801788</v>
          </cell>
          <cell r="Q91">
            <v>1183428960</v>
          </cell>
          <cell r="R91">
            <v>51671204</v>
          </cell>
          <cell r="S91">
            <v>4590901952</v>
          </cell>
          <cell r="T91">
            <v>16390597</v>
          </cell>
          <cell r="U91">
            <v>4430541</v>
          </cell>
          <cell r="V91">
            <v>20821138</v>
          </cell>
          <cell r="W91">
            <v>3879458</v>
          </cell>
          <cell r="Y91">
            <v>199901</v>
          </cell>
          <cell r="Z91">
            <v>36173740855</v>
          </cell>
          <cell r="AA91">
            <v>4318838000</v>
          </cell>
          <cell r="AB91">
            <v>40492578855</v>
          </cell>
          <cell r="AC91">
            <v>11892023418</v>
          </cell>
          <cell r="AD91">
            <v>816466896</v>
          </cell>
          <cell r="AE91">
            <v>53201069169</v>
          </cell>
          <cell r="AF91">
            <v>119311820</v>
          </cell>
          <cell r="AG91">
            <v>29048832</v>
          </cell>
          <cell r="AH91">
            <v>148360652</v>
          </cell>
          <cell r="AI91">
            <v>25730500</v>
          </cell>
          <cell r="AK91">
            <v>199901</v>
          </cell>
          <cell r="AL91">
            <v>8295623496</v>
          </cell>
          <cell r="AM91">
            <v>1512445000</v>
          </cell>
          <cell r="AN91">
            <v>9808068496</v>
          </cell>
          <cell r="AO91">
            <v>3404752880</v>
          </cell>
          <cell r="AP91">
            <v>156792960</v>
          </cell>
          <cell r="AQ91">
            <v>13369614336</v>
          </cell>
          <cell r="AR91">
            <v>39391698</v>
          </cell>
          <cell r="AS91">
            <v>10185715</v>
          </cell>
          <cell r="AT91">
            <v>49577413</v>
          </cell>
          <cell r="AU91">
            <v>7682771</v>
          </cell>
        </row>
        <row r="92">
          <cell r="A92">
            <v>199902</v>
          </cell>
          <cell r="B92">
            <v>2804207747</v>
          </cell>
          <cell r="C92">
            <v>438976000</v>
          </cell>
          <cell r="D92">
            <v>3243183747</v>
          </cell>
          <cell r="E92">
            <v>1108563023</v>
          </cell>
          <cell r="F92">
            <v>51737943</v>
          </cell>
          <cell r="G92">
            <v>4403484713</v>
          </cell>
          <cell r="H92">
            <v>15050094</v>
          </cell>
          <cell r="I92">
            <v>4185246</v>
          </cell>
          <cell r="J92">
            <v>19235340</v>
          </cell>
          <cell r="K92">
            <v>3051963</v>
          </cell>
          <cell r="M92">
            <v>199902</v>
          </cell>
          <cell r="N92">
            <v>5691679535</v>
          </cell>
          <cell r="O92">
            <v>907306000</v>
          </cell>
          <cell r="P92">
            <v>6598985535</v>
          </cell>
          <cell r="Q92">
            <v>2291991983</v>
          </cell>
          <cell r="R92">
            <v>103409147</v>
          </cell>
          <cell r="S92">
            <v>8994386665</v>
          </cell>
          <cell r="T92">
            <v>31440691</v>
          </cell>
          <cell r="U92">
            <v>8615787</v>
          </cell>
          <cell r="V92">
            <v>40056478</v>
          </cell>
          <cell r="W92">
            <v>6931421</v>
          </cell>
          <cell r="Y92">
            <v>199902</v>
          </cell>
          <cell r="Z92">
            <v>35949749091</v>
          </cell>
          <cell r="AA92">
            <v>4660860000</v>
          </cell>
          <cell r="AB92">
            <v>40610609091</v>
          </cell>
          <cell r="AC92">
            <v>12232387233</v>
          </cell>
          <cell r="AD92">
            <v>795096680</v>
          </cell>
          <cell r="AE92">
            <v>53638093004</v>
          </cell>
          <cell r="AF92">
            <v>117428869</v>
          </cell>
          <cell r="AG92">
            <v>31420941</v>
          </cell>
          <cell r="AH92">
            <v>148849810</v>
          </cell>
          <cell r="AI92">
            <v>25737814</v>
          </cell>
          <cell r="AK92">
            <v>199902</v>
          </cell>
          <cell r="AL92">
            <v>8473943060</v>
          </cell>
          <cell r="AM92">
            <v>1416767000</v>
          </cell>
          <cell r="AN92">
            <v>9890710060</v>
          </cell>
          <cell r="AO92">
            <v>3477643414</v>
          </cell>
          <cell r="AP92">
            <v>162021225</v>
          </cell>
          <cell r="AQ92">
            <v>13530374699</v>
          </cell>
          <cell r="AR92">
            <v>43455917</v>
          </cell>
          <cell r="AS92">
            <v>11802807</v>
          </cell>
          <cell r="AT92">
            <v>55258724</v>
          </cell>
          <cell r="AU92">
            <v>8989774</v>
          </cell>
        </row>
        <row r="93">
          <cell r="A93">
            <v>199903</v>
          </cell>
          <cell r="B93">
            <v>2714564073</v>
          </cell>
          <cell r="C93">
            <v>450855000</v>
          </cell>
          <cell r="D93">
            <v>3165419073</v>
          </cell>
          <cell r="E93">
            <v>1065105696</v>
          </cell>
          <cell r="F93">
            <v>61899806</v>
          </cell>
          <cell r="G93">
            <v>4292424575</v>
          </cell>
          <cell r="H93">
            <v>16121992</v>
          </cell>
          <cell r="I93">
            <v>4855329</v>
          </cell>
          <cell r="J93">
            <v>20977321</v>
          </cell>
          <cell r="K93">
            <v>3284836</v>
          </cell>
          <cell r="M93">
            <v>199903</v>
          </cell>
          <cell r="N93">
            <v>8406243608</v>
          </cell>
          <cell r="O93">
            <v>1358161000</v>
          </cell>
          <cell r="P93">
            <v>9764404608</v>
          </cell>
          <cell r="Q93">
            <v>3357097679</v>
          </cell>
          <cell r="R93">
            <v>165308953</v>
          </cell>
          <cell r="S93">
            <v>13286811240</v>
          </cell>
          <cell r="T93">
            <v>47562683</v>
          </cell>
          <cell r="U93">
            <v>13471116</v>
          </cell>
          <cell r="V93">
            <v>61033799</v>
          </cell>
          <cell r="W93">
            <v>10216257</v>
          </cell>
          <cell r="Y93">
            <v>199903</v>
          </cell>
          <cell r="Z93">
            <v>35749859652</v>
          </cell>
          <cell r="AA93">
            <v>4964476000</v>
          </cell>
          <cell r="AB93">
            <v>40714335652</v>
          </cell>
          <cell r="AC93">
            <v>12559496080</v>
          </cell>
          <cell r="AD93">
            <v>780259514</v>
          </cell>
          <cell r="AE93">
            <v>54054091246</v>
          </cell>
          <cell r="AF93">
            <v>119156633</v>
          </cell>
          <cell r="AG93">
            <v>34503764</v>
          </cell>
          <cell r="AH93">
            <v>153660397</v>
          </cell>
          <cell r="AI93">
            <v>26226277</v>
          </cell>
          <cell r="AK93">
            <v>199903</v>
          </cell>
          <cell r="AL93">
            <v>8406243608</v>
          </cell>
          <cell r="AM93">
            <v>1358161000</v>
          </cell>
          <cell r="AN93">
            <v>9764404608</v>
          </cell>
          <cell r="AO93">
            <v>3357097679</v>
          </cell>
          <cell r="AP93">
            <v>165308953</v>
          </cell>
          <cell r="AQ93">
            <v>13286811240</v>
          </cell>
          <cell r="AR93">
            <v>47562683</v>
          </cell>
          <cell r="AS93">
            <v>13471116</v>
          </cell>
          <cell r="AT93">
            <v>61033799</v>
          </cell>
          <cell r="AU93">
            <v>10216257</v>
          </cell>
        </row>
        <row r="94">
          <cell r="A94">
            <v>199904</v>
          </cell>
          <cell r="B94">
            <v>2476548351</v>
          </cell>
          <cell r="C94">
            <v>530497000</v>
          </cell>
          <cell r="D94">
            <v>3007045351</v>
          </cell>
          <cell r="E94">
            <v>1028069781</v>
          </cell>
          <cell r="F94">
            <v>52196890</v>
          </cell>
          <cell r="G94">
            <v>4087312022</v>
          </cell>
          <cell r="H94">
            <v>10810530</v>
          </cell>
          <cell r="I94">
            <v>3026030</v>
          </cell>
          <cell r="J94">
            <v>13836560</v>
          </cell>
          <cell r="K94">
            <v>1689821</v>
          </cell>
          <cell r="M94">
            <v>199904</v>
          </cell>
          <cell r="N94">
            <v>10882791959</v>
          </cell>
          <cell r="O94">
            <v>1888658000</v>
          </cell>
          <cell r="P94">
            <v>12771449959</v>
          </cell>
          <cell r="Q94">
            <v>4385167460</v>
          </cell>
          <cell r="R94">
            <v>217505843</v>
          </cell>
          <cell r="S94">
            <v>17374123262</v>
          </cell>
          <cell r="T94">
            <v>58373213</v>
          </cell>
          <cell r="U94">
            <v>16497146</v>
          </cell>
          <cell r="V94">
            <v>74870359</v>
          </cell>
          <cell r="W94">
            <v>11906078</v>
          </cell>
          <cell r="Y94">
            <v>199904</v>
          </cell>
          <cell r="Z94">
            <v>35433459355</v>
          </cell>
          <cell r="AA94">
            <v>5473060000</v>
          </cell>
          <cell r="AB94">
            <v>40906519355</v>
          </cell>
          <cell r="AC94">
            <v>12910256885</v>
          </cell>
          <cell r="AD94">
            <v>748184677</v>
          </cell>
          <cell r="AE94">
            <v>54564960917</v>
          </cell>
          <cell r="AF94">
            <v>119983931</v>
          </cell>
          <cell r="AG94">
            <v>35565344</v>
          </cell>
          <cell r="AH94">
            <v>155549275</v>
          </cell>
          <cell r="AI94">
            <v>26217323</v>
          </cell>
          <cell r="AK94">
            <v>199904</v>
          </cell>
          <cell r="AL94">
            <v>7995320171</v>
          </cell>
          <cell r="AM94">
            <v>1420328000</v>
          </cell>
          <cell r="AN94">
            <v>9415648171</v>
          </cell>
          <cell r="AO94">
            <v>3201738500</v>
          </cell>
          <cell r="AP94">
            <v>165834639</v>
          </cell>
          <cell r="AQ94">
            <v>12783221310</v>
          </cell>
          <cell r="AR94">
            <v>41982616</v>
          </cell>
          <cell r="AS94">
            <v>12066605</v>
          </cell>
          <cell r="AT94">
            <v>54049221</v>
          </cell>
          <cell r="AU94">
            <v>8026620</v>
          </cell>
        </row>
        <row r="95">
          <cell r="A95">
            <v>199905</v>
          </cell>
          <cell r="B95">
            <v>2068405867</v>
          </cell>
          <cell r="C95">
            <v>854120000</v>
          </cell>
          <cell r="D95">
            <v>2922525867</v>
          </cell>
          <cell r="E95">
            <v>1339568922</v>
          </cell>
          <cell r="F95">
            <v>59631057</v>
          </cell>
          <cell r="G95">
            <v>4321725846</v>
          </cell>
          <cell r="H95">
            <v>7416269</v>
          </cell>
          <cell r="I95">
            <v>3345310</v>
          </cell>
          <cell r="J95">
            <v>10761579</v>
          </cell>
          <cell r="K95">
            <v>1128987</v>
          </cell>
          <cell r="M95">
            <v>199905</v>
          </cell>
          <cell r="N95">
            <v>12951197826</v>
          </cell>
          <cell r="O95">
            <v>2742778000</v>
          </cell>
          <cell r="P95">
            <v>15693975826</v>
          </cell>
          <cell r="Q95">
            <v>5724736382</v>
          </cell>
          <cell r="R95">
            <v>277136900</v>
          </cell>
          <cell r="S95">
            <v>21695849108</v>
          </cell>
          <cell r="T95">
            <v>65789482</v>
          </cell>
          <cell r="U95">
            <v>19842456</v>
          </cell>
          <cell r="V95">
            <v>85631938</v>
          </cell>
          <cell r="W95">
            <v>13035065</v>
          </cell>
          <cell r="Y95">
            <v>199905</v>
          </cell>
          <cell r="Z95">
            <v>34693490686</v>
          </cell>
          <cell r="AA95">
            <v>6253431000</v>
          </cell>
          <cell r="AB95">
            <v>40946921686</v>
          </cell>
          <cell r="AC95">
            <v>13544046534</v>
          </cell>
          <cell r="AD95">
            <v>704464930</v>
          </cell>
          <cell r="AE95">
            <v>55195433150</v>
          </cell>
          <cell r="AF95">
            <v>120091711</v>
          </cell>
          <cell r="AG95">
            <v>37140122</v>
          </cell>
          <cell r="AH95">
            <v>157231833</v>
          </cell>
          <cell r="AI95">
            <v>26103578</v>
          </cell>
          <cell r="AK95">
            <v>199905</v>
          </cell>
          <cell r="AL95">
            <v>7259518291</v>
          </cell>
          <cell r="AM95">
            <v>1835472000</v>
          </cell>
          <cell r="AN95">
            <v>9094990291</v>
          </cell>
          <cell r="AO95">
            <v>3432744399</v>
          </cell>
          <cell r="AP95">
            <v>173727753</v>
          </cell>
          <cell r="AQ95">
            <v>12701462443</v>
          </cell>
          <cell r="AR95">
            <v>34348791</v>
          </cell>
          <cell r="AS95">
            <v>11226669</v>
          </cell>
          <cell r="AT95">
            <v>45575460</v>
          </cell>
          <cell r="AU95">
            <v>6103644</v>
          </cell>
        </row>
        <row r="96">
          <cell r="A96">
            <v>199906</v>
          </cell>
          <cell r="B96">
            <v>2622727656</v>
          </cell>
          <cell r="C96">
            <v>1085412000</v>
          </cell>
          <cell r="D96">
            <v>3708139656</v>
          </cell>
          <cell r="E96">
            <v>1544919066</v>
          </cell>
          <cell r="F96">
            <v>49114881</v>
          </cell>
          <cell r="G96">
            <v>5302173603</v>
          </cell>
          <cell r="H96">
            <v>6487027</v>
          </cell>
          <cell r="I96">
            <v>4246459</v>
          </cell>
          <cell r="J96">
            <v>10733486</v>
          </cell>
          <cell r="K96">
            <v>1739873</v>
          </cell>
          <cell r="M96">
            <v>199906</v>
          </cell>
          <cell r="N96">
            <v>15573925482</v>
          </cell>
          <cell r="O96">
            <v>3828190000</v>
          </cell>
          <cell r="P96">
            <v>19402115482</v>
          </cell>
          <cell r="Q96">
            <v>7269655448</v>
          </cell>
          <cell r="R96">
            <v>326251781</v>
          </cell>
          <cell r="S96">
            <v>26998022711</v>
          </cell>
          <cell r="T96">
            <v>72276509</v>
          </cell>
          <cell r="U96">
            <v>24088915</v>
          </cell>
          <cell r="V96">
            <v>96365424</v>
          </cell>
          <cell r="W96">
            <v>14774938</v>
          </cell>
          <cell r="Y96">
            <v>199906</v>
          </cell>
          <cell r="Z96">
            <v>34157476274</v>
          </cell>
          <cell r="AA96">
            <v>7022853000</v>
          </cell>
          <cell r="AB96">
            <v>41180329274</v>
          </cell>
          <cell r="AC96">
            <v>14366420613</v>
          </cell>
          <cell r="AD96">
            <v>675344959</v>
          </cell>
          <cell r="AE96">
            <v>56222094846</v>
          </cell>
          <cell r="AF96">
            <v>119559994</v>
          </cell>
          <cell r="AG96">
            <v>39098660</v>
          </cell>
          <cell r="AH96">
            <v>158658654</v>
          </cell>
          <cell r="AI96">
            <v>26244233</v>
          </cell>
          <cell r="AK96">
            <v>199906</v>
          </cell>
          <cell r="AL96">
            <v>7167681874</v>
          </cell>
          <cell r="AM96">
            <v>2470029000</v>
          </cell>
          <cell r="AN96">
            <v>9637710874</v>
          </cell>
          <cell r="AO96">
            <v>3912557769</v>
          </cell>
          <cell r="AP96">
            <v>160942828</v>
          </cell>
          <cell r="AQ96">
            <v>13711211471</v>
          </cell>
          <cell r="AR96">
            <v>24713826</v>
          </cell>
          <cell r="AS96">
            <v>10617799</v>
          </cell>
          <cell r="AT96">
            <v>35331625</v>
          </cell>
          <cell r="AU96">
            <v>4558681</v>
          </cell>
        </row>
        <row r="97">
          <cell r="A97">
            <v>199907</v>
          </cell>
          <cell r="B97">
            <v>3269664978</v>
          </cell>
          <cell r="C97">
            <v>1225930000</v>
          </cell>
          <cell r="D97">
            <v>4495594978</v>
          </cell>
          <cell r="E97">
            <v>1797056966</v>
          </cell>
          <cell r="F97">
            <v>49314522</v>
          </cell>
          <cell r="G97">
            <v>6341966466</v>
          </cell>
          <cell r="H97">
            <v>6612696</v>
          </cell>
          <cell r="I97">
            <v>4469828</v>
          </cell>
          <cell r="J97">
            <v>11082524</v>
          </cell>
          <cell r="K97">
            <v>2200851</v>
          </cell>
          <cell r="M97">
            <v>199907</v>
          </cell>
          <cell r="N97">
            <v>18843590460</v>
          </cell>
          <cell r="O97">
            <v>5054120000</v>
          </cell>
          <cell r="P97">
            <v>23897710460</v>
          </cell>
          <cell r="Q97">
            <v>9066712414</v>
          </cell>
          <cell r="R97">
            <v>375566303</v>
          </cell>
          <cell r="S97">
            <v>33339989177</v>
          </cell>
          <cell r="T97">
            <v>78889205</v>
          </cell>
          <cell r="U97">
            <v>28558743</v>
          </cell>
          <cell r="V97">
            <v>107447948</v>
          </cell>
          <cell r="W97">
            <v>16975789</v>
          </cell>
          <cell r="Y97">
            <v>199907</v>
          </cell>
          <cell r="Z97">
            <v>34083671966</v>
          </cell>
          <cell r="AA97">
            <v>7725093000</v>
          </cell>
          <cell r="AB97">
            <v>41808764966</v>
          </cell>
          <cell r="AC97">
            <v>14914712922</v>
          </cell>
          <cell r="AD97">
            <v>644495614</v>
          </cell>
          <cell r="AE97">
            <v>57367973502</v>
          </cell>
          <cell r="AF97">
            <v>119928016</v>
          </cell>
          <cell r="AG97">
            <v>41525022</v>
          </cell>
          <cell r="AH97">
            <v>161453038</v>
          </cell>
          <cell r="AI97">
            <v>26234405</v>
          </cell>
          <cell r="AK97">
            <v>199907</v>
          </cell>
          <cell r="AL97">
            <v>7960798501</v>
          </cell>
          <cell r="AM97">
            <v>3165462000</v>
          </cell>
          <cell r="AN97">
            <v>11126260501</v>
          </cell>
          <cell r="AO97">
            <v>4681544954</v>
          </cell>
          <cell r="AP97">
            <v>158060460</v>
          </cell>
          <cell r="AQ97">
            <v>15965865915</v>
          </cell>
          <cell r="AR97">
            <v>20515992</v>
          </cell>
          <cell r="AS97">
            <v>12061597</v>
          </cell>
          <cell r="AT97">
            <v>32577589</v>
          </cell>
          <cell r="AU97">
            <v>5069711</v>
          </cell>
        </row>
        <row r="98">
          <cell r="A98">
            <v>199908</v>
          </cell>
          <cell r="B98">
            <v>3446041793</v>
          </cell>
          <cell r="C98">
            <v>1121125000</v>
          </cell>
          <cell r="D98">
            <v>4567166793</v>
          </cell>
          <cell r="E98">
            <v>1801531714</v>
          </cell>
          <cell r="F98">
            <v>52511416</v>
          </cell>
          <cell r="G98">
            <v>6421209923</v>
          </cell>
          <cell r="H98">
            <v>6218370</v>
          </cell>
          <cell r="I98">
            <v>4475818</v>
          </cell>
          <cell r="J98">
            <v>10694188</v>
          </cell>
          <cell r="K98">
            <v>2182458</v>
          </cell>
          <cell r="M98">
            <v>199908</v>
          </cell>
          <cell r="N98">
            <v>22289632253</v>
          </cell>
          <cell r="O98">
            <v>6175245000</v>
          </cell>
          <cell r="P98">
            <v>28464877253</v>
          </cell>
          <cell r="Q98">
            <v>10868244128</v>
          </cell>
          <cell r="R98">
            <v>428077719</v>
          </cell>
          <cell r="S98">
            <v>39761199100</v>
          </cell>
          <cell r="T98">
            <v>85107575</v>
          </cell>
          <cell r="U98">
            <v>33034561</v>
          </cell>
          <cell r="V98">
            <v>118142136</v>
          </cell>
          <cell r="W98">
            <v>19158247</v>
          </cell>
          <cell r="Y98">
            <v>199908</v>
          </cell>
          <cell r="Z98">
            <v>34019031074</v>
          </cell>
          <cell r="AA98">
            <v>8244362000</v>
          </cell>
          <cell r="AB98">
            <v>42263393074</v>
          </cell>
          <cell r="AC98">
            <v>15439756316</v>
          </cell>
          <cell r="AD98">
            <v>641058270</v>
          </cell>
          <cell r="AE98">
            <v>58344207660</v>
          </cell>
          <cell r="AF98">
            <v>119338902</v>
          </cell>
          <cell r="AG98">
            <v>42680825</v>
          </cell>
          <cell r="AH98">
            <v>162019727</v>
          </cell>
          <cell r="AI98">
            <v>26260998</v>
          </cell>
          <cell r="AK98">
            <v>199908</v>
          </cell>
          <cell r="AL98">
            <v>9338434427</v>
          </cell>
          <cell r="AM98">
            <v>3432467000</v>
          </cell>
          <cell r="AN98">
            <v>12770901427</v>
          </cell>
          <cell r="AO98">
            <v>5143507746</v>
          </cell>
          <cell r="AP98">
            <v>150940819</v>
          </cell>
          <cell r="AQ98">
            <v>18065349992</v>
          </cell>
          <cell r="AR98">
            <v>19318093</v>
          </cell>
          <cell r="AS98">
            <v>13192105</v>
          </cell>
          <cell r="AT98">
            <v>32510198</v>
          </cell>
          <cell r="AU98">
            <v>6123182</v>
          </cell>
        </row>
        <row r="99">
          <cell r="A99">
            <v>199909</v>
          </cell>
          <cell r="B99">
            <v>3069574215</v>
          </cell>
          <cell r="C99">
            <v>975303000</v>
          </cell>
          <cell r="D99">
            <v>4044877215</v>
          </cell>
          <cell r="E99">
            <v>1747386529</v>
          </cell>
          <cell r="F99">
            <v>49454317</v>
          </cell>
          <cell r="G99">
            <v>5841718061</v>
          </cell>
          <cell r="H99">
            <v>7179736</v>
          </cell>
          <cell r="I99">
            <v>3902731</v>
          </cell>
          <cell r="J99">
            <v>11082467</v>
          </cell>
          <cell r="K99">
            <v>1940801</v>
          </cell>
          <cell r="M99">
            <v>199909</v>
          </cell>
          <cell r="N99">
            <v>25359206468</v>
          </cell>
          <cell r="O99">
            <v>7150548000</v>
          </cell>
          <cell r="P99">
            <v>32509754468</v>
          </cell>
          <cell r="Q99">
            <v>12615630657</v>
          </cell>
          <cell r="R99">
            <v>477532036</v>
          </cell>
          <cell r="S99">
            <v>45602917161</v>
          </cell>
          <cell r="T99">
            <v>92287311</v>
          </cell>
          <cell r="U99">
            <v>36937292</v>
          </cell>
          <cell r="V99">
            <v>129224603</v>
          </cell>
          <cell r="W99">
            <v>21099048</v>
          </cell>
          <cell r="Y99">
            <v>199909</v>
          </cell>
          <cell r="Z99">
            <v>33613544849</v>
          </cell>
          <cell r="AA99">
            <v>8685189000</v>
          </cell>
          <cell r="AB99">
            <v>42298733849</v>
          </cell>
          <cell r="AC99">
            <v>15977524058</v>
          </cell>
          <cell r="AD99">
            <v>639346357</v>
          </cell>
          <cell r="AE99">
            <v>58915604264</v>
          </cell>
          <cell r="AF99">
            <v>120774269</v>
          </cell>
          <cell r="AG99">
            <v>44993464</v>
          </cell>
          <cell r="AH99">
            <v>165767733</v>
          </cell>
          <cell r="AI99">
            <v>26233105</v>
          </cell>
          <cell r="AK99">
            <v>199909</v>
          </cell>
          <cell r="AL99">
            <v>9785280986</v>
          </cell>
          <cell r="AM99">
            <v>3322358000</v>
          </cell>
          <cell r="AN99">
            <v>13107638986</v>
          </cell>
          <cell r="AO99">
            <v>5345975209</v>
          </cell>
          <cell r="AP99">
            <v>151280255</v>
          </cell>
          <cell r="AQ99">
            <v>18604894450</v>
          </cell>
          <cell r="AR99">
            <v>20010802</v>
          </cell>
          <cell r="AS99">
            <v>12848377</v>
          </cell>
          <cell r="AT99">
            <v>32859179</v>
          </cell>
          <cell r="AU99">
            <v>6324110</v>
          </cell>
        </row>
        <row r="100">
          <cell r="A100">
            <v>199910</v>
          </cell>
          <cell r="B100">
            <v>2473025001</v>
          </cell>
          <cell r="C100">
            <v>801848000</v>
          </cell>
          <cell r="D100">
            <v>3274873001</v>
          </cell>
          <cell r="E100">
            <v>1566026385</v>
          </cell>
          <cell r="F100">
            <v>50229146</v>
          </cell>
          <cell r="G100">
            <v>4891128532</v>
          </cell>
          <cell r="H100">
            <v>7157383</v>
          </cell>
          <cell r="I100">
            <v>4063387</v>
          </cell>
          <cell r="J100">
            <v>11220770</v>
          </cell>
          <cell r="K100">
            <v>1316829</v>
          </cell>
          <cell r="M100">
            <v>199910</v>
          </cell>
          <cell r="N100">
            <v>27832231469</v>
          </cell>
          <cell r="O100">
            <v>7952396000</v>
          </cell>
          <cell r="P100">
            <v>35784627469</v>
          </cell>
          <cell r="Q100">
            <v>14181657042</v>
          </cell>
          <cell r="R100">
            <v>527761182</v>
          </cell>
          <cell r="S100">
            <v>50494045693</v>
          </cell>
          <cell r="T100">
            <v>99444694</v>
          </cell>
          <cell r="U100">
            <v>41000679</v>
          </cell>
          <cell r="V100">
            <v>140445373</v>
          </cell>
          <cell r="W100">
            <v>22415877</v>
          </cell>
          <cell r="Y100">
            <v>199910</v>
          </cell>
          <cell r="Z100">
            <v>33240383177</v>
          </cell>
          <cell r="AA100">
            <v>8996511000</v>
          </cell>
          <cell r="AB100">
            <v>42236894177</v>
          </cell>
          <cell r="AC100">
            <v>16402980962</v>
          </cell>
          <cell r="AD100">
            <v>632882938</v>
          </cell>
          <cell r="AE100">
            <v>59272758077</v>
          </cell>
          <cell r="AF100">
            <v>122445795</v>
          </cell>
          <cell r="AG100">
            <v>46755853</v>
          </cell>
          <cell r="AH100">
            <v>169201648</v>
          </cell>
          <cell r="AI100">
            <v>26219190</v>
          </cell>
          <cell r="AK100">
            <v>199910</v>
          </cell>
          <cell r="AL100">
            <v>8988641009</v>
          </cell>
          <cell r="AM100">
            <v>2898276000</v>
          </cell>
          <cell r="AN100">
            <v>11886917009</v>
          </cell>
          <cell r="AO100">
            <v>5114944628</v>
          </cell>
          <cell r="AP100">
            <v>152194879</v>
          </cell>
          <cell r="AQ100">
            <v>17154056516</v>
          </cell>
          <cell r="AR100">
            <v>20555489</v>
          </cell>
          <cell r="AS100">
            <v>12441936</v>
          </cell>
          <cell r="AT100">
            <v>32997425</v>
          </cell>
          <cell r="AU100">
            <v>5440088</v>
          </cell>
        </row>
        <row r="101">
          <cell r="A101">
            <v>199911</v>
          </cell>
          <cell r="B101">
            <v>2280675491</v>
          </cell>
          <cell r="C101">
            <v>601696000</v>
          </cell>
          <cell r="D101">
            <v>2882371491</v>
          </cell>
          <cell r="E101">
            <v>1463658385</v>
          </cell>
          <cell r="F101">
            <v>46915520</v>
          </cell>
          <cell r="G101">
            <v>4392945396</v>
          </cell>
          <cell r="H101">
            <v>8638672</v>
          </cell>
          <cell r="I101">
            <v>4366130</v>
          </cell>
          <cell r="J101">
            <v>13004802</v>
          </cell>
          <cell r="K101">
            <v>1670617</v>
          </cell>
          <cell r="M101">
            <v>199911</v>
          </cell>
          <cell r="N101">
            <v>30112906960</v>
          </cell>
          <cell r="O101">
            <v>8554092000</v>
          </cell>
          <cell r="P101">
            <v>38666998960</v>
          </cell>
          <cell r="Q101">
            <v>15645315427</v>
          </cell>
          <cell r="R101">
            <v>574676702</v>
          </cell>
          <cell r="S101">
            <v>54886991089</v>
          </cell>
          <cell r="T101">
            <v>108083366</v>
          </cell>
          <cell r="U101">
            <v>45366809</v>
          </cell>
          <cell r="V101">
            <v>153450175</v>
          </cell>
          <cell r="W101">
            <v>24086494</v>
          </cell>
          <cell r="Y101">
            <v>199911</v>
          </cell>
          <cell r="Z101">
            <v>32895170485</v>
          </cell>
          <cell r="AA101">
            <v>9063553000</v>
          </cell>
          <cell r="AB101">
            <v>41958723485</v>
          </cell>
          <cell r="AC101">
            <v>16830966858</v>
          </cell>
          <cell r="AD101">
            <v>633288780</v>
          </cell>
          <cell r="AE101">
            <v>59422979123</v>
          </cell>
          <cell r="AF101">
            <v>120098592</v>
          </cell>
          <cell r="AG101">
            <v>48553829</v>
          </cell>
          <cell r="AH101">
            <v>168652421</v>
          </cell>
          <cell r="AI101">
            <v>26144847</v>
          </cell>
          <cell r="AK101">
            <v>199911</v>
          </cell>
          <cell r="AL101">
            <v>7823274707</v>
          </cell>
          <cell r="AM101">
            <v>2378847000</v>
          </cell>
          <cell r="AN101">
            <v>10202121707</v>
          </cell>
          <cell r="AO101">
            <v>4777071299</v>
          </cell>
          <cell r="AP101">
            <v>146598983</v>
          </cell>
          <cell r="AQ101">
            <v>15125791989</v>
          </cell>
          <cell r="AR101">
            <v>22975791</v>
          </cell>
          <cell r="AS101">
            <v>12332248</v>
          </cell>
          <cell r="AT101">
            <v>35308039</v>
          </cell>
          <cell r="AU101">
            <v>4928247</v>
          </cell>
        </row>
        <row r="102">
          <cell r="A102">
            <v>199912</v>
          </cell>
          <cell r="B102">
            <v>2517598560</v>
          </cell>
          <cell r="C102">
            <v>551694000</v>
          </cell>
          <cell r="D102">
            <v>3069292560</v>
          </cell>
          <cell r="E102">
            <v>1625741745</v>
          </cell>
          <cell r="F102">
            <v>49552828</v>
          </cell>
          <cell r="G102">
            <v>4744587133</v>
          </cell>
          <cell r="H102">
            <v>10547821</v>
          </cell>
          <cell r="I102">
            <v>5844656</v>
          </cell>
          <cell r="J102">
            <v>16392477</v>
          </cell>
          <cell r="K102">
            <v>2446303</v>
          </cell>
          <cell r="M102">
            <v>199912</v>
          </cell>
          <cell r="N102">
            <v>32630505520</v>
          </cell>
          <cell r="O102">
            <v>9105786000</v>
          </cell>
          <cell r="P102">
            <v>41736291520</v>
          </cell>
          <cell r="Q102">
            <v>17271057172</v>
          </cell>
          <cell r="R102">
            <v>624229530</v>
          </cell>
          <cell r="S102">
            <v>59631578222</v>
          </cell>
          <cell r="T102">
            <v>118631187</v>
          </cell>
          <cell r="U102">
            <v>51211465</v>
          </cell>
          <cell r="V102">
            <v>169842652</v>
          </cell>
          <cell r="W102">
            <v>26532797</v>
          </cell>
          <cell r="Y102">
            <v>199912</v>
          </cell>
          <cell r="Z102">
            <v>32630505520</v>
          </cell>
          <cell r="AA102">
            <v>9105786000</v>
          </cell>
          <cell r="AB102">
            <v>41736291520</v>
          </cell>
          <cell r="AC102">
            <v>17271057172</v>
          </cell>
          <cell r="AD102">
            <v>624229530</v>
          </cell>
          <cell r="AE102">
            <v>59631578222</v>
          </cell>
          <cell r="AF102">
            <v>118631187</v>
          </cell>
          <cell r="AG102">
            <v>51211465</v>
          </cell>
          <cell r="AH102">
            <v>169842652</v>
          </cell>
          <cell r="AI102">
            <v>26532797</v>
          </cell>
          <cell r="AK102">
            <v>199912</v>
          </cell>
          <cell r="AL102">
            <v>7271299052</v>
          </cell>
          <cell r="AM102">
            <v>1955238000</v>
          </cell>
          <cell r="AN102">
            <v>9226537052</v>
          </cell>
          <cell r="AO102">
            <v>4655426515</v>
          </cell>
          <cell r="AP102">
            <v>146697494</v>
          </cell>
          <cell r="AQ102">
            <v>14028661061</v>
          </cell>
          <cell r="AR102">
            <v>26343876</v>
          </cell>
          <cell r="AS102">
            <v>14274173</v>
          </cell>
          <cell r="AT102">
            <v>40618049</v>
          </cell>
          <cell r="AU102">
            <v>5433749</v>
          </cell>
        </row>
        <row r="103">
          <cell r="A103">
            <v>200001</v>
          </cell>
          <cell r="B103">
            <v>2614483759</v>
          </cell>
          <cell r="C103">
            <v>525671000</v>
          </cell>
          <cell r="D103">
            <v>3140154759</v>
          </cell>
          <cell r="E103">
            <v>1584502660</v>
          </cell>
          <cell r="F103">
            <v>0</v>
          </cell>
          <cell r="G103">
            <v>4724657419</v>
          </cell>
          <cell r="H103">
            <v>14710027</v>
          </cell>
          <cell r="I103">
            <v>3346194</v>
          </cell>
          <cell r="J103">
            <v>18056221</v>
          </cell>
          <cell r="K103">
            <v>3595693</v>
          </cell>
          <cell r="M103">
            <v>200001</v>
          </cell>
          <cell r="N103">
            <v>2614483759</v>
          </cell>
          <cell r="O103">
            <v>525671000</v>
          </cell>
          <cell r="P103">
            <v>3140154759</v>
          </cell>
          <cell r="Q103">
            <v>1584502660</v>
          </cell>
          <cell r="R103">
            <v>0</v>
          </cell>
          <cell r="S103">
            <v>4724657419</v>
          </cell>
          <cell r="T103">
            <v>14710027</v>
          </cell>
          <cell r="U103">
            <v>3346194</v>
          </cell>
          <cell r="V103">
            <v>18056221</v>
          </cell>
          <cell r="W103">
            <v>3595693</v>
          </cell>
          <cell r="Y103">
            <v>200001</v>
          </cell>
          <cell r="Z103">
            <v>32357517491</v>
          </cell>
          <cell r="AA103">
            <v>9163127000</v>
          </cell>
          <cell r="AB103">
            <v>41520644491</v>
          </cell>
          <cell r="AC103">
            <v>17672130872</v>
          </cell>
          <cell r="AD103">
            <v>572558326</v>
          </cell>
          <cell r="AE103">
            <v>59765333689</v>
          </cell>
          <cell r="AF103">
            <v>116950617</v>
          </cell>
          <cell r="AG103">
            <v>50127118</v>
          </cell>
          <cell r="AH103">
            <v>167077735</v>
          </cell>
          <cell r="AI103">
            <v>26249032</v>
          </cell>
          <cell r="AK103">
            <v>200001</v>
          </cell>
          <cell r="AL103">
            <v>7412757810</v>
          </cell>
          <cell r="AM103">
            <v>1679061000</v>
          </cell>
          <cell r="AN103">
            <v>9091818810</v>
          </cell>
          <cell r="AO103">
            <v>4673902790</v>
          </cell>
          <cell r="AP103">
            <v>96468348</v>
          </cell>
          <cell r="AQ103">
            <v>13862189948</v>
          </cell>
          <cell r="AR103">
            <v>33896520</v>
          </cell>
          <cell r="AS103">
            <v>13556980</v>
          </cell>
          <cell r="AT103">
            <v>47453500</v>
          </cell>
          <cell r="AU103">
            <v>7712613</v>
          </cell>
        </row>
        <row r="104">
          <cell r="A104">
            <v>200002</v>
          </cell>
          <cell r="B104">
            <v>2544033304</v>
          </cell>
          <cell r="C104">
            <v>536953000</v>
          </cell>
          <cell r="D104">
            <v>3080986304</v>
          </cell>
          <cell r="E104">
            <v>1553012683</v>
          </cell>
          <cell r="F104">
            <v>46841117</v>
          </cell>
          <cell r="G104">
            <v>4680840104</v>
          </cell>
          <cell r="H104">
            <v>17800684</v>
          </cell>
          <cell r="I104">
            <v>6160505</v>
          </cell>
          <cell r="J104">
            <v>23961189</v>
          </cell>
          <cell r="K104">
            <v>4084165</v>
          </cell>
          <cell r="M104">
            <v>200002</v>
          </cell>
          <cell r="N104">
            <v>5158517063</v>
          </cell>
          <cell r="O104">
            <v>1062624000</v>
          </cell>
          <cell r="P104">
            <v>6221141063</v>
          </cell>
          <cell r="Q104">
            <v>3137515343</v>
          </cell>
          <cell r="R104">
            <v>46841117</v>
          </cell>
          <cell r="S104">
            <v>9405497523</v>
          </cell>
          <cell r="T104">
            <v>32510711</v>
          </cell>
          <cell r="U104">
            <v>9506699</v>
          </cell>
          <cell r="V104">
            <v>42017410</v>
          </cell>
          <cell r="W104">
            <v>7679858</v>
          </cell>
          <cell r="Y104">
            <v>200002</v>
          </cell>
          <cell r="Z104">
            <v>32097343048</v>
          </cell>
          <cell r="AA104">
            <v>9261104000</v>
          </cell>
          <cell r="AB104">
            <v>41358447048</v>
          </cell>
          <cell r="AC104">
            <v>18116580532</v>
          </cell>
          <cell r="AD104">
            <v>567661500</v>
          </cell>
          <cell r="AE104">
            <v>60042689080</v>
          </cell>
          <cell r="AF104">
            <v>119701207</v>
          </cell>
          <cell r="AG104">
            <v>52102377</v>
          </cell>
          <cell r="AH104">
            <v>171803584</v>
          </cell>
          <cell r="AI104">
            <v>27281234</v>
          </cell>
          <cell r="AK104">
            <v>200002</v>
          </cell>
          <cell r="AL104">
            <v>7676115623</v>
          </cell>
          <cell r="AM104">
            <v>1614318000</v>
          </cell>
          <cell r="AN104">
            <v>9290433623</v>
          </cell>
          <cell r="AO104">
            <v>4763257088</v>
          </cell>
          <cell r="AP104">
            <v>96393945</v>
          </cell>
          <cell r="AQ104">
            <v>14150084656</v>
          </cell>
          <cell r="AR104">
            <v>43058532</v>
          </cell>
          <cell r="AS104">
            <v>15351355</v>
          </cell>
          <cell r="AT104">
            <v>58409887</v>
          </cell>
          <cell r="AU104">
            <v>10126161</v>
          </cell>
        </row>
        <row r="105">
          <cell r="A105">
            <v>200003</v>
          </cell>
          <cell r="B105">
            <v>2457932751</v>
          </cell>
          <cell r="C105">
            <v>503930000</v>
          </cell>
          <cell r="D105">
            <v>2961862751</v>
          </cell>
          <cell r="E105">
            <v>1499621384</v>
          </cell>
          <cell r="F105">
            <v>47324597</v>
          </cell>
          <cell r="G105">
            <v>4508808732</v>
          </cell>
          <cell r="H105">
            <v>15581147</v>
          </cell>
          <cell r="I105">
            <v>21399147</v>
          </cell>
          <cell r="J105">
            <v>36980294</v>
          </cell>
          <cell r="K105">
            <v>2545752</v>
          </cell>
          <cell r="M105">
            <v>200003</v>
          </cell>
          <cell r="N105">
            <v>7616449814</v>
          </cell>
          <cell r="O105">
            <v>1566554000</v>
          </cell>
          <cell r="P105">
            <v>9183003814</v>
          </cell>
          <cell r="Q105">
            <v>4637136727</v>
          </cell>
          <cell r="R105">
            <v>94165714</v>
          </cell>
          <cell r="S105">
            <v>13914306255</v>
          </cell>
          <cell r="T105">
            <v>48091858</v>
          </cell>
          <cell r="U105">
            <v>30905846</v>
          </cell>
          <cell r="V105">
            <v>78997704</v>
          </cell>
          <cell r="W105">
            <v>10225610</v>
          </cell>
          <cell r="Y105">
            <v>200003</v>
          </cell>
          <cell r="Z105">
            <v>31840711726</v>
          </cell>
          <cell r="AA105">
            <v>9314179000</v>
          </cell>
          <cell r="AB105">
            <v>41154890726</v>
          </cell>
          <cell r="AC105">
            <v>18551096220</v>
          </cell>
          <cell r="AD105">
            <v>553086291</v>
          </cell>
          <cell r="AE105">
            <v>60259073237</v>
          </cell>
          <cell r="AF105">
            <v>119160362</v>
          </cell>
          <cell r="AG105">
            <v>68646195</v>
          </cell>
          <cell r="AH105">
            <v>187806557</v>
          </cell>
          <cell r="AI105">
            <v>26542150</v>
          </cell>
          <cell r="AK105">
            <v>200003</v>
          </cell>
          <cell r="AL105">
            <v>7616449814</v>
          </cell>
          <cell r="AM105">
            <v>1566554000</v>
          </cell>
          <cell r="AN105">
            <v>9183003814</v>
          </cell>
          <cell r="AO105">
            <v>4637136727</v>
          </cell>
          <cell r="AP105">
            <v>94165714</v>
          </cell>
          <cell r="AQ105">
            <v>13914306255</v>
          </cell>
          <cell r="AR105">
            <v>48091858</v>
          </cell>
          <cell r="AS105">
            <v>30905846</v>
          </cell>
          <cell r="AT105">
            <v>78997704</v>
          </cell>
          <cell r="AU105">
            <v>10225610</v>
          </cell>
        </row>
        <row r="106">
          <cell r="A106">
            <v>200004</v>
          </cell>
          <cell r="B106">
            <v>2275471168</v>
          </cell>
          <cell r="C106">
            <v>413264000</v>
          </cell>
          <cell r="D106">
            <v>2688735168</v>
          </cell>
          <cell r="E106">
            <v>1415247530</v>
          </cell>
          <cell r="F106">
            <v>47274867</v>
          </cell>
          <cell r="G106">
            <v>4151257565</v>
          </cell>
          <cell r="H106">
            <v>11021545</v>
          </cell>
          <cell r="I106">
            <v>10457428</v>
          </cell>
          <cell r="J106">
            <v>21478973</v>
          </cell>
          <cell r="K106">
            <v>1723571</v>
          </cell>
          <cell r="M106">
            <v>200004</v>
          </cell>
          <cell r="N106">
            <v>9891920982</v>
          </cell>
          <cell r="O106">
            <v>1979818000</v>
          </cell>
          <cell r="P106">
            <v>11871738982</v>
          </cell>
          <cell r="Q106">
            <v>6052384257</v>
          </cell>
          <cell r="R106">
            <v>141440581</v>
          </cell>
          <cell r="S106">
            <v>18065563820</v>
          </cell>
          <cell r="T106">
            <v>59113403</v>
          </cell>
          <cell r="U106">
            <v>41363274</v>
          </cell>
          <cell r="V106">
            <v>100476677</v>
          </cell>
          <cell r="W106">
            <v>11949181</v>
          </cell>
          <cell r="Y106">
            <v>200004</v>
          </cell>
          <cell r="Z106">
            <v>31639634543</v>
          </cell>
          <cell r="AA106">
            <v>9196946000</v>
          </cell>
          <cell r="AB106">
            <v>40836580543</v>
          </cell>
          <cell r="AC106">
            <v>18938273969</v>
          </cell>
          <cell r="AD106">
            <v>548164268</v>
          </cell>
          <cell r="AE106">
            <v>60323018780</v>
          </cell>
          <cell r="AF106">
            <v>119371377</v>
          </cell>
          <cell r="AG106">
            <v>76077593</v>
          </cell>
          <cell r="AH106">
            <v>195448970</v>
          </cell>
          <cell r="AI106">
            <v>26575900</v>
          </cell>
          <cell r="AK106">
            <v>200004</v>
          </cell>
          <cell r="AL106">
            <v>7277437223</v>
          </cell>
          <cell r="AM106">
            <v>1454147000</v>
          </cell>
          <cell r="AN106">
            <v>8731584223</v>
          </cell>
          <cell r="AO106">
            <v>4467881597</v>
          </cell>
          <cell r="AP106">
            <v>141440581</v>
          </cell>
          <cell r="AQ106">
            <v>13340906401</v>
          </cell>
          <cell r="AR106">
            <v>44403376</v>
          </cell>
          <cell r="AS106">
            <v>38017080</v>
          </cell>
          <cell r="AT106">
            <v>82420456</v>
          </cell>
          <cell r="AU106">
            <v>8353488</v>
          </cell>
        </row>
        <row r="107">
          <cell r="A107">
            <v>200005</v>
          </cell>
          <cell r="B107">
            <v>2416428392</v>
          </cell>
          <cell r="C107">
            <v>171935000</v>
          </cell>
          <cell r="D107">
            <v>2588363392</v>
          </cell>
          <cell r="E107">
            <v>1401498774</v>
          </cell>
          <cell r="F107">
            <v>44971875</v>
          </cell>
          <cell r="G107">
            <v>4034834041</v>
          </cell>
          <cell r="H107">
            <v>8150716</v>
          </cell>
          <cell r="I107">
            <v>11929543</v>
          </cell>
          <cell r="J107">
            <v>20080259</v>
          </cell>
          <cell r="K107">
            <v>1535552</v>
          </cell>
          <cell r="M107">
            <v>200005</v>
          </cell>
          <cell r="N107">
            <v>12308349374</v>
          </cell>
          <cell r="O107">
            <v>2151753000</v>
          </cell>
          <cell r="P107">
            <v>14460102374</v>
          </cell>
          <cell r="Q107">
            <v>7453883031</v>
          </cell>
          <cell r="R107">
            <v>186412456</v>
          </cell>
          <cell r="S107">
            <v>22100397861</v>
          </cell>
          <cell r="T107">
            <v>67264119</v>
          </cell>
          <cell r="U107">
            <v>53292817</v>
          </cell>
          <cell r="V107">
            <v>120556936</v>
          </cell>
          <cell r="W107">
            <v>13484733</v>
          </cell>
          <cell r="Y107">
            <v>200005</v>
          </cell>
          <cell r="Z107">
            <v>31987657068</v>
          </cell>
          <cell r="AA107">
            <v>8514761000</v>
          </cell>
          <cell r="AB107">
            <v>40502418068</v>
          </cell>
          <cell r="AC107">
            <v>19000203821</v>
          </cell>
          <cell r="AD107">
            <v>533505086</v>
          </cell>
          <cell r="AE107">
            <v>60036126975</v>
          </cell>
          <cell r="AF107">
            <v>120105824</v>
          </cell>
          <cell r="AG107">
            <v>84661826</v>
          </cell>
          <cell r="AH107">
            <v>204767650</v>
          </cell>
          <cell r="AI107">
            <v>26982465</v>
          </cell>
          <cell r="AK107">
            <v>200005</v>
          </cell>
          <cell r="AL107">
            <v>7149832311</v>
          </cell>
          <cell r="AM107">
            <v>1089129000</v>
          </cell>
          <cell r="AN107">
            <v>8238961311</v>
          </cell>
          <cell r="AO107">
            <v>4316367688</v>
          </cell>
          <cell r="AP107">
            <v>139571339</v>
          </cell>
          <cell r="AQ107">
            <v>12694900338</v>
          </cell>
          <cell r="AR107">
            <v>34753408</v>
          </cell>
          <cell r="AS107">
            <v>43786118</v>
          </cell>
          <cell r="AT107">
            <v>78539526</v>
          </cell>
          <cell r="AU107">
            <v>5804875</v>
          </cell>
        </row>
        <row r="108">
          <cell r="A108">
            <v>200006</v>
          </cell>
          <cell r="B108">
            <v>2710320120</v>
          </cell>
          <cell r="C108">
            <v>292484000</v>
          </cell>
          <cell r="D108">
            <v>3002804120</v>
          </cell>
          <cell r="E108">
            <v>1504738575</v>
          </cell>
          <cell r="F108">
            <v>44151868</v>
          </cell>
          <cell r="G108">
            <v>4551694563</v>
          </cell>
          <cell r="H108">
            <v>6218780</v>
          </cell>
          <cell r="I108">
            <v>12151490</v>
          </cell>
          <cell r="J108">
            <v>18370270</v>
          </cell>
          <cell r="K108">
            <v>1407321</v>
          </cell>
          <cell r="M108">
            <v>200006</v>
          </cell>
          <cell r="N108">
            <v>15018669494</v>
          </cell>
          <cell r="O108">
            <v>2444237000</v>
          </cell>
          <cell r="P108">
            <v>17462906494</v>
          </cell>
          <cell r="Q108">
            <v>8958621606</v>
          </cell>
          <cell r="R108">
            <v>230564324</v>
          </cell>
          <cell r="S108">
            <v>26652092424</v>
          </cell>
          <cell r="T108">
            <v>73482899</v>
          </cell>
          <cell r="U108">
            <v>65444307</v>
          </cell>
          <cell r="V108">
            <v>138927206</v>
          </cell>
          <cell r="W108">
            <v>14892054</v>
          </cell>
          <cell r="Y108">
            <v>200006</v>
          </cell>
          <cell r="Z108">
            <v>32075249532</v>
          </cell>
          <cell r="AA108">
            <v>7721833000</v>
          </cell>
          <cell r="AB108">
            <v>39797082532</v>
          </cell>
          <cell r="AC108">
            <v>18960023330</v>
          </cell>
          <cell r="AD108">
            <v>528542073</v>
          </cell>
          <cell r="AE108">
            <v>59285647935</v>
          </cell>
          <cell r="AF108">
            <v>119837577</v>
          </cell>
          <cell r="AG108">
            <v>92566857</v>
          </cell>
          <cell r="AH108">
            <v>212404434</v>
          </cell>
          <cell r="AI108">
            <v>26649913</v>
          </cell>
          <cell r="AK108">
            <v>200006</v>
          </cell>
          <cell r="AL108">
            <v>7402219680</v>
          </cell>
          <cell r="AM108">
            <v>877683000</v>
          </cell>
          <cell r="AN108">
            <v>8279902680</v>
          </cell>
          <cell r="AO108">
            <v>4321484879</v>
          </cell>
          <cell r="AP108">
            <v>136398610</v>
          </cell>
          <cell r="AQ108">
            <v>12737786169</v>
          </cell>
          <cell r="AR108">
            <v>25391041</v>
          </cell>
          <cell r="AS108">
            <v>34538461</v>
          </cell>
          <cell r="AT108">
            <v>59929502</v>
          </cell>
          <cell r="AU108">
            <v>4666444</v>
          </cell>
        </row>
        <row r="109">
          <cell r="A109">
            <v>200007</v>
          </cell>
          <cell r="B109">
            <v>3199381062</v>
          </cell>
          <cell r="C109">
            <v>685083000</v>
          </cell>
          <cell r="D109">
            <v>3884464062</v>
          </cell>
          <cell r="E109">
            <v>1770129199</v>
          </cell>
          <cell r="F109">
            <v>49603476</v>
          </cell>
          <cell r="G109">
            <v>5704196737</v>
          </cell>
          <cell r="H109">
            <v>6274723</v>
          </cell>
          <cell r="I109">
            <v>14484726</v>
          </cell>
          <cell r="J109">
            <v>20759449</v>
          </cell>
          <cell r="K109">
            <v>1890502</v>
          </cell>
          <cell r="M109">
            <v>200007</v>
          </cell>
          <cell r="N109">
            <v>18218050556</v>
          </cell>
          <cell r="O109">
            <v>3129320000</v>
          </cell>
          <cell r="P109">
            <v>21347370556</v>
          </cell>
          <cell r="Q109">
            <v>10728750805</v>
          </cell>
          <cell r="R109">
            <v>280167800</v>
          </cell>
          <cell r="S109">
            <v>32356289161</v>
          </cell>
          <cell r="T109">
            <v>79757622</v>
          </cell>
          <cell r="U109">
            <v>79929033</v>
          </cell>
          <cell r="V109">
            <v>159686655</v>
          </cell>
          <cell r="W109">
            <v>16782556</v>
          </cell>
          <cell r="Y109">
            <v>200007</v>
          </cell>
          <cell r="Z109">
            <v>32004965616</v>
          </cell>
          <cell r="AA109">
            <v>7180986000</v>
          </cell>
          <cell r="AB109">
            <v>39185951616</v>
          </cell>
          <cell r="AC109">
            <v>18933095563</v>
          </cell>
          <cell r="AD109">
            <v>528831027</v>
          </cell>
          <cell r="AE109">
            <v>58647878206</v>
          </cell>
          <cell r="AF109">
            <v>119499604</v>
          </cell>
          <cell r="AG109">
            <v>102581755</v>
          </cell>
          <cell r="AH109">
            <v>222081359</v>
          </cell>
          <cell r="AI109">
            <v>26339564</v>
          </cell>
          <cell r="AK109">
            <v>200007</v>
          </cell>
          <cell r="AL109">
            <v>8326129574</v>
          </cell>
          <cell r="AM109">
            <v>1149502000</v>
          </cell>
          <cell r="AN109">
            <v>9475631574</v>
          </cell>
          <cell r="AO109">
            <v>4676366548</v>
          </cell>
          <cell r="AP109">
            <v>138727219</v>
          </cell>
          <cell r="AQ109">
            <v>14290725341</v>
          </cell>
          <cell r="AR109">
            <v>20644219</v>
          </cell>
          <cell r="AS109">
            <v>38565759</v>
          </cell>
          <cell r="AT109">
            <v>59209978</v>
          </cell>
          <cell r="AU109">
            <v>4833375</v>
          </cell>
        </row>
        <row r="110">
          <cell r="A110">
            <v>200008</v>
          </cell>
          <cell r="B110">
            <v>3025486761</v>
          </cell>
          <cell r="C110">
            <v>264709000</v>
          </cell>
          <cell r="D110">
            <v>3290195761</v>
          </cell>
          <cell r="E110">
            <v>1696352177</v>
          </cell>
          <cell r="F110">
            <v>47398774</v>
          </cell>
          <cell r="G110">
            <v>5033946712</v>
          </cell>
          <cell r="H110">
            <v>4902883</v>
          </cell>
          <cell r="I110">
            <v>14095498</v>
          </cell>
          <cell r="J110">
            <v>18998381</v>
          </cell>
          <cell r="K110">
            <v>1897990</v>
          </cell>
          <cell r="M110">
            <v>200008</v>
          </cell>
          <cell r="N110">
            <v>21243537317</v>
          </cell>
          <cell r="O110">
            <v>3394029000</v>
          </cell>
          <cell r="P110">
            <v>24637566317</v>
          </cell>
          <cell r="Q110">
            <v>12425102982</v>
          </cell>
          <cell r="R110">
            <v>327566574</v>
          </cell>
          <cell r="S110">
            <v>37390235873</v>
          </cell>
          <cell r="T110">
            <v>84660505</v>
          </cell>
          <cell r="U110">
            <v>94024531</v>
          </cell>
          <cell r="V110">
            <v>178685036</v>
          </cell>
          <cell r="W110">
            <v>18680546</v>
          </cell>
          <cell r="Y110">
            <v>200008</v>
          </cell>
          <cell r="Z110">
            <v>31584410584</v>
          </cell>
          <cell r="AA110">
            <v>6324570000</v>
          </cell>
          <cell r="AB110">
            <v>37908980584</v>
          </cell>
          <cell r="AC110">
            <v>18827916026</v>
          </cell>
          <cell r="AD110">
            <v>523718385</v>
          </cell>
          <cell r="AE110">
            <v>57260614995</v>
          </cell>
          <cell r="AF110">
            <v>118184117</v>
          </cell>
          <cell r="AG110">
            <v>112201435</v>
          </cell>
          <cell r="AH110">
            <v>230385552</v>
          </cell>
          <cell r="AI110">
            <v>26055096</v>
          </cell>
          <cell r="AK110">
            <v>200008</v>
          </cell>
          <cell r="AL110">
            <v>8935187943</v>
          </cell>
          <cell r="AM110">
            <v>1242276000</v>
          </cell>
          <cell r="AN110">
            <v>10177463943</v>
          </cell>
          <cell r="AO110">
            <v>4971219951</v>
          </cell>
          <cell r="AP110">
            <v>141154118</v>
          </cell>
          <cell r="AQ110">
            <v>15289838012</v>
          </cell>
          <cell r="AR110">
            <v>17396386</v>
          </cell>
          <cell r="AS110">
            <v>40731714</v>
          </cell>
          <cell r="AT110">
            <v>58128100</v>
          </cell>
          <cell r="AU110">
            <v>5195813</v>
          </cell>
        </row>
        <row r="111">
          <cell r="A111">
            <v>200009</v>
          </cell>
          <cell r="B111">
            <v>3038782603</v>
          </cell>
          <cell r="C111">
            <v>267929000</v>
          </cell>
          <cell r="D111">
            <v>3306711603</v>
          </cell>
          <cell r="E111">
            <v>1664864482</v>
          </cell>
          <cell r="F111">
            <v>51432814</v>
          </cell>
          <cell r="G111">
            <v>5023008899</v>
          </cell>
          <cell r="H111">
            <v>5278998</v>
          </cell>
          <cell r="I111">
            <v>14315615</v>
          </cell>
          <cell r="J111">
            <v>19594613</v>
          </cell>
          <cell r="K111">
            <v>1712267</v>
          </cell>
          <cell r="M111">
            <v>200009</v>
          </cell>
          <cell r="N111">
            <v>24282319920</v>
          </cell>
          <cell r="O111">
            <v>3661958000</v>
          </cell>
          <cell r="P111">
            <v>27944277920</v>
          </cell>
          <cell r="Q111">
            <v>14089967464</v>
          </cell>
          <cell r="R111">
            <v>378999388</v>
          </cell>
          <cell r="S111">
            <v>42413244772</v>
          </cell>
          <cell r="T111">
            <v>89939503</v>
          </cell>
          <cell r="U111">
            <v>108340146</v>
          </cell>
          <cell r="V111">
            <v>198279649</v>
          </cell>
          <cell r="W111">
            <v>20392813</v>
          </cell>
          <cell r="Y111">
            <v>200009</v>
          </cell>
          <cell r="Z111">
            <v>31553618972</v>
          </cell>
          <cell r="AA111">
            <v>5617196000</v>
          </cell>
          <cell r="AB111">
            <v>37170814972</v>
          </cell>
          <cell r="AC111">
            <v>18745393979</v>
          </cell>
          <cell r="AD111">
            <v>525696882</v>
          </cell>
          <cell r="AE111">
            <v>56441905833</v>
          </cell>
          <cell r="AF111">
            <v>116283379</v>
          </cell>
          <cell r="AG111">
            <v>122614319</v>
          </cell>
          <cell r="AH111">
            <v>238897698</v>
          </cell>
          <cell r="AI111">
            <v>25826562</v>
          </cell>
          <cell r="AK111">
            <v>200009</v>
          </cell>
          <cell r="AL111">
            <v>9263650426</v>
          </cell>
          <cell r="AM111">
            <v>1217721000</v>
          </cell>
          <cell r="AN111">
            <v>10481371426</v>
          </cell>
          <cell r="AO111">
            <v>5131345858</v>
          </cell>
          <cell r="AP111">
            <v>148435064</v>
          </cell>
          <cell r="AQ111">
            <v>15761152348</v>
          </cell>
          <cell r="AR111">
            <v>16456604</v>
          </cell>
          <cell r="AS111">
            <v>42895839</v>
          </cell>
          <cell r="AT111">
            <v>59352443</v>
          </cell>
          <cell r="AU111">
            <v>5500759</v>
          </cell>
        </row>
        <row r="112">
          <cell r="A112">
            <v>200010</v>
          </cell>
          <cell r="B112">
            <v>2582532790</v>
          </cell>
          <cell r="C112">
            <v>122066000</v>
          </cell>
          <cell r="D112">
            <v>2704598790</v>
          </cell>
          <cell r="E112">
            <v>1643663709</v>
          </cell>
          <cell r="F112">
            <v>49500983</v>
          </cell>
          <cell r="G112">
            <v>4397763482</v>
          </cell>
          <cell r="H112">
            <v>5472199</v>
          </cell>
          <cell r="I112">
            <v>11687388</v>
          </cell>
          <cell r="J112">
            <v>17159587</v>
          </cell>
          <cell r="K112">
            <v>1430731</v>
          </cell>
          <cell r="M112">
            <v>200010</v>
          </cell>
          <cell r="N112">
            <v>26864852710</v>
          </cell>
          <cell r="O112">
            <v>3784024000</v>
          </cell>
          <cell r="P112">
            <v>30648876710</v>
          </cell>
          <cell r="Q112">
            <v>15733631173</v>
          </cell>
          <cell r="R112">
            <v>428500371</v>
          </cell>
          <cell r="S112">
            <v>46811008254</v>
          </cell>
          <cell r="T112">
            <v>95411702</v>
          </cell>
          <cell r="U112">
            <v>120027534</v>
          </cell>
          <cell r="V112">
            <v>215439236</v>
          </cell>
          <cell r="W112">
            <v>21823544</v>
          </cell>
          <cell r="Y112">
            <v>200010</v>
          </cell>
          <cell r="Z112">
            <v>31663126761</v>
          </cell>
          <cell r="AA112">
            <v>4937414000</v>
          </cell>
          <cell r="AB112">
            <v>36600540761</v>
          </cell>
          <cell r="AC112">
            <v>18823031303</v>
          </cell>
          <cell r="AD112">
            <v>524968719</v>
          </cell>
          <cell r="AE112">
            <v>55948540783</v>
          </cell>
          <cell r="AF112">
            <v>114598195</v>
          </cell>
          <cell r="AG112">
            <v>130238320</v>
          </cell>
          <cell r="AH112">
            <v>244836515</v>
          </cell>
          <cell r="AI112">
            <v>25940464</v>
          </cell>
          <cell r="AK112">
            <v>200010</v>
          </cell>
          <cell r="AL112">
            <v>8646802154</v>
          </cell>
          <cell r="AM112">
            <v>654704000</v>
          </cell>
          <cell r="AN112">
            <v>9301506154</v>
          </cell>
          <cell r="AO112">
            <v>5004880368</v>
          </cell>
          <cell r="AP112">
            <v>148332571</v>
          </cell>
          <cell r="AQ112">
            <v>14454719093</v>
          </cell>
          <cell r="AR112">
            <v>15654080</v>
          </cell>
          <cell r="AS112">
            <v>40098501</v>
          </cell>
          <cell r="AT112">
            <v>55752581</v>
          </cell>
          <cell r="AU112">
            <v>5040988</v>
          </cell>
        </row>
        <row r="113">
          <cell r="A113">
            <v>200011</v>
          </cell>
          <cell r="B113">
            <v>2399002971</v>
          </cell>
          <cell r="C113">
            <v>191690000</v>
          </cell>
          <cell r="D113">
            <v>2590692971</v>
          </cell>
          <cell r="E113">
            <v>1471520402</v>
          </cell>
          <cell r="F113">
            <v>50662902</v>
          </cell>
          <cell r="G113">
            <v>4112876275</v>
          </cell>
          <cell r="H113">
            <v>8013873</v>
          </cell>
          <cell r="I113">
            <v>9268509</v>
          </cell>
          <cell r="J113">
            <v>17282382</v>
          </cell>
          <cell r="K113">
            <v>1736554</v>
          </cell>
          <cell r="M113">
            <v>200011</v>
          </cell>
          <cell r="N113">
            <v>29263855681</v>
          </cell>
          <cell r="O113">
            <v>3975714000</v>
          </cell>
          <cell r="P113">
            <v>33239569681</v>
          </cell>
          <cell r="Q113">
            <v>17205151575</v>
          </cell>
          <cell r="R113">
            <v>479163273</v>
          </cell>
          <cell r="S113">
            <v>50923884529</v>
          </cell>
          <cell r="T113">
            <v>103425575</v>
          </cell>
          <cell r="U113">
            <v>129296043</v>
          </cell>
          <cell r="V113">
            <v>232721618</v>
          </cell>
          <cell r="W113">
            <v>23560098</v>
          </cell>
          <cell r="Y113">
            <v>200011</v>
          </cell>
          <cell r="Z113">
            <v>31781454241</v>
          </cell>
          <cell r="AA113">
            <v>4527408000</v>
          </cell>
          <cell r="AB113">
            <v>36308862241</v>
          </cell>
          <cell r="AC113">
            <v>18830893320</v>
          </cell>
          <cell r="AD113">
            <v>528716101</v>
          </cell>
          <cell r="AE113">
            <v>55668471662</v>
          </cell>
          <cell r="AF113">
            <v>113973396</v>
          </cell>
          <cell r="AG113">
            <v>135140699</v>
          </cell>
          <cell r="AH113">
            <v>249114095</v>
          </cell>
          <cell r="AI113">
            <v>26006401</v>
          </cell>
          <cell r="AK113">
            <v>200011</v>
          </cell>
          <cell r="AL113">
            <v>8020318364</v>
          </cell>
          <cell r="AM113">
            <v>581685000</v>
          </cell>
          <cell r="AN113">
            <v>8602003364</v>
          </cell>
          <cell r="AO113">
            <v>4780048593</v>
          </cell>
          <cell r="AP113">
            <v>151596699</v>
          </cell>
          <cell r="AQ113">
            <v>13533648656</v>
          </cell>
          <cell r="AR113">
            <v>18765070</v>
          </cell>
          <cell r="AS113">
            <v>35271512</v>
          </cell>
          <cell r="AT113">
            <v>54036582</v>
          </cell>
          <cell r="AU113">
            <v>4879552</v>
          </cell>
        </row>
        <row r="114">
          <cell r="A114">
            <v>200012</v>
          </cell>
          <cell r="B114">
            <v>2656850504</v>
          </cell>
          <cell r="C114">
            <v>184105000</v>
          </cell>
          <cell r="D114">
            <v>2840955504</v>
          </cell>
          <cell r="E114">
            <v>1748095448</v>
          </cell>
          <cell r="F114">
            <v>47653095</v>
          </cell>
          <cell r="G114">
            <v>4636704047</v>
          </cell>
          <cell r="H114">
            <v>13624201</v>
          </cell>
          <cell r="I114">
            <v>5931824</v>
          </cell>
          <cell r="J114">
            <v>19556025</v>
          </cell>
          <cell r="K114">
            <v>3173162</v>
          </cell>
          <cell r="M114">
            <v>200012</v>
          </cell>
          <cell r="N114">
            <v>31920706185</v>
          </cell>
          <cell r="O114">
            <v>4159819000</v>
          </cell>
          <cell r="P114">
            <v>36080525185</v>
          </cell>
          <cell r="Q114">
            <v>18953247023</v>
          </cell>
          <cell r="R114">
            <v>526816368</v>
          </cell>
          <cell r="S114">
            <v>55560588576</v>
          </cell>
          <cell r="T114">
            <v>117049776</v>
          </cell>
          <cell r="U114">
            <v>135227867</v>
          </cell>
          <cell r="V114">
            <v>252277643</v>
          </cell>
          <cell r="W114">
            <v>26733260</v>
          </cell>
          <cell r="Y114">
            <v>200012</v>
          </cell>
          <cell r="Z114">
            <v>31920706185</v>
          </cell>
          <cell r="AA114">
            <v>4159819000</v>
          </cell>
          <cell r="AB114">
            <v>36080525185</v>
          </cell>
          <cell r="AC114">
            <v>18953247023</v>
          </cell>
          <cell r="AD114">
            <v>526816368</v>
          </cell>
          <cell r="AE114">
            <v>55560588576</v>
          </cell>
          <cell r="AF114">
            <v>117049776</v>
          </cell>
          <cell r="AG114">
            <v>135227867</v>
          </cell>
          <cell r="AH114">
            <v>252277643</v>
          </cell>
          <cell r="AI114">
            <v>26733260</v>
          </cell>
          <cell r="AK114">
            <v>200012</v>
          </cell>
          <cell r="AL114">
            <v>7638386265</v>
          </cell>
          <cell r="AM114">
            <v>497861000</v>
          </cell>
          <cell r="AN114">
            <v>8136247265</v>
          </cell>
          <cell r="AO114">
            <v>4863279559</v>
          </cell>
          <cell r="AP114">
            <v>147816980</v>
          </cell>
          <cell r="AQ114">
            <v>13147343804</v>
          </cell>
          <cell r="AR114">
            <v>27110273</v>
          </cell>
          <cell r="AS114">
            <v>26887721</v>
          </cell>
          <cell r="AT114">
            <v>53997994</v>
          </cell>
          <cell r="AU114">
            <v>6340447</v>
          </cell>
        </row>
        <row r="115">
          <cell r="A115">
            <v>200101</v>
          </cell>
          <cell r="B115">
            <v>2698453802</v>
          </cell>
          <cell r="C115">
            <v>211759000</v>
          </cell>
          <cell r="D115">
            <v>2910212802</v>
          </cell>
          <cell r="E115">
            <v>1615639052</v>
          </cell>
          <cell r="F115">
            <v>50755490</v>
          </cell>
          <cell r="G115">
            <v>4576607344</v>
          </cell>
          <cell r="H115">
            <v>16732365</v>
          </cell>
          <cell r="I115">
            <v>4690977</v>
          </cell>
          <cell r="J115">
            <v>21423342</v>
          </cell>
          <cell r="K115">
            <v>4251084</v>
          </cell>
          <cell r="M115">
            <v>200101</v>
          </cell>
          <cell r="N115">
            <v>2698453802</v>
          </cell>
          <cell r="O115">
            <v>211759000</v>
          </cell>
          <cell r="P115">
            <v>2910212802</v>
          </cell>
          <cell r="Q115">
            <v>1615639052</v>
          </cell>
          <cell r="R115">
            <v>50755490</v>
          </cell>
          <cell r="S115">
            <v>4576607344</v>
          </cell>
          <cell r="T115">
            <v>16732365</v>
          </cell>
          <cell r="U115">
            <v>4690977</v>
          </cell>
          <cell r="V115">
            <v>21423342</v>
          </cell>
          <cell r="W115">
            <v>4251084</v>
          </cell>
          <cell r="Y115">
            <v>200101</v>
          </cell>
          <cell r="Z115">
            <v>32004676228</v>
          </cell>
          <cell r="AA115">
            <v>3845907000</v>
          </cell>
          <cell r="AB115">
            <v>35850583228</v>
          </cell>
          <cell r="AC115">
            <v>18984383415</v>
          </cell>
          <cell r="AD115">
            <v>577571858</v>
          </cell>
          <cell r="AE115">
            <v>55412538501</v>
          </cell>
          <cell r="AF115">
            <v>119072114</v>
          </cell>
          <cell r="AG115">
            <v>136572650</v>
          </cell>
          <cell r="AH115">
            <v>255644764</v>
          </cell>
          <cell r="AI115">
            <v>27388651</v>
          </cell>
          <cell r="AK115">
            <v>200101</v>
          </cell>
          <cell r="AL115">
            <v>7754307277</v>
          </cell>
          <cell r="AM115">
            <v>587554000</v>
          </cell>
          <cell r="AN115">
            <v>8341861277</v>
          </cell>
          <cell r="AO115">
            <v>4835254902</v>
          </cell>
          <cell r="AP115">
            <v>149071487</v>
          </cell>
          <cell r="AQ115">
            <v>13326187666</v>
          </cell>
          <cell r="AR115">
            <v>38370439</v>
          </cell>
          <cell r="AS115">
            <v>19891310</v>
          </cell>
          <cell r="AT115">
            <v>58261749</v>
          </cell>
          <cell r="AU115">
            <v>9160800</v>
          </cell>
        </row>
        <row r="116">
          <cell r="A116">
            <v>200102</v>
          </cell>
          <cell r="B116">
            <v>2543305832</v>
          </cell>
          <cell r="C116">
            <v>181139000</v>
          </cell>
          <cell r="D116">
            <v>2724444832</v>
          </cell>
          <cell r="E116">
            <v>1685415371</v>
          </cell>
          <cell r="F116">
            <v>48362545</v>
          </cell>
          <cell r="G116">
            <v>4458222748</v>
          </cell>
          <cell r="H116">
            <v>15729786</v>
          </cell>
          <cell r="I116">
            <v>3881932</v>
          </cell>
          <cell r="J116">
            <v>19611718</v>
          </cell>
          <cell r="K116">
            <v>3118978</v>
          </cell>
          <cell r="M116">
            <v>200102</v>
          </cell>
          <cell r="N116">
            <v>5241759634</v>
          </cell>
          <cell r="O116">
            <v>392898000</v>
          </cell>
          <cell r="P116">
            <v>5634657634</v>
          </cell>
          <cell r="Q116">
            <v>3301054423</v>
          </cell>
          <cell r="R116">
            <v>99118035</v>
          </cell>
          <cell r="S116">
            <v>9034830092</v>
          </cell>
          <cell r="T116">
            <v>32462151</v>
          </cell>
          <cell r="U116">
            <v>8572909</v>
          </cell>
          <cell r="V116">
            <v>41035060</v>
          </cell>
          <cell r="W116">
            <v>7370062</v>
          </cell>
          <cell r="Y116">
            <v>200102</v>
          </cell>
          <cell r="Z116">
            <v>32003948756</v>
          </cell>
          <cell r="AA116">
            <v>3490093000</v>
          </cell>
          <cell r="AB116">
            <v>35494041756</v>
          </cell>
          <cell r="AC116">
            <v>19116786103</v>
          </cell>
          <cell r="AD116">
            <v>579093286</v>
          </cell>
          <cell r="AE116">
            <v>55189921145</v>
          </cell>
          <cell r="AF116">
            <v>117001216</v>
          </cell>
          <cell r="AG116">
            <v>134294077</v>
          </cell>
          <cell r="AH116">
            <v>251295293</v>
          </cell>
          <cell r="AI116">
            <v>26423464</v>
          </cell>
          <cell r="AK116">
            <v>200102</v>
          </cell>
          <cell r="AL116">
            <v>7898610138</v>
          </cell>
          <cell r="AM116">
            <v>577003000</v>
          </cell>
          <cell r="AN116">
            <v>8475613138</v>
          </cell>
          <cell r="AO116">
            <v>5049149871</v>
          </cell>
          <cell r="AP116">
            <v>146771130</v>
          </cell>
          <cell r="AQ116">
            <v>13671534139</v>
          </cell>
          <cell r="AR116">
            <v>46086352</v>
          </cell>
          <cell r="AS116">
            <v>14504733</v>
          </cell>
          <cell r="AT116">
            <v>60591085</v>
          </cell>
          <cell r="AU116">
            <v>10543224</v>
          </cell>
        </row>
        <row r="117">
          <cell r="A117">
            <v>200103</v>
          </cell>
          <cell r="B117">
            <v>2506229418</v>
          </cell>
          <cell r="C117">
            <v>10000</v>
          </cell>
          <cell r="D117">
            <v>2506239418</v>
          </cell>
          <cell r="E117">
            <v>1548687664</v>
          </cell>
          <cell r="F117">
            <v>48053063</v>
          </cell>
          <cell r="G117">
            <v>4102980145</v>
          </cell>
          <cell r="H117">
            <v>14317869</v>
          </cell>
          <cell r="I117">
            <v>4215798</v>
          </cell>
          <cell r="J117">
            <v>18533667</v>
          </cell>
          <cell r="K117">
            <v>3112634</v>
          </cell>
          <cell r="M117">
            <v>200103</v>
          </cell>
          <cell r="N117">
            <v>7747989052</v>
          </cell>
          <cell r="O117">
            <v>392908000</v>
          </cell>
          <cell r="P117">
            <v>8140897052</v>
          </cell>
          <cell r="Q117">
            <v>4849742087</v>
          </cell>
          <cell r="R117">
            <v>147171098</v>
          </cell>
          <cell r="S117">
            <v>13137810237</v>
          </cell>
          <cell r="T117">
            <v>46780020</v>
          </cell>
          <cell r="U117">
            <v>12788707</v>
          </cell>
          <cell r="V117">
            <v>59568727</v>
          </cell>
          <cell r="W117">
            <v>10482696</v>
          </cell>
          <cell r="Y117">
            <v>200103</v>
          </cell>
          <cell r="Z117">
            <v>32052245423</v>
          </cell>
          <cell r="AA117">
            <v>2986173000</v>
          </cell>
          <cell r="AB117">
            <v>35038418423</v>
          </cell>
          <cell r="AC117">
            <v>19165852383</v>
          </cell>
          <cell r="AD117">
            <v>579821752</v>
          </cell>
          <cell r="AE117">
            <v>54785656558</v>
          </cell>
          <cell r="AF117">
            <v>115737938</v>
          </cell>
          <cell r="AG117">
            <v>117110728</v>
          </cell>
          <cell r="AH117">
            <v>232848666</v>
          </cell>
          <cell r="AI117">
            <v>26990346</v>
          </cell>
          <cell r="AK117">
            <v>200103</v>
          </cell>
          <cell r="AL117">
            <v>7747989052</v>
          </cell>
          <cell r="AM117">
            <v>392908000</v>
          </cell>
          <cell r="AN117">
            <v>8140897052</v>
          </cell>
          <cell r="AO117">
            <v>4849742087</v>
          </cell>
          <cell r="AP117">
            <v>147171098</v>
          </cell>
          <cell r="AQ117">
            <v>13137810237</v>
          </cell>
          <cell r="AR117">
            <v>46780020</v>
          </cell>
          <cell r="AS117">
            <v>12788707</v>
          </cell>
          <cell r="AT117">
            <v>59568727</v>
          </cell>
          <cell r="AU117">
            <v>10482696</v>
          </cell>
        </row>
        <row r="118">
          <cell r="A118">
            <v>200104</v>
          </cell>
          <cell r="B118">
            <v>2311008013</v>
          </cell>
          <cell r="C118">
            <v>0</v>
          </cell>
          <cell r="D118">
            <v>2311008013</v>
          </cell>
          <cell r="E118">
            <v>1492865285</v>
          </cell>
          <cell r="F118">
            <v>48682816</v>
          </cell>
          <cell r="G118">
            <v>3852556114</v>
          </cell>
          <cell r="H118">
            <v>9957945</v>
          </cell>
          <cell r="I118">
            <v>3595197</v>
          </cell>
          <cell r="J118">
            <v>13553142</v>
          </cell>
          <cell r="K118">
            <v>2000411</v>
          </cell>
          <cell r="M118">
            <v>200104</v>
          </cell>
          <cell r="N118">
            <v>10058997065</v>
          </cell>
          <cell r="O118">
            <v>392908000</v>
          </cell>
          <cell r="P118">
            <v>10451905065</v>
          </cell>
          <cell r="Q118">
            <v>6342607372</v>
          </cell>
          <cell r="R118">
            <v>195853914</v>
          </cell>
          <cell r="S118">
            <v>16990366351</v>
          </cell>
          <cell r="T118">
            <v>56737965</v>
          </cell>
          <cell r="U118">
            <v>16383904</v>
          </cell>
          <cell r="V118">
            <v>73121869</v>
          </cell>
          <cell r="W118">
            <v>12483107</v>
          </cell>
          <cell r="Y118">
            <v>200104</v>
          </cell>
          <cell r="Z118">
            <v>32087782268</v>
          </cell>
          <cell r="AA118">
            <v>2572909000</v>
          </cell>
          <cell r="AB118">
            <v>34660691268</v>
          </cell>
          <cell r="AC118">
            <v>19243470138</v>
          </cell>
          <cell r="AD118">
            <v>581229701</v>
          </cell>
          <cell r="AE118">
            <v>54485391107</v>
          </cell>
          <cell r="AF118">
            <v>114674338</v>
          </cell>
          <cell r="AG118">
            <v>110248497</v>
          </cell>
          <cell r="AH118">
            <v>224922835</v>
          </cell>
          <cell r="AI118">
            <v>27267186</v>
          </cell>
          <cell r="AK118">
            <v>200104</v>
          </cell>
          <cell r="AL118">
            <v>7360543263</v>
          </cell>
          <cell r="AM118">
            <v>181149000</v>
          </cell>
          <cell r="AN118">
            <v>7541692263</v>
          </cell>
          <cell r="AO118">
            <v>4726968320</v>
          </cell>
          <cell r="AP118">
            <v>145098424</v>
          </cell>
          <cell r="AQ118">
            <v>12413759007</v>
          </cell>
          <cell r="AR118">
            <v>40005600</v>
          </cell>
          <cell r="AS118">
            <v>11692927</v>
          </cell>
          <cell r="AT118">
            <v>51698527</v>
          </cell>
          <cell r="AU118">
            <v>8232023</v>
          </cell>
        </row>
        <row r="119">
          <cell r="A119">
            <v>200105</v>
          </cell>
          <cell r="B119">
            <v>2363862259</v>
          </cell>
          <cell r="C119">
            <v>0</v>
          </cell>
          <cell r="D119">
            <v>2363862259</v>
          </cell>
          <cell r="E119">
            <v>1542632250</v>
          </cell>
          <cell r="F119">
            <v>44836571</v>
          </cell>
          <cell r="G119">
            <v>3951331080</v>
          </cell>
          <cell r="H119">
            <v>5584724</v>
          </cell>
          <cell r="I119">
            <v>9227607</v>
          </cell>
          <cell r="J119">
            <v>14812331</v>
          </cell>
          <cell r="K119">
            <v>1313070</v>
          </cell>
          <cell r="M119">
            <v>200105</v>
          </cell>
          <cell r="N119">
            <v>12422859324</v>
          </cell>
          <cell r="O119">
            <v>392908000</v>
          </cell>
          <cell r="P119">
            <v>12815767324</v>
          </cell>
          <cell r="Q119">
            <v>7885239622</v>
          </cell>
          <cell r="R119">
            <v>240690485</v>
          </cell>
          <cell r="S119">
            <v>20941697431</v>
          </cell>
          <cell r="T119">
            <v>62322689</v>
          </cell>
          <cell r="U119">
            <v>25611511</v>
          </cell>
          <cell r="V119">
            <v>87934200</v>
          </cell>
          <cell r="W119">
            <v>13796177</v>
          </cell>
          <cell r="Y119">
            <v>200105</v>
          </cell>
          <cell r="Z119">
            <v>32035216135</v>
          </cell>
          <cell r="AA119">
            <v>2400974000</v>
          </cell>
          <cell r="AB119">
            <v>34436190135</v>
          </cell>
          <cell r="AC119">
            <v>19384603614</v>
          </cell>
          <cell r="AD119">
            <v>581094397</v>
          </cell>
          <cell r="AE119">
            <v>54401888146</v>
          </cell>
          <cell r="AF119">
            <v>112108346</v>
          </cell>
          <cell r="AG119">
            <v>107546561</v>
          </cell>
          <cell r="AH119">
            <v>219654907</v>
          </cell>
          <cell r="AI119">
            <v>27044704</v>
          </cell>
          <cell r="AK119">
            <v>200105</v>
          </cell>
          <cell r="AL119">
            <v>7181099690</v>
          </cell>
          <cell r="AM119">
            <v>10000</v>
          </cell>
          <cell r="AN119">
            <v>7181109690</v>
          </cell>
          <cell r="AO119">
            <v>4584185199</v>
          </cell>
          <cell r="AP119">
            <v>141572450</v>
          </cell>
          <cell r="AQ119">
            <v>11906867339</v>
          </cell>
          <cell r="AR119">
            <v>29860538</v>
          </cell>
          <cell r="AS119">
            <v>17038602</v>
          </cell>
          <cell r="AT119">
            <v>46899140</v>
          </cell>
          <cell r="AU119">
            <v>6426115</v>
          </cell>
        </row>
        <row r="120">
          <cell r="A120">
            <v>200106</v>
          </cell>
          <cell r="B120">
            <v>2644306389</v>
          </cell>
          <cell r="C120">
            <v>16000</v>
          </cell>
          <cell r="D120">
            <v>2644322389</v>
          </cell>
          <cell r="E120">
            <v>1648990423</v>
          </cell>
          <cell r="F120">
            <v>55835350</v>
          </cell>
          <cell r="G120">
            <v>4349148162</v>
          </cell>
          <cell r="H120">
            <v>4470575</v>
          </cell>
          <cell r="I120">
            <v>10565394</v>
          </cell>
          <cell r="J120">
            <v>15035969</v>
          </cell>
          <cell r="K120">
            <v>1393675</v>
          </cell>
          <cell r="M120">
            <v>200106</v>
          </cell>
          <cell r="N120">
            <v>15067165713</v>
          </cell>
          <cell r="O120">
            <v>392924000</v>
          </cell>
          <cell r="P120">
            <v>15460089713</v>
          </cell>
          <cell r="Q120">
            <v>9534230045</v>
          </cell>
          <cell r="R120">
            <v>296525835</v>
          </cell>
          <cell r="S120">
            <v>25290845593</v>
          </cell>
          <cell r="T120">
            <v>66793264</v>
          </cell>
          <cell r="U120">
            <v>36176905</v>
          </cell>
          <cell r="V120">
            <v>102970169</v>
          </cell>
          <cell r="W120">
            <v>15189852</v>
          </cell>
          <cell r="Y120">
            <v>200106</v>
          </cell>
          <cell r="Z120">
            <v>31969202404</v>
          </cell>
          <cell r="AA120">
            <v>2108506000</v>
          </cell>
          <cell r="AB120">
            <v>34077708404</v>
          </cell>
          <cell r="AC120">
            <v>19528855462</v>
          </cell>
          <cell r="AD120">
            <v>592777879</v>
          </cell>
          <cell r="AE120">
            <v>54199341745</v>
          </cell>
          <cell r="AF120">
            <v>110360141</v>
          </cell>
          <cell r="AG120">
            <v>105960465</v>
          </cell>
          <cell r="AH120">
            <v>216320606</v>
          </cell>
          <cell r="AI120">
            <v>27031058</v>
          </cell>
          <cell r="AK120">
            <v>200106</v>
          </cell>
          <cell r="AL120">
            <v>7319176661</v>
          </cell>
          <cell r="AM120">
            <v>16000</v>
          </cell>
          <cell r="AN120">
            <v>7319192661</v>
          </cell>
          <cell r="AO120">
            <v>4684487958</v>
          </cell>
          <cell r="AP120">
            <v>149354737</v>
          </cell>
          <cell r="AQ120">
            <v>12153035356</v>
          </cell>
          <cell r="AR120">
            <v>20013244</v>
          </cell>
          <cell r="AS120">
            <v>23388198</v>
          </cell>
          <cell r="AT120">
            <v>43401442</v>
          </cell>
          <cell r="AU120">
            <v>4707156</v>
          </cell>
        </row>
        <row r="121">
          <cell r="A121">
            <v>200107</v>
          </cell>
          <cell r="B121">
            <v>3172433899</v>
          </cell>
          <cell r="C121">
            <v>24000</v>
          </cell>
          <cell r="D121">
            <v>3172457899</v>
          </cell>
          <cell r="E121">
            <v>1927882690</v>
          </cell>
          <cell r="F121">
            <v>60238634</v>
          </cell>
          <cell r="G121">
            <v>5160579223</v>
          </cell>
          <cell r="H121">
            <v>4406227</v>
          </cell>
          <cell r="I121">
            <v>14814725</v>
          </cell>
          <cell r="J121">
            <v>19220952</v>
          </cell>
          <cell r="K121">
            <v>1877849</v>
          </cell>
          <cell r="M121">
            <v>200107</v>
          </cell>
          <cell r="N121">
            <v>18239599612</v>
          </cell>
          <cell r="O121">
            <v>392948000</v>
          </cell>
          <cell r="P121">
            <v>18632547612</v>
          </cell>
          <cell r="Q121">
            <v>11462112735</v>
          </cell>
          <cell r="R121">
            <v>356764469</v>
          </cell>
          <cell r="S121">
            <v>30451424816</v>
          </cell>
          <cell r="T121">
            <v>71199491</v>
          </cell>
          <cell r="U121">
            <v>50991630</v>
          </cell>
          <cell r="V121">
            <v>122191121</v>
          </cell>
          <cell r="W121">
            <v>17067701</v>
          </cell>
          <cell r="Y121">
            <v>200107</v>
          </cell>
          <cell r="Z121">
            <v>31942255241</v>
          </cell>
          <cell r="AA121">
            <v>1423447000</v>
          </cell>
          <cell r="AB121">
            <v>33365702241</v>
          </cell>
          <cell r="AC121">
            <v>19686608953</v>
          </cell>
          <cell r="AD121">
            <v>603413037</v>
          </cell>
          <cell r="AE121">
            <v>53655724231</v>
          </cell>
          <cell r="AF121">
            <v>108491645</v>
          </cell>
          <cell r="AG121">
            <v>106290464</v>
          </cell>
          <cell r="AH121">
            <v>214782109</v>
          </cell>
          <cell r="AI121">
            <v>27018405</v>
          </cell>
          <cell r="AK121">
            <v>200107</v>
          </cell>
          <cell r="AL121">
            <v>8180602547</v>
          </cell>
          <cell r="AM121">
            <v>40000</v>
          </cell>
          <cell r="AN121">
            <v>8180642547</v>
          </cell>
          <cell r="AO121">
            <v>5119505363</v>
          </cell>
          <cell r="AP121">
            <v>160910555</v>
          </cell>
          <cell r="AQ121">
            <v>13461058465</v>
          </cell>
          <cell r="AR121">
            <v>14461526</v>
          </cell>
          <cell r="AS121">
            <v>34607726</v>
          </cell>
          <cell r="AT121">
            <v>49069252</v>
          </cell>
          <cell r="AU121">
            <v>4584594</v>
          </cell>
        </row>
        <row r="122">
          <cell r="A122">
            <v>200108</v>
          </cell>
          <cell r="B122">
            <v>3198084540</v>
          </cell>
          <cell r="C122">
            <v>140000</v>
          </cell>
          <cell r="D122">
            <v>3198224540</v>
          </cell>
          <cell r="E122">
            <v>1907967519</v>
          </cell>
          <cell r="F122">
            <v>61617647</v>
          </cell>
          <cell r="G122">
            <v>5167809706</v>
          </cell>
          <cell r="H122">
            <v>4072567</v>
          </cell>
          <cell r="I122">
            <v>17044414</v>
          </cell>
          <cell r="J122">
            <v>21116981</v>
          </cell>
          <cell r="K122">
            <v>2068537</v>
          </cell>
          <cell r="M122">
            <v>200108</v>
          </cell>
          <cell r="N122">
            <v>21437684152</v>
          </cell>
          <cell r="O122">
            <v>393088000</v>
          </cell>
          <cell r="P122">
            <v>21830772152</v>
          </cell>
          <cell r="Q122">
            <v>13370080254</v>
          </cell>
          <cell r="R122">
            <v>418382116</v>
          </cell>
          <cell r="S122">
            <v>35619234522</v>
          </cell>
          <cell r="T122">
            <v>75272058</v>
          </cell>
          <cell r="U122">
            <v>68036044</v>
          </cell>
          <cell r="V122">
            <v>143308102</v>
          </cell>
          <cell r="W122">
            <v>19136238</v>
          </cell>
          <cell r="Y122">
            <v>200108</v>
          </cell>
          <cell r="Z122">
            <v>32114853020</v>
          </cell>
          <cell r="AA122">
            <v>1158878000</v>
          </cell>
          <cell r="AB122">
            <v>33273731020</v>
          </cell>
          <cell r="AC122">
            <v>19898224295</v>
          </cell>
          <cell r="AD122">
            <v>617631910</v>
          </cell>
          <cell r="AE122">
            <v>53789587225</v>
          </cell>
          <cell r="AF122">
            <v>107661329</v>
          </cell>
          <cell r="AG122">
            <v>109239380</v>
          </cell>
          <cell r="AH122">
            <v>216900709</v>
          </cell>
          <cell r="AI122">
            <v>27188952</v>
          </cell>
          <cell r="AK122">
            <v>200108</v>
          </cell>
          <cell r="AL122">
            <v>9014824828</v>
          </cell>
          <cell r="AM122">
            <v>180000</v>
          </cell>
          <cell r="AN122">
            <v>9015004828</v>
          </cell>
          <cell r="AO122">
            <v>5484840632</v>
          </cell>
          <cell r="AP122">
            <v>177691631</v>
          </cell>
          <cell r="AQ122">
            <v>14677537091</v>
          </cell>
          <cell r="AR122">
            <v>12949369</v>
          </cell>
          <cell r="AS122">
            <v>42424533</v>
          </cell>
          <cell r="AT122">
            <v>55373902</v>
          </cell>
          <cell r="AU122">
            <v>5340061</v>
          </cell>
        </row>
        <row r="123">
          <cell r="A123">
            <v>200109</v>
          </cell>
          <cell r="B123">
            <v>3180010987</v>
          </cell>
          <cell r="C123">
            <v>0</v>
          </cell>
          <cell r="D123">
            <v>3180010987</v>
          </cell>
          <cell r="E123">
            <v>1890860532</v>
          </cell>
          <cell r="F123">
            <v>60173593</v>
          </cell>
          <cell r="G123">
            <v>5131045112</v>
          </cell>
          <cell r="H123">
            <v>4404446</v>
          </cell>
          <cell r="I123">
            <v>12566864</v>
          </cell>
          <cell r="J123">
            <v>16971310</v>
          </cell>
          <cell r="K123">
            <v>1899920</v>
          </cell>
          <cell r="M123">
            <v>200109</v>
          </cell>
          <cell r="N123">
            <v>24617695139</v>
          </cell>
          <cell r="O123">
            <v>393088000</v>
          </cell>
          <cell r="P123">
            <v>25010783139</v>
          </cell>
          <cell r="Q123">
            <v>15260940786</v>
          </cell>
          <cell r="R123">
            <v>478555709</v>
          </cell>
          <cell r="S123">
            <v>40750279634</v>
          </cell>
          <cell r="T123">
            <v>79676504</v>
          </cell>
          <cell r="U123">
            <v>80602908</v>
          </cell>
          <cell r="V123">
            <v>160279412</v>
          </cell>
          <cell r="W123">
            <v>21036158</v>
          </cell>
          <cell r="Y123">
            <v>200109</v>
          </cell>
          <cell r="Z123">
            <v>32256081404</v>
          </cell>
          <cell r="AA123">
            <v>890949000</v>
          </cell>
          <cell r="AB123">
            <v>33147030404</v>
          </cell>
          <cell r="AC123">
            <v>20124220345</v>
          </cell>
          <cell r="AD123">
            <v>626372689</v>
          </cell>
          <cell r="AE123">
            <v>53897623438</v>
          </cell>
          <cell r="AF123">
            <v>106786777</v>
          </cell>
          <cell r="AG123">
            <v>107490629</v>
          </cell>
          <cell r="AH123">
            <v>214277406</v>
          </cell>
          <cell r="AI123">
            <v>27376605</v>
          </cell>
          <cell r="AK123">
            <v>200109</v>
          </cell>
          <cell r="AL123">
            <v>9550529426</v>
          </cell>
          <cell r="AM123">
            <v>164000</v>
          </cell>
          <cell r="AN123">
            <v>9550693426</v>
          </cell>
          <cell r="AO123">
            <v>5726710741</v>
          </cell>
          <cell r="AP123">
            <v>182029874</v>
          </cell>
          <cell r="AQ123">
            <v>15459434041</v>
          </cell>
          <cell r="AR123">
            <v>12883240</v>
          </cell>
          <cell r="AS123">
            <v>44426003</v>
          </cell>
          <cell r="AT123">
            <v>57309243</v>
          </cell>
          <cell r="AU123">
            <v>5846306</v>
          </cell>
        </row>
        <row r="124">
          <cell r="A124">
            <v>200110</v>
          </cell>
          <cell r="B124">
            <v>2510410599</v>
          </cell>
          <cell r="C124">
            <v>100400000</v>
          </cell>
          <cell r="D124">
            <v>2610810599</v>
          </cell>
          <cell r="E124">
            <v>1729237766</v>
          </cell>
          <cell r="F124">
            <v>61573695</v>
          </cell>
          <cell r="G124">
            <v>4401622060</v>
          </cell>
          <cell r="H124">
            <v>5142848</v>
          </cell>
          <cell r="I124">
            <v>10515206</v>
          </cell>
          <cell r="J124">
            <v>15658054</v>
          </cell>
          <cell r="K124">
            <v>1051476</v>
          </cell>
          <cell r="M124">
            <v>200110</v>
          </cell>
          <cell r="N124">
            <v>27128105738</v>
          </cell>
          <cell r="O124">
            <v>493488000</v>
          </cell>
          <cell r="P124">
            <v>27621593738</v>
          </cell>
          <cell r="Q124">
            <v>16990178552</v>
          </cell>
          <cell r="R124">
            <v>540129404</v>
          </cell>
          <cell r="S124">
            <v>45151901694</v>
          </cell>
          <cell r="T124">
            <v>84819352</v>
          </cell>
          <cell r="U124">
            <v>91118114</v>
          </cell>
          <cell r="V124">
            <v>175937466</v>
          </cell>
          <cell r="W124">
            <v>22087634</v>
          </cell>
          <cell r="Y124">
            <v>200110</v>
          </cell>
          <cell r="Z124">
            <v>32183959213</v>
          </cell>
          <cell r="AA124">
            <v>869283000</v>
          </cell>
          <cell r="AB124">
            <v>33053242213</v>
          </cell>
          <cell r="AC124">
            <v>20209794402</v>
          </cell>
          <cell r="AD124">
            <v>638445401</v>
          </cell>
          <cell r="AE124">
            <v>53901482016</v>
          </cell>
          <cell r="AF124">
            <v>106457426</v>
          </cell>
          <cell r="AG124">
            <v>106318447</v>
          </cell>
          <cell r="AH124">
            <v>212775873</v>
          </cell>
          <cell r="AI124">
            <v>26997350</v>
          </cell>
          <cell r="AK124">
            <v>200110</v>
          </cell>
          <cell r="AL124">
            <v>8888506126</v>
          </cell>
          <cell r="AM124">
            <v>100540000</v>
          </cell>
          <cell r="AN124">
            <v>8989046126</v>
          </cell>
          <cell r="AO124">
            <v>5528065817</v>
          </cell>
          <cell r="AP124">
            <v>183364935</v>
          </cell>
          <cell r="AQ124">
            <v>14700476878</v>
          </cell>
          <cell r="AR124">
            <v>13619861</v>
          </cell>
          <cell r="AS124">
            <v>40126484</v>
          </cell>
          <cell r="AT124">
            <v>53746345</v>
          </cell>
          <cell r="AU124">
            <v>5019933</v>
          </cell>
        </row>
        <row r="125">
          <cell r="A125">
            <v>200111</v>
          </cell>
          <cell r="B125">
            <v>2354212411</v>
          </cell>
          <cell r="C125">
            <v>0</v>
          </cell>
          <cell r="D125">
            <v>2354212411</v>
          </cell>
          <cell r="E125">
            <v>1520061068</v>
          </cell>
          <cell r="F125">
            <v>60773592</v>
          </cell>
          <cell r="G125">
            <v>3935047071</v>
          </cell>
          <cell r="H125">
            <v>8013837</v>
          </cell>
          <cell r="I125">
            <v>7536913</v>
          </cell>
          <cell r="J125">
            <v>15550750</v>
          </cell>
          <cell r="K125">
            <v>1533406</v>
          </cell>
          <cell r="M125">
            <v>200111</v>
          </cell>
          <cell r="N125">
            <v>29482318149</v>
          </cell>
          <cell r="O125">
            <v>493488000</v>
          </cell>
          <cell r="P125">
            <v>29975806149</v>
          </cell>
          <cell r="Q125">
            <v>18510239620</v>
          </cell>
          <cell r="R125">
            <v>600902996</v>
          </cell>
          <cell r="S125">
            <v>49086948765</v>
          </cell>
          <cell r="T125">
            <v>92833189</v>
          </cell>
          <cell r="U125">
            <v>98655027</v>
          </cell>
          <cell r="V125">
            <v>191488216</v>
          </cell>
          <cell r="W125">
            <v>23621040</v>
          </cell>
          <cell r="Y125">
            <v>200111</v>
          </cell>
          <cell r="Z125">
            <v>32139168653</v>
          </cell>
          <cell r="AA125">
            <v>677593000</v>
          </cell>
          <cell r="AB125">
            <v>32816761653</v>
          </cell>
          <cell r="AC125">
            <v>20258335068</v>
          </cell>
          <cell r="AD125">
            <v>648556091</v>
          </cell>
          <cell r="AE125">
            <v>53723652812</v>
          </cell>
          <cell r="AF125">
            <v>106457390</v>
          </cell>
          <cell r="AG125">
            <v>104586851</v>
          </cell>
          <cell r="AH125">
            <v>211044241</v>
          </cell>
          <cell r="AI125">
            <v>26794202</v>
          </cell>
          <cell r="AK125">
            <v>200111</v>
          </cell>
          <cell r="AL125">
            <v>8044633997</v>
          </cell>
          <cell r="AM125">
            <v>100400000</v>
          </cell>
          <cell r="AN125">
            <v>8145033997</v>
          </cell>
          <cell r="AO125">
            <v>5140159366</v>
          </cell>
          <cell r="AP125">
            <v>182520880</v>
          </cell>
          <cell r="AQ125">
            <v>13467714243</v>
          </cell>
          <cell r="AR125">
            <v>17561131</v>
          </cell>
          <cell r="AS125">
            <v>30618983</v>
          </cell>
          <cell r="AT125">
            <v>48180114</v>
          </cell>
          <cell r="AU125">
            <v>4484802</v>
          </cell>
        </row>
        <row r="126">
          <cell r="A126">
            <v>200112</v>
          </cell>
          <cell r="B126">
            <v>2517428236</v>
          </cell>
          <cell r="C126">
            <v>3437000</v>
          </cell>
          <cell r="D126">
            <v>2520865236</v>
          </cell>
          <cell r="E126">
            <v>1767278921</v>
          </cell>
          <cell r="F126">
            <v>59317333</v>
          </cell>
          <cell r="G126">
            <v>4347461490</v>
          </cell>
          <cell r="H126">
            <v>9733293</v>
          </cell>
          <cell r="I126">
            <v>8091710</v>
          </cell>
          <cell r="J126">
            <v>17825003</v>
          </cell>
          <cell r="K126">
            <v>1706654</v>
          </cell>
          <cell r="M126">
            <v>200112</v>
          </cell>
          <cell r="N126">
            <v>31999746385</v>
          </cell>
          <cell r="O126">
            <v>496925000</v>
          </cell>
          <cell r="P126">
            <v>32496671385</v>
          </cell>
          <cell r="Q126">
            <v>20277518541</v>
          </cell>
          <cell r="R126">
            <v>660220329</v>
          </cell>
          <cell r="S126">
            <v>53434410255</v>
          </cell>
          <cell r="T126">
            <v>102566482</v>
          </cell>
          <cell r="U126">
            <v>106746737</v>
          </cell>
          <cell r="V126">
            <v>209313219</v>
          </cell>
          <cell r="W126">
            <v>25327694</v>
          </cell>
          <cell r="Y126">
            <v>200112</v>
          </cell>
          <cell r="Z126">
            <v>31999746385</v>
          </cell>
          <cell r="AA126">
            <v>496925000</v>
          </cell>
          <cell r="AB126">
            <v>32496671385</v>
          </cell>
          <cell r="AC126">
            <v>20277518541</v>
          </cell>
          <cell r="AD126">
            <v>660220329</v>
          </cell>
          <cell r="AE126">
            <v>53434410255</v>
          </cell>
          <cell r="AF126">
            <v>102566482</v>
          </cell>
          <cell r="AG126">
            <v>106746737</v>
          </cell>
          <cell r="AH126">
            <v>209313219</v>
          </cell>
          <cell r="AI126">
            <v>25327694</v>
          </cell>
          <cell r="AK126">
            <v>200112</v>
          </cell>
          <cell r="AL126">
            <v>7382051246</v>
          </cell>
          <cell r="AM126">
            <v>103837000</v>
          </cell>
          <cell r="AN126">
            <v>7485888246</v>
          </cell>
          <cell r="AO126">
            <v>5016577755</v>
          </cell>
          <cell r="AP126">
            <v>181664620</v>
          </cell>
          <cell r="AQ126">
            <v>12684130621</v>
          </cell>
          <cell r="AR126">
            <v>22889978</v>
          </cell>
          <cell r="AS126">
            <v>26143829</v>
          </cell>
          <cell r="AT126">
            <v>49033807</v>
          </cell>
          <cell r="AU126">
            <v>4291536</v>
          </cell>
        </row>
        <row r="127">
          <cell r="A127">
            <v>200201</v>
          </cell>
          <cell r="B127">
            <v>2485259841</v>
          </cell>
          <cell r="C127">
            <v>-8000</v>
          </cell>
          <cell r="D127">
            <v>2485251841</v>
          </cell>
          <cell r="E127">
            <v>1631000249</v>
          </cell>
          <cell r="F127">
            <v>60386881</v>
          </cell>
          <cell r="G127">
            <v>4176638971</v>
          </cell>
          <cell r="H127">
            <v>13703420</v>
          </cell>
          <cell r="I127">
            <v>10285819</v>
          </cell>
          <cell r="J127">
            <v>23989239</v>
          </cell>
          <cell r="K127">
            <v>3157408</v>
          </cell>
          <cell r="M127">
            <v>200201</v>
          </cell>
          <cell r="N127">
            <v>2485259841</v>
          </cell>
          <cell r="O127">
            <v>-8000</v>
          </cell>
          <cell r="P127">
            <v>2485251841</v>
          </cell>
          <cell r="Q127">
            <v>1631000249</v>
          </cell>
          <cell r="R127">
            <v>60386881</v>
          </cell>
          <cell r="S127">
            <v>4176638971</v>
          </cell>
          <cell r="T127">
            <v>13703420</v>
          </cell>
          <cell r="U127">
            <v>10285819</v>
          </cell>
          <cell r="V127">
            <v>23989239</v>
          </cell>
          <cell r="W127">
            <v>3157408</v>
          </cell>
          <cell r="Y127">
            <v>200201</v>
          </cell>
          <cell r="Z127">
            <v>31786552424</v>
          </cell>
          <cell r="AA127">
            <v>285158000</v>
          </cell>
          <cell r="AB127">
            <v>32071710424</v>
          </cell>
          <cell r="AC127">
            <v>20292879738</v>
          </cell>
          <cell r="AD127">
            <v>669851720</v>
          </cell>
          <cell r="AE127">
            <v>53034441882</v>
          </cell>
          <cell r="AF127">
            <v>99537537</v>
          </cell>
          <cell r="AG127">
            <v>112341579</v>
          </cell>
          <cell r="AH127">
            <v>211879116</v>
          </cell>
          <cell r="AI127">
            <v>24234018</v>
          </cell>
          <cell r="AK127">
            <v>200201</v>
          </cell>
          <cell r="AL127">
            <v>7356900488</v>
          </cell>
          <cell r="AM127">
            <v>3429000</v>
          </cell>
          <cell r="AN127">
            <v>7360329488</v>
          </cell>
          <cell r="AO127">
            <v>4918340238</v>
          </cell>
          <cell r="AP127">
            <v>180477806</v>
          </cell>
          <cell r="AQ127">
            <v>12459147532</v>
          </cell>
          <cell r="AR127">
            <v>31450550</v>
          </cell>
          <cell r="AS127">
            <v>25914442</v>
          </cell>
          <cell r="AT127">
            <v>57364992</v>
          </cell>
          <cell r="AU127">
            <v>6397468</v>
          </cell>
        </row>
        <row r="128">
          <cell r="A128">
            <v>200202</v>
          </cell>
          <cell r="B128">
            <v>2441365268</v>
          </cell>
          <cell r="C128">
            <v>18383000</v>
          </cell>
          <cell r="D128">
            <v>2459748268</v>
          </cell>
          <cell r="E128">
            <v>1547674416</v>
          </cell>
          <cell r="F128">
            <v>59970953</v>
          </cell>
          <cell r="G128">
            <v>4067393637</v>
          </cell>
          <cell r="H128">
            <v>13717766</v>
          </cell>
          <cell r="I128">
            <v>11172432</v>
          </cell>
          <cell r="J128">
            <v>24890198</v>
          </cell>
          <cell r="K128">
            <v>2438670</v>
          </cell>
          <cell r="M128">
            <v>200202</v>
          </cell>
          <cell r="N128">
            <v>4926625109</v>
          </cell>
          <cell r="O128">
            <v>18375000</v>
          </cell>
          <cell r="P128">
            <v>4945000109</v>
          </cell>
          <cell r="Q128">
            <v>3178674665</v>
          </cell>
          <cell r="R128">
            <v>120357834</v>
          </cell>
          <cell r="S128">
            <v>8244032608</v>
          </cell>
          <cell r="T128">
            <v>27421186</v>
          </cell>
          <cell r="U128">
            <v>21458251</v>
          </cell>
          <cell r="V128">
            <v>48879437</v>
          </cell>
          <cell r="W128">
            <v>5596078</v>
          </cell>
          <cell r="Y128">
            <v>200202</v>
          </cell>
          <cell r="Z128">
            <v>31684611860</v>
          </cell>
          <cell r="AA128">
            <v>122402000</v>
          </cell>
          <cell r="AB128">
            <v>31807013860</v>
          </cell>
          <cell r="AC128">
            <v>20155138783</v>
          </cell>
          <cell r="AD128">
            <v>681460128</v>
          </cell>
          <cell r="AE128">
            <v>52643612771</v>
          </cell>
          <cell r="AF128">
            <v>97525517</v>
          </cell>
          <cell r="AG128">
            <v>119632079</v>
          </cell>
          <cell r="AH128">
            <v>217157596</v>
          </cell>
          <cell r="AI128">
            <v>23553710</v>
          </cell>
          <cell r="AK128">
            <v>200202</v>
          </cell>
          <cell r="AL128">
            <v>7444053345</v>
          </cell>
          <cell r="AM128">
            <v>21812000</v>
          </cell>
          <cell r="AN128">
            <v>7465865345</v>
          </cell>
          <cell r="AO128">
            <v>4945953586</v>
          </cell>
          <cell r="AP128">
            <v>179675167</v>
          </cell>
          <cell r="AQ128">
            <v>12591494098</v>
          </cell>
          <cell r="AR128">
            <v>37154479</v>
          </cell>
          <cell r="AS128">
            <v>29549961</v>
          </cell>
          <cell r="AT128">
            <v>66704440</v>
          </cell>
          <cell r="AU128">
            <v>7302732</v>
          </cell>
        </row>
        <row r="129">
          <cell r="A129">
            <v>200203</v>
          </cell>
          <cell r="B129">
            <v>2311730066</v>
          </cell>
          <cell r="C129">
            <v>-35000</v>
          </cell>
          <cell r="D129">
            <v>2311695066</v>
          </cell>
          <cell r="E129">
            <v>1677381652</v>
          </cell>
          <cell r="F129">
            <v>59292235</v>
          </cell>
          <cell r="G129">
            <v>4048368953</v>
          </cell>
          <cell r="H129">
            <v>13177851</v>
          </cell>
          <cell r="I129">
            <v>10450966</v>
          </cell>
          <cell r="J129">
            <v>23628817</v>
          </cell>
          <cell r="K129">
            <v>2339731</v>
          </cell>
          <cell r="M129">
            <v>200203</v>
          </cell>
          <cell r="N129">
            <v>7238355175</v>
          </cell>
          <cell r="O129">
            <v>18340000</v>
          </cell>
          <cell r="P129">
            <v>7256695175</v>
          </cell>
          <cell r="Q129">
            <v>4856056317</v>
          </cell>
          <cell r="R129">
            <v>179650069</v>
          </cell>
          <cell r="S129">
            <v>12292401561</v>
          </cell>
          <cell r="T129">
            <v>40599037</v>
          </cell>
          <cell r="U129">
            <v>31909217</v>
          </cell>
          <cell r="V129">
            <v>72508254</v>
          </cell>
          <cell r="W129">
            <v>7935809</v>
          </cell>
          <cell r="Y129">
            <v>200203</v>
          </cell>
          <cell r="Z129">
            <v>31490112508</v>
          </cell>
          <cell r="AA129">
            <v>122357000</v>
          </cell>
          <cell r="AB129">
            <v>31612469508</v>
          </cell>
          <cell r="AC129">
            <v>20283832771</v>
          </cell>
          <cell r="AD129">
            <v>692699300</v>
          </cell>
          <cell r="AE129">
            <v>52589001579</v>
          </cell>
          <cell r="AF129">
            <v>96385499</v>
          </cell>
          <cell r="AG129">
            <v>125867247</v>
          </cell>
          <cell r="AH129">
            <v>222252746</v>
          </cell>
          <cell r="AI129">
            <v>22780807</v>
          </cell>
          <cell r="AK129">
            <v>200203</v>
          </cell>
          <cell r="AL129">
            <v>7238355175</v>
          </cell>
          <cell r="AM129">
            <v>18340000</v>
          </cell>
          <cell r="AN129">
            <v>7256695175</v>
          </cell>
          <cell r="AO129">
            <v>4856056317</v>
          </cell>
          <cell r="AP129">
            <v>179650069</v>
          </cell>
          <cell r="AQ129">
            <v>12292401561</v>
          </cell>
          <cell r="AR129">
            <v>40599037</v>
          </cell>
          <cell r="AS129">
            <v>31909217</v>
          </cell>
          <cell r="AT129">
            <v>72508254</v>
          </cell>
          <cell r="AU129">
            <v>7935809</v>
          </cell>
        </row>
        <row r="130">
          <cell r="A130">
            <v>200204</v>
          </cell>
          <cell r="B130">
            <v>2297750239</v>
          </cell>
          <cell r="C130">
            <v>0</v>
          </cell>
          <cell r="D130">
            <v>2297750239</v>
          </cell>
          <cell r="E130">
            <v>1527251902</v>
          </cell>
          <cell r="F130">
            <v>59805211</v>
          </cell>
          <cell r="G130">
            <v>0</v>
          </cell>
          <cell r="H130">
            <v>9065596</v>
          </cell>
          <cell r="I130">
            <v>10609323</v>
          </cell>
          <cell r="J130">
            <v>0</v>
          </cell>
          <cell r="K130">
            <v>1815538</v>
          </cell>
          <cell r="M130">
            <v>200204</v>
          </cell>
          <cell r="N130">
            <v>9536105414</v>
          </cell>
          <cell r="O130">
            <v>18340000</v>
          </cell>
          <cell r="P130">
            <v>9554445414</v>
          </cell>
          <cell r="Q130">
            <v>6383308219</v>
          </cell>
          <cell r="R130">
            <v>239455280</v>
          </cell>
          <cell r="S130">
            <v>16177208913</v>
          </cell>
          <cell r="T130">
            <v>49664633</v>
          </cell>
          <cell r="U130">
            <v>42518540</v>
          </cell>
          <cell r="V130">
            <v>92183173</v>
          </cell>
          <cell r="W130">
            <v>9751347</v>
          </cell>
          <cell r="Y130">
            <v>200204</v>
          </cell>
          <cell r="Z130">
            <v>31476854734</v>
          </cell>
          <cell r="AA130">
            <v>122357000</v>
          </cell>
          <cell r="AB130">
            <v>31599211734</v>
          </cell>
          <cell r="AC130">
            <v>20318219388</v>
          </cell>
          <cell r="AD130">
            <v>703821695</v>
          </cell>
          <cell r="AE130">
            <v>52621252817</v>
          </cell>
          <cell r="AF130">
            <v>95493150</v>
          </cell>
          <cell r="AG130">
            <v>132881373</v>
          </cell>
          <cell r="AH130">
            <v>228374523</v>
          </cell>
          <cell r="AI130">
            <v>22595934</v>
          </cell>
          <cell r="AK130">
            <v>200204</v>
          </cell>
          <cell r="AL130">
            <v>7050845573</v>
          </cell>
          <cell r="AM130">
            <v>18348000</v>
          </cell>
          <cell r="AN130">
            <v>7069193573</v>
          </cell>
          <cell r="AO130">
            <v>4752307970</v>
          </cell>
          <cell r="AP130">
            <v>179068399</v>
          </cell>
          <cell r="AQ130">
            <v>12000569942</v>
          </cell>
          <cell r="AR130">
            <v>35961213</v>
          </cell>
          <cell r="AS130">
            <v>32232721</v>
          </cell>
          <cell r="AT130">
            <v>68193934</v>
          </cell>
          <cell r="AU130">
            <v>6593939</v>
          </cell>
        </row>
        <row r="131">
          <cell r="A131">
            <v>200205</v>
          </cell>
          <cell r="B131">
            <v>2288598891</v>
          </cell>
          <cell r="C131">
            <v>15000</v>
          </cell>
          <cell r="D131">
            <v>2288613891</v>
          </cell>
          <cell r="E131">
            <v>1668718239</v>
          </cell>
          <cell r="F131">
            <v>56096656</v>
          </cell>
          <cell r="G131">
            <v>0</v>
          </cell>
          <cell r="H131">
            <v>6095484</v>
          </cell>
          <cell r="I131">
            <v>10221965</v>
          </cell>
          <cell r="J131">
            <v>0</v>
          </cell>
          <cell r="K131">
            <v>1313316</v>
          </cell>
          <cell r="M131">
            <v>200205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200205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K131">
            <v>200205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</row>
        <row r="132">
          <cell r="A132">
            <v>200206</v>
          </cell>
          <cell r="B132">
            <v>2601112875</v>
          </cell>
          <cell r="C132">
            <v>-23000</v>
          </cell>
          <cell r="D132">
            <v>2601089875</v>
          </cell>
          <cell r="E132">
            <v>1770735699</v>
          </cell>
          <cell r="F132">
            <v>115240225</v>
          </cell>
          <cell r="G132">
            <v>0</v>
          </cell>
          <cell r="H132">
            <v>5383307</v>
          </cell>
          <cell r="I132">
            <v>13210771</v>
          </cell>
          <cell r="J132">
            <v>0</v>
          </cell>
          <cell r="K132">
            <v>1352684</v>
          </cell>
          <cell r="M132">
            <v>200206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Y132">
            <v>200206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K132">
            <v>200206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A133">
            <v>200207</v>
          </cell>
          <cell r="B133">
            <v>3266227595</v>
          </cell>
          <cell r="C133">
            <v>35000</v>
          </cell>
          <cell r="D133">
            <v>3266262595</v>
          </cell>
          <cell r="E133">
            <v>2058068405</v>
          </cell>
          <cell r="F133">
            <v>59101974</v>
          </cell>
          <cell r="G133">
            <v>0</v>
          </cell>
          <cell r="H133">
            <v>4080018</v>
          </cell>
          <cell r="I133">
            <v>16879122</v>
          </cell>
          <cell r="J133">
            <v>0</v>
          </cell>
          <cell r="K133">
            <v>2058933</v>
          </cell>
          <cell r="M133">
            <v>200207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Y133">
            <v>200207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K133">
            <v>200207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A134">
            <v>200208</v>
          </cell>
          <cell r="B134">
            <v>3429631436</v>
          </cell>
          <cell r="C134">
            <v>-5000</v>
          </cell>
          <cell r="D134">
            <v>3429626436</v>
          </cell>
          <cell r="E134">
            <v>2131179792</v>
          </cell>
          <cell r="F134">
            <v>59487240</v>
          </cell>
          <cell r="G134">
            <v>0</v>
          </cell>
          <cell r="H134">
            <v>3985384</v>
          </cell>
          <cell r="I134">
            <v>17069192</v>
          </cell>
          <cell r="J134">
            <v>0</v>
          </cell>
          <cell r="K134">
            <v>2049850</v>
          </cell>
          <cell r="M134">
            <v>200208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Y134">
            <v>200208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K134">
            <v>200208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A135">
            <v>200209</v>
          </cell>
          <cell r="B135">
            <v>3143227594</v>
          </cell>
          <cell r="C135">
            <v>-16000</v>
          </cell>
          <cell r="D135">
            <v>3143211594</v>
          </cell>
          <cell r="E135">
            <v>1962109033</v>
          </cell>
          <cell r="F135">
            <v>59071869</v>
          </cell>
          <cell r="G135">
            <v>0</v>
          </cell>
          <cell r="H135">
            <v>3947870</v>
          </cell>
          <cell r="I135">
            <v>14172736</v>
          </cell>
          <cell r="J135">
            <v>0</v>
          </cell>
          <cell r="K135">
            <v>1692228</v>
          </cell>
          <cell r="M135">
            <v>200209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Y135">
            <v>200209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K135">
            <v>200209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>
            <v>200210</v>
          </cell>
          <cell r="B136">
            <v>2589650515</v>
          </cell>
          <cell r="C136">
            <v>0</v>
          </cell>
          <cell r="D136">
            <v>2589650515</v>
          </cell>
          <cell r="E136">
            <v>1828473603</v>
          </cell>
          <cell r="F136">
            <v>60910170</v>
          </cell>
          <cell r="G136">
            <v>0</v>
          </cell>
          <cell r="H136">
            <v>4202036</v>
          </cell>
          <cell r="I136">
            <v>10277127</v>
          </cell>
          <cell r="J136">
            <v>0</v>
          </cell>
          <cell r="K136">
            <v>1417962</v>
          </cell>
          <cell r="M136">
            <v>200210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200210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K136">
            <v>200210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A137">
            <v>200211</v>
          </cell>
          <cell r="B137">
            <v>2326339280</v>
          </cell>
          <cell r="C137">
            <v>-817000</v>
          </cell>
          <cell r="D137">
            <v>2325522280</v>
          </cell>
          <cell r="E137">
            <v>1682026639</v>
          </cell>
          <cell r="F137">
            <v>54142994</v>
          </cell>
          <cell r="G137">
            <v>0</v>
          </cell>
          <cell r="H137">
            <v>7322755</v>
          </cell>
          <cell r="I137">
            <v>21067279</v>
          </cell>
          <cell r="J137">
            <v>0</v>
          </cell>
          <cell r="K137">
            <v>1740675</v>
          </cell>
          <cell r="M137">
            <v>200211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200211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K137">
            <v>200211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>
            <v>200212</v>
          </cell>
          <cell r="B138">
            <v>2551828726</v>
          </cell>
          <cell r="C138">
            <v>28000</v>
          </cell>
          <cell r="D138">
            <v>2551856726</v>
          </cell>
          <cell r="E138">
            <v>1862850441</v>
          </cell>
          <cell r="F138">
            <v>59153200</v>
          </cell>
          <cell r="G138">
            <v>0</v>
          </cell>
          <cell r="H138">
            <v>13142131</v>
          </cell>
          <cell r="I138">
            <v>12698155</v>
          </cell>
          <cell r="J138">
            <v>0</v>
          </cell>
          <cell r="K138">
            <v>3142481</v>
          </cell>
          <cell r="M138">
            <v>200212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Y138">
            <v>200212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K138">
            <v>200212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A139">
            <v>200301</v>
          </cell>
          <cell r="B139">
            <v>2548631103</v>
          </cell>
          <cell r="C139">
            <v>34203000</v>
          </cell>
          <cell r="D139">
            <v>2582834103</v>
          </cell>
          <cell r="E139">
            <v>1847707194</v>
          </cell>
          <cell r="F139">
            <v>53841128</v>
          </cell>
          <cell r="G139">
            <v>4484382425</v>
          </cell>
          <cell r="H139">
            <v>14909558</v>
          </cell>
          <cell r="I139">
            <v>11826300</v>
          </cell>
          <cell r="J139">
            <v>26735858</v>
          </cell>
          <cell r="K139">
            <v>3728097</v>
          </cell>
          <cell r="M139">
            <v>200301</v>
          </cell>
          <cell r="N139">
            <v>2548631103</v>
          </cell>
          <cell r="O139">
            <v>34203000</v>
          </cell>
          <cell r="P139">
            <v>2582834103</v>
          </cell>
          <cell r="Q139">
            <v>1847707194</v>
          </cell>
          <cell r="R139">
            <v>53841128</v>
          </cell>
          <cell r="S139">
            <v>4484382425</v>
          </cell>
          <cell r="T139">
            <v>14909558</v>
          </cell>
          <cell r="U139">
            <v>11826300</v>
          </cell>
          <cell r="V139">
            <v>26735858</v>
          </cell>
          <cell r="W139">
            <v>3728097</v>
          </cell>
          <cell r="Y139">
            <v>200301</v>
          </cell>
          <cell r="Z139">
            <v>31833270260</v>
          </cell>
          <cell r="AA139">
            <v>51768000</v>
          </cell>
          <cell r="AB139">
            <v>31885038260</v>
          </cell>
          <cell r="AC139">
            <v>21581872086</v>
          </cell>
          <cell r="AD139">
            <v>756113855</v>
          </cell>
          <cell r="AE139">
            <v>54223024201</v>
          </cell>
          <cell r="AF139">
            <v>99029756</v>
          </cell>
          <cell r="AG139">
            <v>159655368</v>
          </cell>
          <cell r="AH139">
            <v>258685124</v>
          </cell>
          <cell r="AI139">
            <v>25090165</v>
          </cell>
          <cell r="AK139">
            <v>200301</v>
          </cell>
          <cell r="AL139">
            <v>7426799109</v>
          </cell>
          <cell r="AM139">
            <v>33414000</v>
          </cell>
          <cell r="AN139">
            <v>7460213109</v>
          </cell>
          <cell r="AO139">
            <v>5392584274</v>
          </cell>
          <cell r="AP139">
            <v>167137322</v>
          </cell>
          <cell r="AQ139">
            <v>13019934705</v>
          </cell>
          <cell r="AR139">
            <v>35374444</v>
          </cell>
          <cell r="AS139">
            <v>45591734</v>
          </cell>
          <cell r="AT139">
            <v>80966178</v>
          </cell>
          <cell r="AU139">
            <v>8611253</v>
          </cell>
        </row>
        <row r="140">
          <cell r="A140">
            <v>200302</v>
          </cell>
          <cell r="D140">
            <v>0</v>
          </cell>
          <cell r="G140">
            <v>0</v>
          </cell>
          <cell r="J140">
            <v>0</v>
          </cell>
          <cell r="M140">
            <v>200302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Y140">
            <v>200302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K140">
            <v>200302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A141">
            <v>200303</v>
          </cell>
          <cell r="D141">
            <v>0</v>
          </cell>
          <cell r="G141">
            <v>0</v>
          </cell>
          <cell r="J141">
            <v>0</v>
          </cell>
          <cell r="M141">
            <v>200303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Y141">
            <v>200303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K141">
            <v>200303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A142">
            <v>200304</v>
          </cell>
          <cell r="D142">
            <v>0</v>
          </cell>
          <cell r="G142">
            <v>0</v>
          </cell>
          <cell r="J142">
            <v>0</v>
          </cell>
          <cell r="M142">
            <v>200304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200304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K142">
            <v>200304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>
            <v>200305</v>
          </cell>
          <cell r="D143">
            <v>0</v>
          </cell>
          <cell r="G143">
            <v>0</v>
          </cell>
          <cell r="J143">
            <v>0</v>
          </cell>
          <cell r="M143">
            <v>200305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Y143">
            <v>200305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K143">
            <v>200305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A144">
            <v>200306</v>
          </cell>
          <cell r="D144">
            <v>0</v>
          </cell>
          <cell r="G144">
            <v>0</v>
          </cell>
          <cell r="J144">
            <v>0</v>
          </cell>
          <cell r="M144">
            <v>200306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Y144">
            <v>200306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K144">
            <v>200306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>
            <v>200307</v>
          </cell>
          <cell r="D145">
            <v>0</v>
          </cell>
          <cell r="G145">
            <v>0</v>
          </cell>
          <cell r="J145">
            <v>0</v>
          </cell>
          <cell r="M145">
            <v>200307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200307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K145">
            <v>200307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A146">
            <v>200308</v>
          </cell>
          <cell r="D146">
            <v>0</v>
          </cell>
          <cell r="G146">
            <v>0</v>
          </cell>
          <cell r="J146">
            <v>0</v>
          </cell>
          <cell r="M146">
            <v>200308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Y146">
            <v>200308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K146">
            <v>200308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A147">
            <v>200309</v>
          </cell>
          <cell r="D147">
            <v>0</v>
          </cell>
          <cell r="G147">
            <v>0</v>
          </cell>
          <cell r="J147">
            <v>0</v>
          </cell>
          <cell r="M147">
            <v>200309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Y147">
            <v>200309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K147">
            <v>200309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A148">
            <v>200310</v>
          </cell>
          <cell r="D148">
            <v>0</v>
          </cell>
          <cell r="G148">
            <v>0</v>
          </cell>
          <cell r="J148">
            <v>0</v>
          </cell>
          <cell r="M148">
            <v>200310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Y148">
            <v>200310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K148">
            <v>200310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A149">
            <v>200311</v>
          </cell>
          <cell r="D149">
            <v>0</v>
          </cell>
          <cell r="G149">
            <v>0</v>
          </cell>
          <cell r="J149">
            <v>0</v>
          </cell>
          <cell r="M149">
            <v>200311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Y149">
            <v>200311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K149">
            <v>200311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A150">
            <v>200312</v>
          </cell>
          <cell r="D150">
            <v>0</v>
          </cell>
          <cell r="G150">
            <v>0</v>
          </cell>
          <cell r="J150">
            <v>0</v>
          </cell>
          <cell r="M150">
            <v>200312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Y150">
            <v>200312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K150">
            <v>200312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  <sheetName val="216"/>
    </sheetNames>
    <sheetDataSet>
      <sheetData sheetId="0">
        <row r="10">
          <cell r="A10" t="str">
            <v>Boro</v>
          </cell>
          <cell r="B10" t="str">
            <v>Type</v>
          </cell>
          <cell r="C10" t="str">
            <v>SC</v>
          </cell>
          <cell r="D10" t="str">
            <v>Desc</v>
          </cell>
          <cell r="G10" t="str">
            <v>#Bills</v>
          </cell>
          <cell r="H10" t="str">
            <v>Cubic ft</v>
          </cell>
          <cell r="I10" t="str">
            <v>Revenue</v>
          </cell>
          <cell r="J10" t="str">
            <v>Fuel Adj</v>
          </cell>
          <cell r="K10" t="str">
            <v>Therms</v>
          </cell>
        </row>
        <row r="12">
          <cell r="A12">
            <v>1</v>
          </cell>
          <cell r="B12">
            <v>20</v>
          </cell>
          <cell r="C12">
            <v>1</v>
          </cell>
          <cell r="D12">
            <v>2001</v>
          </cell>
          <cell r="F12" t="str">
            <v>Residential &amp; Religious - Monthly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2002</v>
          </cell>
          <cell r="F13" t="str">
            <v>Residential &amp; Religious - Bi-Monthly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2004</v>
          </cell>
          <cell r="F14" t="str">
            <v>Accrual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2005</v>
          </cell>
          <cell r="F15" t="str">
            <v>Accrual Reversal</v>
          </cell>
        </row>
        <row r="16">
          <cell r="A16">
            <v>1</v>
          </cell>
          <cell r="B16">
            <v>20</v>
          </cell>
        </row>
        <row r="17">
          <cell r="A17">
            <v>1</v>
          </cell>
          <cell r="B17">
            <v>20</v>
          </cell>
          <cell r="C17">
            <v>3</v>
          </cell>
          <cell r="D17">
            <v>2016</v>
          </cell>
          <cell r="F17" t="str">
            <v>Residential &amp; Religious - Heating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2018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2021</v>
          </cell>
        </row>
        <row r="20">
          <cell r="A20">
            <v>1</v>
          </cell>
          <cell r="B20">
            <v>20</v>
          </cell>
        </row>
        <row r="21">
          <cell r="A21">
            <v>1</v>
          </cell>
          <cell r="B21">
            <v>20</v>
          </cell>
          <cell r="C21">
            <v>13</v>
          </cell>
          <cell r="D21">
            <v>2053</v>
          </cell>
        </row>
        <row r="22">
          <cell r="A22">
            <v>1</v>
          </cell>
          <cell r="B22">
            <v>20</v>
          </cell>
        </row>
        <row r="23">
          <cell r="A23">
            <v>1</v>
          </cell>
          <cell r="B23">
            <v>20</v>
          </cell>
          <cell r="C23" t="str">
            <v>3a</v>
          </cell>
          <cell r="D23">
            <v>2017</v>
          </cell>
          <cell r="F23" t="str">
            <v>Residential &amp; Religious - Air Conditioning</v>
          </cell>
        </row>
        <row r="24">
          <cell r="A24">
            <v>1</v>
          </cell>
          <cell r="B24">
            <v>20</v>
          </cell>
        </row>
        <row r="25">
          <cell r="A25">
            <v>1</v>
          </cell>
          <cell r="B25">
            <v>20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</v>
          </cell>
        </row>
        <row r="27">
          <cell r="A27">
            <v>1</v>
          </cell>
          <cell r="B27">
            <v>22</v>
          </cell>
          <cell r="C27">
            <v>2</v>
          </cell>
          <cell r="D27">
            <v>2201</v>
          </cell>
          <cell r="F27" t="str">
            <v>General - Monthly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2202</v>
          </cell>
          <cell r="F28" t="str">
            <v>General - Bi-monthly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2204</v>
          </cell>
          <cell r="F29" t="str">
            <v>Accrual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2205</v>
          </cell>
          <cell r="F30" t="str">
            <v>Accrual Reversal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2207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2208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2221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2223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2224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2226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2227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2236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2237</v>
          </cell>
        </row>
        <row r="40">
          <cell r="A40">
            <v>1</v>
          </cell>
          <cell r="B40">
            <v>22</v>
          </cell>
        </row>
        <row r="41">
          <cell r="A41">
            <v>1</v>
          </cell>
          <cell r="B41">
            <v>22</v>
          </cell>
          <cell r="C41">
            <v>9</v>
          </cell>
          <cell r="D41">
            <v>2261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2264</v>
          </cell>
        </row>
        <row r="43">
          <cell r="A43">
            <v>1</v>
          </cell>
          <cell r="B43">
            <v>22</v>
          </cell>
        </row>
        <row r="44">
          <cell r="A44">
            <v>1</v>
          </cell>
          <cell r="B44">
            <v>22</v>
          </cell>
          <cell r="C44">
            <v>12</v>
          </cell>
          <cell r="D44">
            <v>2231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2232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2233</v>
          </cell>
          <cell r="F46" t="str">
            <v>Interruptible - Priority C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2234</v>
          </cell>
          <cell r="F47" t="str">
            <v>Rate 2 Off-Peak Firm accrual reversal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2296</v>
          </cell>
          <cell r="F48" t="str">
            <v>Rate 2 off-Peak Firm accrual</v>
          </cell>
          <cell r="G48">
            <v>1</v>
          </cell>
          <cell r="H48">
            <v>67298000</v>
          </cell>
          <cell r="I48">
            <v>294742.40999999997</v>
          </cell>
          <cell r="K48">
            <v>693419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 reversal</v>
          </cell>
          <cell r="G49">
            <v>-7</v>
          </cell>
          <cell r="H49">
            <v>-150142000</v>
          </cell>
          <cell r="I49">
            <v>-499284.2</v>
          </cell>
          <cell r="K49">
            <v>-1550251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</v>
          </cell>
          <cell r="G50">
            <v>3</v>
          </cell>
          <cell r="H50">
            <v>128345000</v>
          </cell>
          <cell r="I50">
            <v>573385.34</v>
          </cell>
          <cell r="K50">
            <v>1324297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manual sales adj. reversal</v>
          </cell>
          <cell r="I51">
            <v>41718.49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 Off-Peak Firm manual sales adj.</v>
          </cell>
          <cell r="I52">
            <v>-41718.49</v>
          </cell>
        </row>
        <row r="53">
          <cell r="A53">
            <v>1</v>
          </cell>
          <cell r="B53">
            <v>22</v>
          </cell>
        </row>
        <row r="54">
          <cell r="A54">
            <v>1</v>
          </cell>
          <cell r="B54">
            <v>22</v>
          </cell>
          <cell r="C54">
            <v>14</v>
          </cell>
          <cell r="D54">
            <v>2250</v>
          </cell>
          <cell r="F54" t="str">
            <v>CNG Vehicle Service</v>
          </cell>
          <cell r="G54">
            <v>21</v>
          </cell>
          <cell r="H54">
            <v>363400</v>
          </cell>
          <cell r="I54">
            <v>3075.86</v>
          </cell>
          <cell r="K54">
            <v>3755</v>
          </cell>
        </row>
        <row r="55">
          <cell r="A55">
            <v>1</v>
          </cell>
          <cell r="B55">
            <v>22</v>
          </cell>
        </row>
        <row r="56">
          <cell r="A56">
            <v>1</v>
          </cell>
          <cell r="B56">
            <v>22</v>
          </cell>
          <cell r="C56">
            <v>16</v>
          </cell>
          <cell r="D56">
            <v>2295</v>
          </cell>
        </row>
        <row r="57">
          <cell r="A57">
            <v>1</v>
          </cell>
          <cell r="B57">
            <v>22</v>
          </cell>
        </row>
        <row r="58">
          <cell r="A58">
            <v>1</v>
          </cell>
          <cell r="B58">
            <v>22</v>
          </cell>
          <cell r="C58">
            <v>19</v>
          </cell>
          <cell r="D58">
            <v>2297</v>
          </cell>
          <cell r="F58" t="str">
            <v>Negotiated Contracts</v>
          </cell>
          <cell r="H58">
            <v>-38456000</v>
          </cell>
          <cell r="I58">
            <v>-134263.88</v>
          </cell>
          <cell r="K58">
            <v>-397056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 Accrual Reversal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 Contracts reaccrual reversal</v>
          </cell>
        </row>
        <row r="63">
          <cell r="A63">
            <v>1</v>
          </cell>
          <cell r="B63">
            <v>22</v>
          </cell>
        </row>
        <row r="64">
          <cell r="A64">
            <v>1</v>
          </cell>
          <cell r="B64">
            <v>22</v>
          </cell>
          <cell r="C64" t="str">
            <v>2a</v>
          </cell>
          <cell r="D64">
            <v>2206</v>
          </cell>
          <cell r="F64" t="str">
            <v>General - Air Conditioning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2213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2240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2241</v>
          </cell>
        </row>
        <row r="68">
          <cell r="A68">
            <v>1</v>
          </cell>
          <cell r="B68">
            <v>22</v>
          </cell>
        </row>
        <row r="69">
          <cell r="A69">
            <v>1</v>
          </cell>
          <cell r="B69">
            <v>22</v>
          </cell>
          <cell r="C69" t="str">
            <v>2h</v>
          </cell>
          <cell r="D69">
            <v>2207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2208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2223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2224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2227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2237</v>
          </cell>
        </row>
        <row r="75">
          <cell r="A75">
            <v>1</v>
          </cell>
          <cell r="B75">
            <v>22</v>
          </cell>
        </row>
        <row r="76">
          <cell r="A76">
            <v>1</v>
          </cell>
          <cell r="B76">
            <v>22</v>
          </cell>
          <cell r="C76">
            <v>22</v>
          </cell>
          <cell r="D76">
            <v>2253</v>
          </cell>
        </row>
        <row r="77">
          <cell r="A77">
            <v>1</v>
          </cell>
          <cell r="B77">
            <v>22</v>
          </cell>
        </row>
        <row r="78">
          <cell r="A78">
            <v>1</v>
          </cell>
          <cell r="B78">
            <v>22</v>
          </cell>
          <cell r="G78">
            <v>18</v>
          </cell>
          <cell r="H78">
            <v>7408400</v>
          </cell>
          <cell r="I78">
            <v>237655.52999999991</v>
          </cell>
          <cell r="J78">
            <v>0</v>
          </cell>
          <cell r="K78">
            <v>74164</v>
          </cell>
        </row>
        <row r="79">
          <cell r="A79">
            <v>1</v>
          </cell>
        </row>
        <row r="80">
          <cell r="A80">
            <v>1</v>
          </cell>
          <cell r="B80">
            <v>24</v>
          </cell>
          <cell r="C80" t="str">
            <v>sp</v>
          </cell>
          <cell r="D80">
            <v>2481</v>
          </cell>
          <cell r="F80" t="str">
            <v>UNG Gansevourt Station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2490</v>
          </cell>
          <cell r="F81" t="str">
            <v>Governor's Island</v>
          </cell>
          <cell r="G81">
            <v>-1</v>
          </cell>
          <cell r="H81">
            <v>-3886000</v>
          </cell>
          <cell r="I81">
            <v>-44028.76</v>
          </cell>
          <cell r="K81">
            <v>-40143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3886000</v>
          </cell>
          <cell r="I82">
            <v>45200.52</v>
          </cell>
          <cell r="K82">
            <v>40143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  <cell r="F83" t="str">
            <v>Governor's Island</v>
          </cell>
          <cell r="G83">
            <v>1</v>
          </cell>
          <cell r="H83">
            <v>22460000</v>
          </cell>
          <cell r="I83">
            <v>254980.89</v>
          </cell>
          <cell r="J83">
            <v>-14387.47</v>
          </cell>
          <cell r="K83">
            <v>231563</v>
          </cell>
        </row>
        <row r="84">
          <cell r="A84">
            <v>1</v>
          </cell>
          <cell r="B84">
            <v>24</v>
          </cell>
        </row>
        <row r="85">
          <cell r="A85">
            <v>1</v>
          </cell>
          <cell r="B85">
            <v>24</v>
          </cell>
          <cell r="C85">
            <v>2</v>
          </cell>
          <cell r="D85" t="str">
            <v>24aa</v>
          </cell>
        </row>
        <row r="86">
          <cell r="A86">
            <v>1</v>
          </cell>
          <cell r="B86">
            <v>24</v>
          </cell>
          <cell r="C86">
            <v>2</v>
          </cell>
          <cell r="D86" t="str">
            <v>24ab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24ac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24ad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24ae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24ag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24ah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24ao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24as</v>
          </cell>
        </row>
        <row r="94">
          <cell r="A94">
            <v>1</v>
          </cell>
          <cell r="B94">
            <v>24</v>
          </cell>
          <cell r="C94">
            <v>2</v>
          </cell>
          <cell r="D94">
            <v>2403</v>
          </cell>
          <cell r="F94" t="str">
            <v>NYC Housing Authority</v>
          </cell>
        </row>
        <row r="95">
          <cell r="A95">
            <v>1</v>
          </cell>
          <cell r="B95">
            <v>24</v>
          </cell>
          <cell r="C95">
            <v>2</v>
          </cell>
          <cell r="D95">
            <v>2406</v>
          </cell>
          <cell r="F95" t="str">
            <v>NYC Transit Authority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2409</v>
          </cell>
          <cell r="F96" t="str">
            <v>Port Authority of NY &amp; NJ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2412</v>
          </cell>
          <cell r="F97" t="str">
            <v>Triboro Bridge &amp; Tunnel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2421</v>
          </cell>
          <cell r="F98" t="str">
            <v>New York State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2424</v>
          </cell>
          <cell r="F99" t="str">
            <v>U.S. Government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2441</v>
          </cell>
          <cell r="F100" t="str">
            <v>NYC Public Bridges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2475</v>
          </cell>
          <cell r="F101" t="str">
            <v>Water Front Comm.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2476</v>
          </cell>
          <cell r="F102" t="str">
            <v>Off-Track Betting</v>
          </cell>
        </row>
        <row r="103">
          <cell r="A103">
            <v>1</v>
          </cell>
          <cell r="B103">
            <v>24</v>
          </cell>
        </row>
        <row r="104">
          <cell r="A104">
            <v>1</v>
          </cell>
          <cell r="B104">
            <v>24</v>
          </cell>
          <cell r="C104">
            <v>3</v>
          </cell>
          <cell r="D104">
            <v>2405</v>
          </cell>
        </row>
        <row r="105">
          <cell r="A105">
            <v>1</v>
          </cell>
          <cell r="B105">
            <v>24</v>
          </cell>
          <cell r="C105">
            <v>3</v>
          </cell>
          <cell r="D105">
            <v>2472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2480</v>
          </cell>
        </row>
        <row r="107">
          <cell r="A107">
            <v>1</v>
          </cell>
          <cell r="B107">
            <v>24</v>
          </cell>
        </row>
        <row r="108">
          <cell r="A108">
            <v>1</v>
          </cell>
          <cell r="B108">
            <v>24</v>
          </cell>
          <cell r="C108">
            <v>12</v>
          </cell>
          <cell r="D108">
            <v>2431</v>
          </cell>
        </row>
        <row r="109">
          <cell r="A109">
            <v>1</v>
          </cell>
          <cell r="B109">
            <v>24</v>
          </cell>
          <cell r="C109">
            <v>12</v>
          </cell>
          <cell r="D109">
            <v>2432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2433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2434</v>
          </cell>
          <cell r="F111" t="str">
            <v>Rate 2 Off-Peak Firm accrual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2496</v>
          </cell>
          <cell r="F112" t="str">
            <v>Rate 2 Off-Peak Firm accrual reversal</v>
          </cell>
          <cell r="G112">
            <v>-12</v>
          </cell>
          <cell r="H112">
            <v>-98831000</v>
          </cell>
          <cell r="I112">
            <v>-332773.07</v>
          </cell>
          <cell r="K112">
            <v>-1020279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2496</v>
          </cell>
          <cell r="F113" t="str">
            <v>Rate 2 Off-Peak Firm accrual</v>
          </cell>
          <cell r="G113">
            <v>15</v>
          </cell>
          <cell r="H113">
            <v>196955000</v>
          </cell>
          <cell r="I113">
            <v>845992.84</v>
          </cell>
          <cell r="K113">
            <v>2029363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2496</v>
          </cell>
          <cell r="F114" t="str">
            <v>Rate 2 Off-Peak Firm accrual reversal</v>
          </cell>
          <cell r="G114">
            <v>-1</v>
          </cell>
          <cell r="H114">
            <v>-10296000</v>
          </cell>
          <cell r="I114">
            <v>-34491.519999999997</v>
          </cell>
          <cell r="K114">
            <v>-106298</v>
          </cell>
        </row>
        <row r="115">
          <cell r="A115">
            <v>1</v>
          </cell>
          <cell r="B115">
            <v>24</v>
          </cell>
        </row>
        <row r="116">
          <cell r="A116">
            <v>1</v>
          </cell>
          <cell r="B116">
            <v>24</v>
          </cell>
          <cell r="C116">
            <v>14</v>
          </cell>
          <cell r="D116">
            <v>2480</v>
          </cell>
          <cell r="F116" t="str">
            <v>CNG Vehicle Service</v>
          </cell>
          <cell r="G116">
            <v>2</v>
          </cell>
          <cell r="H116">
            <v>528300</v>
          </cell>
          <cell r="I116">
            <v>3058.14</v>
          </cell>
          <cell r="K116">
            <v>5457</v>
          </cell>
        </row>
        <row r="117">
          <cell r="A117">
            <v>1</v>
          </cell>
          <cell r="B117">
            <v>24</v>
          </cell>
          <cell r="C117">
            <v>14</v>
          </cell>
          <cell r="D117">
            <v>2480</v>
          </cell>
          <cell r="F117" t="str">
            <v>CNG Vehicle Service-Penalty Charge</v>
          </cell>
        </row>
        <row r="118">
          <cell r="A118">
            <v>1</v>
          </cell>
          <cell r="B118">
            <v>24</v>
          </cell>
        </row>
        <row r="119">
          <cell r="A119">
            <v>1</v>
          </cell>
          <cell r="B119">
            <v>24</v>
          </cell>
          <cell r="C119">
            <v>16</v>
          </cell>
          <cell r="D119">
            <v>2495</v>
          </cell>
        </row>
        <row r="120">
          <cell r="A120">
            <v>1</v>
          </cell>
          <cell r="B120">
            <v>24</v>
          </cell>
        </row>
        <row r="121">
          <cell r="A121">
            <v>1</v>
          </cell>
          <cell r="B121">
            <v>24</v>
          </cell>
          <cell r="C121">
            <v>19</v>
          </cell>
          <cell r="D121">
            <v>2497</v>
          </cell>
          <cell r="F121" t="str">
            <v>Negotiated Contracts</v>
          </cell>
          <cell r="H121">
            <v>38456000</v>
          </cell>
          <cell r="I121">
            <v>134263.88</v>
          </cell>
          <cell r="K121">
            <v>397056</v>
          </cell>
        </row>
        <row r="122">
          <cell r="A122">
            <v>1</v>
          </cell>
          <cell r="B122">
            <v>24</v>
          </cell>
          <cell r="C122">
            <v>19</v>
          </cell>
          <cell r="D122">
            <v>2497</v>
          </cell>
          <cell r="F122" t="str">
            <v>Negotiated Contracts accrual reversal</v>
          </cell>
        </row>
        <row r="123">
          <cell r="A123">
            <v>1</v>
          </cell>
          <cell r="B123">
            <v>24</v>
          </cell>
          <cell r="C123">
            <v>19</v>
          </cell>
          <cell r="D123">
            <v>2497</v>
          </cell>
          <cell r="F123" t="str">
            <v>Negotiated Contracts accrual</v>
          </cell>
        </row>
        <row r="124">
          <cell r="A124">
            <v>1</v>
          </cell>
          <cell r="B124">
            <v>24</v>
          </cell>
          <cell r="C124">
            <v>19</v>
          </cell>
          <cell r="D124">
            <v>2497</v>
          </cell>
          <cell r="F124" t="str">
            <v>Negotiated Contracts accrual reversal</v>
          </cell>
          <cell r="G124">
            <v>-4</v>
          </cell>
          <cell r="H124">
            <v>-37685000</v>
          </cell>
          <cell r="I124">
            <v>-129748.74</v>
          </cell>
          <cell r="K124">
            <v>-389097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 accrual</v>
          </cell>
          <cell r="G125">
            <v>4</v>
          </cell>
          <cell r="H125">
            <v>59024000</v>
          </cell>
          <cell r="I125">
            <v>269002.73</v>
          </cell>
          <cell r="K125">
            <v>608956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2499</v>
          </cell>
          <cell r="F126" t="str">
            <v>NYCHA Housing Contract accrual reversal</v>
          </cell>
          <cell r="G126">
            <v>-1</v>
          </cell>
          <cell r="H126">
            <v>-2912600</v>
          </cell>
          <cell r="I126">
            <v>-21902.400000000001</v>
          </cell>
          <cell r="K126">
            <v>-30000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2499</v>
          </cell>
          <cell r="F127" t="str">
            <v>NYCHA Housing Contract accrual reaccrual</v>
          </cell>
          <cell r="G127">
            <v>1</v>
          </cell>
          <cell r="H127">
            <v>2912600</v>
          </cell>
          <cell r="I127">
            <v>21902.400000000001</v>
          </cell>
          <cell r="K127">
            <v>30000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2499</v>
          </cell>
          <cell r="F128" t="str">
            <v>NYCHA Housing Contract accrual</v>
          </cell>
          <cell r="G128">
            <v>1</v>
          </cell>
          <cell r="H128">
            <v>2912600</v>
          </cell>
          <cell r="I128">
            <v>20522.16</v>
          </cell>
          <cell r="K128">
            <v>30000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2499</v>
          </cell>
          <cell r="F129" t="str">
            <v>NYCHA Housing Contract reaccrual</v>
          </cell>
          <cell r="G129">
            <v>1</v>
          </cell>
          <cell r="H129">
            <v>2904200</v>
          </cell>
          <cell r="I129">
            <v>22615.200000000001</v>
          </cell>
          <cell r="K129">
            <v>30000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reaccrual reversal</v>
          </cell>
          <cell r="G130">
            <v>-1</v>
          </cell>
          <cell r="H130">
            <v>-2904200</v>
          </cell>
          <cell r="I130">
            <v>-22615.200000000001</v>
          </cell>
          <cell r="K130">
            <v>-30000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reaccrual reversal</v>
          </cell>
          <cell r="G131">
            <v>-1</v>
          </cell>
          <cell r="H131">
            <v>-2912600</v>
          </cell>
          <cell r="I131">
            <v>-20522.16</v>
          </cell>
          <cell r="K131">
            <v>-30000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  <cell r="F132" t="str">
            <v>NYCHA Housing Contract accrual</v>
          </cell>
          <cell r="G132">
            <v>1</v>
          </cell>
          <cell r="H132">
            <v>24271800</v>
          </cell>
          <cell r="I132">
            <v>198180</v>
          </cell>
          <cell r="K132">
            <v>250000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  <cell r="F133" t="str">
            <v>NYCHA Housing Contract reaccrual</v>
          </cell>
          <cell r="G133">
            <v>1</v>
          </cell>
          <cell r="H133">
            <v>11650500</v>
          </cell>
          <cell r="I133">
            <v>82088.639999999999</v>
          </cell>
          <cell r="K133">
            <v>120000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  <cell r="F134" t="str">
            <v>NYCHA Housing Contract accrual reversal</v>
          </cell>
          <cell r="G134">
            <v>-1</v>
          </cell>
          <cell r="H134">
            <v>-11650500</v>
          </cell>
          <cell r="I134">
            <v>-82088.639999999999</v>
          </cell>
          <cell r="K134">
            <v>-120000</v>
          </cell>
        </row>
        <row r="135">
          <cell r="A135">
            <v>1</v>
          </cell>
          <cell r="B135">
            <v>24</v>
          </cell>
        </row>
        <row r="136">
          <cell r="A136">
            <v>1</v>
          </cell>
          <cell r="B136">
            <v>24</v>
          </cell>
          <cell r="C136" t="str">
            <v>2a</v>
          </cell>
          <cell r="D136" t="str">
            <v>24ca</v>
          </cell>
        </row>
        <row r="137">
          <cell r="A137">
            <v>1</v>
          </cell>
          <cell r="B137">
            <v>24</v>
          </cell>
        </row>
        <row r="138">
          <cell r="A138">
            <v>1</v>
          </cell>
          <cell r="B138">
            <v>24</v>
          </cell>
          <cell r="C138" t="str">
            <v>2h</v>
          </cell>
          <cell r="D138" t="str">
            <v>24aa</v>
          </cell>
        </row>
        <row r="139">
          <cell r="A139">
            <v>1</v>
          </cell>
          <cell r="B139">
            <v>24</v>
          </cell>
          <cell r="C139" t="str">
            <v>2h</v>
          </cell>
          <cell r="D139" t="str">
            <v>24ab</v>
          </cell>
        </row>
        <row r="140">
          <cell r="A140">
            <v>1</v>
          </cell>
          <cell r="B140">
            <v>24</v>
          </cell>
          <cell r="C140" t="str">
            <v>2h</v>
          </cell>
          <cell r="D140" t="str">
            <v>24ac</v>
          </cell>
        </row>
        <row r="141">
          <cell r="A141">
            <v>1</v>
          </cell>
          <cell r="B141">
            <v>24</v>
          </cell>
          <cell r="C141" t="str">
            <v>2h</v>
          </cell>
          <cell r="D141" t="str">
            <v>24ad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24ae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24ag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24ah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24ao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24as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24av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>
            <v>2460</v>
          </cell>
        </row>
        <row r="149">
          <cell r="A149">
            <v>1</v>
          </cell>
          <cell r="B149">
            <v>24</v>
          </cell>
        </row>
        <row r="150">
          <cell r="A150">
            <v>1</v>
          </cell>
          <cell r="B150">
            <v>24</v>
          </cell>
          <cell r="G150">
            <v>6</v>
          </cell>
          <cell r="H150">
            <v>194883100</v>
          </cell>
          <cell r="I150">
            <v>1209636.9100000001</v>
          </cell>
          <cell r="J150">
            <v>-14387.47</v>
          </cell>
          <cell r="K150">
            <v>2006721</v>
          </cell>
        </row>
        <row r="151">
          <cell r="A151">
            <v>1</v>
          </cell>
        </row>
        <row r="152">
          <cell r="A152">
            <v>1</v>
          </cell>
          <cell r="B152">
            <v>26</v>
          </cell>
          <cell r="C152">
            <v>2</v>
          </cell>
          <cell r="D152">
            <v>2623</v>
          </cell>
        </row>
        <row r="153">
          <cell r="A153">
            <v>1</v>
          </cell>
          <cell r="B153">
            <v>26</v>
          </cell>
          <cell r="C153">
            <v>2</v>
          </cell>
          <cell r="D153">
            <v>2641</v>
          </cell>
        </row>
        <row r="154">
          <cell r="A154">
            <v>1</v>
          </cell>
          <cell r="B154">
            <v>26</v>
          </cell>
        </row>
        <row r="155">
          <cell r="A155">
            <v>1</v>
          </cell>
          <cell r="B155">
            <v>26</v>
          </cell>
          <cell r="C155">
            <v>12</v>
          </cell>
          <cell r="D155">
            <v>2633</v>
          </cell>
        </row>
        <row r="156">
          <cell r="A156">
            <v>1</v>
          </cell>
          <cell r="B156">
            <v>26</v>
          </cell>
        </row>
        <row r="157">
          <cell r="A157">
            <v>1</v>
          </cell>
          <cell r="B157">
            <v>26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1</v>
          </cell>
        </row>
        <row r="159">
          <cell r="A159">
            <v>1</v>
          </cell>
          <cell r="G159">
            <v>24</v>
          </cell>
          <cell r="H159">
            <v>202291500</v>
          </cell>
          <cell r="I159">
            <v>1447292.44</v>
          </cell>
          <cell r="J159">
            <v>-14387.47</v>
          </cell>
          <cell r="K159">
            <v>2080885</v>
          </cell>
        </row>
        <row r="161">
          <cell r="A161">
            <v>2</v>
          </cell>
          <cell r="B161">
            <v>20</v>
          </cell>
          <cell r="C161">
            <v>1</v>
          </cell>
          <cell r="D161">
            <v>2001</v>
          </cell>
          <cell r="F161" t="str">
            <v>Residential &amp; Religous - Monthly</v>
          </cell>
        </row>
        <row r="162">
          <cell r="A162">
            <v>2</v>
          </cell>
          <cell r="B162">
            <v>20</v>
          </cell>
          <cell r="C162">
            <v>1</v>
          </cell>
          <cell r="D162">
            <v>2002</v>
          </cell>
          <cell r="F162" t="str">
            <v>Residential &amp; Religous - Bi-monthly</v>
          </cell>
        </row>
        <row r="163">
          <cell r="A163">
            <v>2</v>
          </cell>
          <cell r="B163">
            <v>20</v>
          </cell>
          <cell r="C163">
            <v>1</v>
          </cell>
          <cell r="D163">
            <v>2004</v>
          </cell>
          <cell r="F163" t="str">
            <v>Accrual</v>
          </cell>
        </row>
        <row r="164">
          <cell r="A164">
            <v>2</v>
          </cell>
          <cell r="B164">
            <v>20</v>
          </cell>
          <cell r="C164">
            <v>1</v>
          </cell>
          <cell r="D164">
            <v>2005</v>
          </cell>
          <cell r="F164" t="str">
            <v>Accrual reversal</v>
          </cell>
        </row>
        <row r="165">
          <cell r="A165">
            <v>2</v>
          </cell>
          <cell r="B165">
            <v>20</v>
          </cell>
        </row>
        <row r="166">
          <cell r="A166">
            <v>2</v>
          </cell>
          <cell r="B166">
            <v>20</v>
          </cell>
          <cell r="C166">
            <v>3</v>
          </cell>
          <cell r="D166">
            <v>2016</v>
          </cell>
          <cell r="F166" t="str">
            <v>Residential &amp; Religous - Heating</v>
          </cell>
        </row>
        <row r="167">
          <cell r="A167">
            <v>2</v>
          </cell>
          <cell r="B167">
            <v>20</v>
          </cell>
          <cell r="C167">
            <v>3</v>
          </cell>
          <cell r="D167">
            <v>2021</v>
          </cell>
        </row>
        <row r="168">
          <cell r="A168">
            <v>2</v>
          </cell>
          <cell r="B168">
            <v>20</v>
          </cell>
        </row>
        <row r="169">
          <cell r="A169">
            <v>2</v>
          </cell>
          <cell r="B169">
            <v>20</v>
          </cell>
          <cell r="C169">
            <v>13</v>
          </cell>
          <cell r="D169">
            <v>2053</v>
          </cell>
        </row>
        <row r="170">
          <cell r="A170">
            <v>2</v>
          </cell>
          <cell r="B170">
            <v>20</v>
          </cell>
        </row>
        <row r="171">
          <cell r="A171">
            <v>2</v>
          </cell>
          <cell r="B171">
            <v>20</v>
          </cell>
          <cell r="C171" t="str">
            <v>3a</v>
          </cell>
          <cell r="D171">
            <v>2017</v>
          </cell>
          <cell r="F171" t="str">
            <v>Residential &amp; Religious - Air Conditioning</v>
          </cell>
        </row>
        <row r="172">
          <cell r="A172">
            <v>2</v>
          </cell>
          <cell r="B172">
            <v>20</v>
          </cell>
        </row>
        <row r="173">
          <cell r="A173">
            <v>2</v>
          </cell>
          <cell r="B173">
            <v>20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</v>
          </cell>
        </row>
        <row r="175">
          <cell r="A175">
            <v>2</v>
          </cell>
          <cell r="B175">
            <v>22</v>
          </cell>
          <cell r="C175">
            <v>2</v>
          </cell>
          <cell r="D175">
            <v>2201</v>
          </cell>
          <cell r="F175" t="str">
            <v>General - Monthly</v>
          </cell>
        </row>
        <row r="176">
          <cell r="A176">
            <v>2</v>
          </cell>
          <cell r="B176">
            <v>22</v>
          </cell>
          <cell r="C176">
            <v>2</v>
          </cell>
          <cell r="D176">
            <v>2202</v>
          </cell>
          <cell r="F176" t="str">
            <v>General - Bi-monthly</v>
          </cell>
        </row>
        <row r="177">
          <cell r="A177">
            <v>2</v>
          </cell>
          <cell r="B177">
            <v>22</v>
          </cell>
          <cell r="C177">
            <v>2</v>
          </cell>
          <cell r="D177">
            <v>2204</v>
          </cell>
          <cell r="F177" t="str">
            <v>Accrual</v>
          </cell>
        </row>
        <row r="178">
          <cell r="A178">
            <v>2</v>
          </cell>
          <cell r="B178">
            <v>22</v>
          </cell>
          <cell r="C178">
            <v>2</v>
          </cell>
          <cell r="D178">
            <v>2205</v>
          </cell>
          <cell r="F178" t="str">
            <v>Accrual reversal</v>
          </cell>
        </row>
        <row r="179">
          <cell r="A179">
            <v>2</v>
          </cell>
          <cell r="B179">
            <v>22</v>
          </cell>
          <cell r="C179">
            <v>2</v>
          </cell>
          <cell r="D179">
            <v>2207</v>
          </cell>
        </row>
        <row r="180">
          <cell r="A180">
            <v>2</v>
          </cell>
          <cell r="B180">
            <v>22</v>
          </cell>
          <cell r="C180">
            <v>2</v>
          </cell>
          <cell r="D180">
            <v>2208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2212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2221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2223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2226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2227</v>
          </cell>
        </row>
        <row r="186">
          <cell r="A186">
            <v>2</v>
          </cell>
          <cell r="B186">
            <v>22</v>
          </cell>
        </row>
        <row r="187">
          <cell r="A187">
            <v>2</v>
          </cell>
          <cell r="B187">
            <v>22</v>
          </cell>
          <cell r="C187">
            <v>12</v>
          </cell>
          <cell r="D187">
            <v>2231</v>
          </cell>
        </row>
        <row r="188">
          <cell r="A188">
            <v>2</v>
          </cell>
          <cell r="B188">
            <v>22</v>
          </cell>
          <cell r="C188">
            <v>12</v>
          </cell>
          <cell r="D188">
            <v>2232</v>
          </cell>
        </row>
        <row r="189">
          <cell r="A189">
            <v>2</v>
          </cell>
          <cell r="B189">
            <v>22</v>
          </cell>
          <cell r="C189">
            <v>12</v>
          </cell>
          <cell r="D189">
            <v>2233</v>
          </cell>
        </row>
        <row r="190">
          <cell r="A190">
            <v>2</v>
          </cell>
          <cell r="B190">
            <v>22</v>
          </cell>
          <cell r="C190">
            <v>12</v>
          </cell>
          <cell r="D190">
            <v>2234</v>
          </cell>
        </row>
        <row r="191">
          <cell r="A191">
            <v>2</v>
          </cell>
          <cell r="B191">
            <v>22</v>
          </cell>
          <cell r="C191">
            <v>12</v>
          </cell>
          <cell r="D191">
            <v>2235</v>
          </cell>
        </row>
        <row r="192">
          <cell r="A192">
            <v>2</v>
          </cell>
          <cell r="B192">
            <v>22</v>
          </cell>
          <cell r="C192">
            <v>12</v>
          </cell>
          <cell r="D192">
            <v>2296</v>
          </cell>
          <cell r="F192" t="str">
            <v>Rate 2 Off-Peak Firm accrual reversal</v>
          </cell>
          <cell r="G192">
            <v>-1</v>
          </cell>
          <cell r="H192">
            <v>-73098000</v>
          </cell>
          <cell r="I192">
            <v>-246230.11</v>
          </cell>
          <cell r="K192">
            <v>-754768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2296</v>
          </cell>
          <cell r="F193" t="str">
            <v>Rate 2 Off-Peak Firm accrual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2296</v>
          </cell>
          <cell r="F194" t="str">
            <v>Rate 2 oFF-Peak Firm manual sales adj. reversal</v>
          </cell>
          <cell r="I194">
            <v>44999.88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2296</v>
          </cell>
          <cell r="F195" t="str">
            <v>Rate 2 Off-Peak Firm manual sales adj.</v>
          </cell>
          <cell r="I195">
            <v>-44999.88</v>
          </cell>
        </row>
        <row r="196">
          <cell r="A196">
            <v>2</v>
          </cell>
          <cell r="B196">
            <v>22</v>
          </cell>
        </row>
        <row r="197">
          <cell r="A197">
            <v>2</v>
          </cell>
          <cell r="B197">
            <v>22</v>
          </cell>
          <cell r="C197">
            <v>14</v>
          </cell>
          <cell r="D197">
            <v>2250</v>
          </cell>
          <cell r="F197" t="str">
            <v>CNG Vehicle Service</v>
          </cell>
          <cell r="G197">
            <v>1</v>
          </cell>
          <cell r="H197">
            <v>4100</v>
          </cell>
          <cell r="I197">
            <v>34.380000000000003</v>
          </cell>
          <cell r="K197">
            <v>43</v>
          </cell>
        </row>
        <row r="198">
          <cell r="A198">
            <v>2</v>
          </cell>
          <cell r="B198">
            <v>22</v>
          </cell>
        </row>
        <row r="199">
          <cell r="A199">
            <v>2</v>
          </cell>
          <cell r="B199">
            <v>22</v>
          </cell>
          <cell r="C199">
            <v>16</v>
          </cell>
          <cell r="D199">
            <v>2295</v>
          </cell>
        </row>
        <row r="200">
          <cell r="A200">
            <v>2</v>
          </cell>
          <cell r="B200">
            <v>22</v>
          </cell>
        </row>
        <row r="201">
          <cell r="A201">
            <v>2</v>
          </cell>
          <cell r="B201">
            <v>22</v>
          </cell>
          <cell r="C201">
            <v>19</v>
          </cell>
          <cell r="D201">
            <v>2297</v>
          </cell>
          <cell r="F201" t="str">
            <v>Negotiated Contracts</v>
          </cell>
          <cell r="H201">
            <v>-56811600</v>
          </cell>
          <cell r="I201">
            <v>-206456.93</v>
          </cell>
          <cell r="K201">
            <v>-586557</v>
          </cell>
        </row>
        <row r="202">
          <cell r="A202">
            <v>2</v>
          </cell>
          <cell r="B202">
            <v>22</v>
          </cell>
          <cell r="C202">
            <v>19</v>
          </cell>
          <cell r="D202">
            <v>2297</v>
          </cell>
          <cell r="F202" t="str">
            <v>Negotiated Contracts accrual</v>
          </cell>
          <cell r="G202">
            <v>1</v>
          </cell>
          <cell r="H202">
            <v>9140000</v>
          </cell>
          <cell r="I202">
            <v>55815.73</v>
          </cell>
          <cell r="K202">
            <v>94308</v>
          </cell>
        </row>
        <row r="203">
          <cell r="A203">
            <v>2</v>
          </cell>
          <cell r="B203">
            <v>22</v>
          </cell>
          <cell r="C203">
            <v>19</v>
          </cell>
          <cell r="D203">
            <v>2297</v>
          </cell>
          <cell r="F203" t="str">
            <v>Negotiated Contracts accrual reversal</v>
          </cell>
          <cell r="G203">
            <v>-1</v>
          </cell>
          <cell r="H203">
            <v>-7033000</v>
          </cell>
          <cell r="I203">
            <v>-35167.71</v>
          </cell>
          <cell r="K203">
            <v>-72622</v>
          </cell>
        </row>
        <row r="204">
          <cell r="A204">
            <v>2</v>
          </cell>
          <cell r="B204">
            <v>22</v>
          </cell>
          <cell r="C204">
            <v>19</v>
          </cell>
          <cell r="D204">
            <v>2297</v>
          </cell>
          <cell r="F204" t="str">
            <v>Negotiated Contracts</v>
          </cell>
          <cell r="G204">
            <v>1</v>
          </cell>
          <cell r="H204">
            <v>7033000</v>
          </cell>
          <cell r="I204">
            <v>35167.71</v>
          </cell>
          <cell r="K204">
            <v>72622</v>
          </cell>
        </row>
        <row r="205">
          <cell r="A205">
            <v>2</v>
          </cell>
          <cell r="B205">
            <v>22</v>
          </cell>
        </row>
        <row r="206">
          <cell r="A206">
            <v>2</v>
          </cell>
          <cell r="B206">
            <v>22</v>
          </cell>
          <cell r="C206" t="str">
            <v>2a</v>
          </cell>
          <cell r="D206">
            <v>2206</v>
          </cell>
          <cell r="F206" t="str">
            <v>General - Air Conditioning</v>
          </cell>
        </row>
        <row r="207">
          <cell r="A207">
            <v>2</v>
          </cell>
          <cell r="B207">
            <v>22</v>
          </cell>
          <cell r="C207" t="str">
            <v>2a</v>
          </cell>
          <cell r="D207">
            <v>2213</v>
          </cell>
        </row>
        <row r="208">
          <cell r="A208">
            <v>2</v>
          </cell>
          <cell r="B208">
            <v>22</v>
          </cell>
          <cell r="C208" t="str">
            <v>2a</v>
          </cell>
          <cell r="D208">
            <v>2240</v>
          </cell>
        </row>
        <row r="209">
          <cell r="A209">
            <v>2</v>
          </cell>
          <cell r="B209">
            <v>22</v>
          </cell>
          <cell r="C209" t="str">
            <v>2a</v>
          </cell>
          <cell r="D209">
            <v>2241</v>
          </cell>
        </row>
        <row r="210">
          <cell r="A210">
            <v>2</v>
          </cell>
          <cell r="B210">
            <v>22</v>
          </cell>
        </row>
        <row r="211">
          <cell r="A211">
            <v>2</v>
          </cell>
          <cell r="B211">
            <v>22</v>
          </cell>
          <cell r="C211" t="str">
            <v>2h</v>
          </cell>
          <cell r="D211">
            <v>2207</v>
          </cell>
        </row>
        <row r="212">
          <cell r="A212">
            <v>2</v>
          </cell>
          <cell r="B212">
            <v>22</v>
          </cell>
          <cell r="C212" t="str">
            <v>2h</v>
          </cell>
          <cell r="D212">
            <v>2208</v>
          </cell>
        </row>
        <row r="213">
          <cell r="A213">
            <v>2</v>
          </cell>
          <cell r="B213">
            <v>22</v>
          </cell>
          <cell r="C213" t="str">
            <v>2h</v>
          </cell>
          <cell r="D213">
            <v>2223</v>
          </cell>
        </row>
        <row r="214">
          <cell r="A214">
            <v>2</v>
          </cell>
          <cell r="B214">
            <v>22</v>
          </cell>
          <cell r="C214" t="str">
            <v>2h</v>
          </cell>
          <cell r="D214">
            <v>2227</v>
          </cell>
        </row>
        <row r="215">
          <cell r="A215">
            <v>2</v>
          </cell>
          <cell r="B215">
            <v>22</v>
          </cell>
        </row>
        <row r="216">
          <cell r="A216">
            <v>2</v>
          </cell>
          <cell r="B216">
            <v>22</v>
          </cell>
          <cell r="C216">
            <v>22</v>
          </cell>
          <cell r="D216">
            <v>2253</v>
          </cell>
        </row>
        <row r="217">
          <cell r="A217">
            <v>2</v>
          </cell>
          <cell r="B217">
            <v>22</v>
          </cell>
        </row>
        <row r="218">
          <cell r="A218">
            <v>2</v>
          </cell>
          <cell r="B218">
            <v>22</v>
          </cell>
          <cell r="G218">
            <v>1</v>
          </cell>
          <cell r="H218">
            <v>-120765500</v>
          </cell>
          <cell r="I218">
            <v>-396836.93</v>
          </cell>
          <cell r="J218">
            <v>0</v>
          </cell>
          <cell r="K218">
            <v>-1246974</v>
          </cell>
        </row>
        <row r="219">
          <cell r="A219">
            <v>2</v>
          </cell>
        </row>
        <row r="220">
          <cell r="A220">
            <v>2</v>
          </cell>
          <cell r="B220">
            <v>24</v>
          </cell>
          <cell r="C220">
            <v>2</v>
          </cell>
          <cell r="D220" t="str">
            <v>24aa</v>
          </cell>
        </row>
        <row r="221">
          <cell r="A221">
            <v>2</v>
          </cell>
          <cell r="B221">
            <v>24</v>
          </cell>
          <cell r="C221">
            <v>2</v>
          </cell>
          <cell r="D221" t="str">
            <v>24ab</v>
          </cell>
        </row>
        <row r="222">
          <cell r="A222">
            <v>2</v>
          </cell>
          <cell r="B222">
            <v>24</v>
          </cell>
          <cell r="C222">
            <v>2</v>
          </cell>
          <cell r="D222" t="str">
            <v>24ad</v>
          </cell>
        </row>
        <row r="223">
          <cell r="A223">
            <v>2</v>
          </cell>
          <cell r="B223">
            <v>24</v>
          </cell>
          <cell r="C223">
            <v>2</v>
          </cell>
          <cell r="D223" t="str">
            <v>24ae</v>
          </cell>
        </row>
        <row r="224">
          <cell r="A224">
            <v>2</v>
          </cell>
          <cell r="B224">
            <v>24</v>
          </cell>
          <cell r="C224">
            <v>2</v>
          </cell>
          <cell r="D224" t="str">
            <v>24ag</v>
          </cell>
        </row>
        <row r="225">
          <cell r="A225">
            <v>2</v>
          </cell>
          <cell r="B225">
            <v>24</v>
          </cell>
          <cell r="C225">
            <v>2</v>
          </cell>
          <cell r="D225" t="str">
            <v>24ao</v>
          </cell>
        </row>
        <row r="226">
          <cell r="A226">
            <v>2</v>
          </cell>
          <cell r="B226">
            <v>24</v>
          </cell>
          <cell r="C226">
            <v>2</v>
          </cell>
          <cell r="D226">
            <v>2403</v>
          </cell>
          <cell r="F226" t="str">
            <v>NYC Housing Authority</v>
          </cell>
        </row>
        <row r="227">
          <cell r="A227">
            <v>2</v>
          </cell>
          <cell r="B227">
            <v>24</v>
          </cell>
          <cell r="C227">
            <v>2</v>
          </cell>
          <cell r="D227">
            <v>2406</v>
          </cell>
          <cell r="F227" t="str">
            <v>NYC Transit Authority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>
            <v>2409</v>
          </cell>
          <cell r="F228" t="str">
            <v>Port Authority of NY &amp; NJ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>
            <v>2412</v>
          </cell>
          <cell r="F229" t="str">
            <v>Triboro Bridge &amp; Tunnel Authority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>
            <v>2421</v>
          </cell>
          <cell r="F230" t="str">
            <v>New York State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>
            <v>2424</v>
          </cell>
          <cell r="F231" t="str">
            <v>U.S. Government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>
            <v>2436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>
            <v>2441</v>
          </cell>
          <cell r="F233" t="str">
            <v>NYC Public Bridges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2446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2476</v>
          </cell>
          <cell r="F235" t="str">
            <v>Off-Track Betting</v>
          </cell>
        </row>
        <row r="236">
          <cell r="A236">
            <v>2</v>
          </cell>
          <cell r="B236">
            <v>24</v>
          </cell>
        </row>
        <row r="237">
          <cell r="A237">
            <v>2</v>
          </cell>
          <cell r="B237">
            <v>24</v>
          </cell>
          <cell r="C237">
            <v>3</v>
          </cell>
          <cell r="D237">
            <v>2405</v>
          </cell>
        </row>
        <row r="238">
          <cell r="A238">
            <v>2</v>
          </cell>
          <cell r="B238">
            <v>24</v>
          </cell>
        </row>
        <row r="239">
          <cell r="A239">
            <v>2</v>
          </cell>
          <cell r="B239">
            <v>24</v>
          </cell>
          <cell r="C239">
            <v>12</v>
          </cell>
          <cell r="D239">
            <v>2431</v>
          </cell>
        </row>
        <row r="240">
          <cell r="A240">
            <v>2</v>
          </cell>
          <cell r="B240">
            <v>24</v>
          </cell>
          <cell r="C240">
            <v>12</v>
          </cell>
          <cell r="D240">
            <v>2432</v>
          </cell>
        </row>
        <row r="241">
          <cell r="A241">
            <v>2</v>
          </cell>
          <cell r="B241">
            <v>24</v>
          </cell>
          <cell r="C241">
            <v>12</v>
          </cell>
          <cell r="D241">
            <v>2433</v>
          </cell>
        </row>
        <row r="242">
          <cell r="A242">
            <v>2</v>
          </cell>
          <cell r="B242">
            <v>24</v>
          </cell>
          <cell r="C242">
            <v>12</v>
          </cell>
          <cell r="D242">
            <v>2434</v>
          </cell>
        </row>
        <row r="243">
          <cell r="A243">
            <v>2</v>
          </cell>
          <cell r="B243">
            <v>24</v>
          </cell>
          <cell r="C243">
            <v>12</v>
          </cell>
          <cell r="D243">
            <v>2435</v>
          </cell>
        </row>
        <row r="244">
          <cell r="A244">
            <v>2</v>
          </cell>
          <cell r="B244">
            <v>24</v>
          </cell>
          <cell r="C244">
            <v>12</v>
          </cell>
          <cell r="D244">
            <v>2496</v>
          </cell>
        </row>
        <row r="245">
          <cell r="A245">
            <v>2</v>
          </cell>
          <cell r="B245">
            <v>24</v>
          </cell>
          <cell r="C245">
            <v>12</v>
          </cell>
          <cell r="D245">
            <v>2496</v>
          </cell>
          <cell r="F245" t="str">
            <v>Rate 2 Off-Peak Firm accrual reversal</v>
          </cell>
          <cell r="G245">
            <v>-2</v>
          </cell>
          <cell r="H245">
            <v>-16059000</v>
          </cell>
          <cell r="I245">
            <v>-52902.02</v>
          </cell>
          <cell r="K245">
            <v>-165794</v>
          </cell>
        </row>
        <row r="246">
          <cell r="A246">
            <v>2</v>
          </cell>
          <cell r="B246">
            <v>24</v>
          </cell>
          <cell r="C246">
            <v>12</v>
          </cell>
          <cell r="D246">
            <v>2496</v>
          </cell>
          <cell r="F246" t="str">
            <v>Rate 2 Off-Peak Firm accrual</v>
          </cell>
          <cell r="G246">
            <v>2</v>
          </cell>
          <cell r="H246">
            <v>31483000</v>
          </cell>
          <cell r="I246">
            <v>139055.09</v>
          </cell>
          <cell r="K246">
            <v>324844</v>
          </cell>
        </row>
        <row r="247">
          <cell r="A247">
            <v>2</v>
          </cell>
          <cell r="B247">
            <v>24</v>
          </cell>
        </row>
        <row r="248">
          <cell r="A248">
            <v>2</v>
          </cell>
          <cell r="B248">
            <v>24</v>
          </cell>
          <cell r="C248">
            <v>14</v>
          </cell>
          <cell r="D248">
            <v>2480</v>
          </cell>
          <cell r="F248" t="str">
            <v>CNG Vehicle Service</v>
          </cell>
          <cell r="G248">
            <v>2</v>
          </cell>
          <cell r="H248">
            <v>171100</v>
          </cell>
          <cell r="I248">
            <v>989.38</v>
          </cell>
          <cell r="K248">
            <v>1768</v>
          </cell>
        </row>
        <row r="249">
          <cell r="A249">
            <v>2</v>
          </cell>
          <cell r="B249">
            <v>24</v>
          </cell>
        </row>
        <row r="250">
          <cell r="A250">
            <v>2</v>
          </cell>
          <cell r="B250">
            <v>24</v>
          </cell>
          <cell r="C250">
            <v>16</v>
          </cell>
          <cell r="D250">
            <v>2495</v>
          </cell>
        </row>
        <row r="251">
          <cell r="A251">
            <v>2</v>
          </cell>
          <cell r="B251">
            <v>24</v>
          </cell>
        </row>
        <row r="252">
          <cell r="A252">
            <v>2</v>
          </cell>
          <cell r="B252">
            <v>24</v>
          </cell>
          <cell r="C252">
            <v>19</v>
          </cell>
          <cell r="D252">
            <v>2497</v>
          </cell>
          <cell r="F252" t="str">
            <v>Negotiated Contracts</v>
          </cell>
          <cell r="H252">
            <v>56811600</v>
          </cell>
          <cell r="I252">
            <v>206456.93</v>
          </cell>
          <cell r="K252">
            <v>586557</v>
          </cell>
        </row>
        <row r="253">
          <cell r="A253">
            <v>2</v>
          </cell>
          <cell r="B253">
            <v>24</v>
          </cell>
          <cell r="C253">
            <v>19</v>
          </cell>
          <cell r="D253">
            <v>2497</v>
          </cell>
          <cell r="F253" t="str">
            <v>Negotiated Contracts</v>
          </cell>
          <cell r="H253">
            <v>-7033000</v>
          </cell>
          <cell r="I253">
            <v>-35167.71</v>
          </cell>
          <cell r="K253">
            <v>-72622</v>
          </cell>
        </row>
        <row r="254">
          <cell r="A254">
            <v>2</v>
          </cell>
          <cell r="B254">
            <v>24</v>
          </cell>
          <cell r="C254">
            <v>19</v>
          </cell>
          <cell r="D254">
            <v>2497</v>
          </cell>
          <cell r="F254" t="str">
            <v>Negotiated Contracts accrual reversal</v>
          </cell>
        </row>
        <row r="255">
          <cell r="A255">
            <v>2</v>
          </cell>
          <cell r="B255">
            <v>24</v>
          </cell>
          <cell r="C255">
            <v>19</v>
          </cell>
          <cell r="D255">
            <v>2497</v>
          </cell>
          <cell r="F255" t="str">
            <v>Negotiated Contracts accrual</v>
          </cell>
        </row>
        <row r="256">
          <cell r="A256">
            <v>2</v>
          </cell>
          <cell r="B256">
            <v>24</v>
          </cell>
          <cell r="C256">
            <v>19</v>
          </cell>
          <cell r="D256">
            <v>2497</v>
          </cell>
          <cell r="F256" t="str">
            <v>Negotiated Contracts accrual reversal</v>
          </cell>
          <cell r="G256">
            <v>-9</v>
          </cell>
          <cell r="H256">
            <v>-51104600</v>
          </cell>
          <cell r="I256">
            <v>-178700.2</v>
          </cell>
          <cell r="K256">
            <v>-527652</v>
          </cell>
        </row>
        <row r="257">
          <cell r="A257">
            <v>2</v>
          </cell>
          <cell r="B257">
            <v>24</v>
          </cell>
          <cell r="C257">
            <v>19</v>
          </cell>
          <cell r="D257">
            <v>2497</v>
          </cell>
          <cell r="F257" t="str">
            <v>Negotiated Contracts accrual</v>
          </cell>
          <cell r="G257">
            <v>9</v>
          </cell>
          <cell r="H257">
            <v>59466500</v>
          </cell>
          <cell r="I257">
            <v>272846.64</v>
          </cell>
          <cell r="K257">
            <v>617124</v>
          </cell>
        </row>
        <row r="258">
          <cell r="A258">
            <v>2</v>
          </cell>
          <cell r="B258">
            <v>24</v>
          </cell>
        </row>
        <row r="259">
          <cell r="A259">
            <v>2</v>
          </cell>
          <cell r="B259">
            <v>24</v>
          </cell>
          <cell r="C259" t="str">
            <v>2a</v>
          </cell>
          <cell r="D259" t="str">
            <v>24ca</v>
          </cell>
        </row>
        <row r="260">
          <cell r="A260">
            <v>2</v>
          </cell>
          <cell r="B260">
            <v>24</v>
          </cell>
        </row>
        <row r="261">
          <cell r="A261">
            <v>2</v>
          </cell>
          <cell r="B261">
            <v>24</v>
          </cell>
          <cell r="C261" t="str">
            <v>2h</v>
          </cell>
          <cell r="D261" t="str">
            <v>24aa</v>
          </cell>
        </row>
        <row r="262">
          <cell r="A262">
            <v>2</v>
          </cell>
          <cell r="B262">
            <v>24</v>
          </cell>
          <cell r="C262" t="str">
            <v>2h</v>
          </cell>
          <cell r="D262" t="str">
            <v>24ab</v>
          </cell>
        </row>
        <row r="263">
          <cell r="A263">
            <v>2</v>
          </cell>
          <cell r="B263">
            <v>24</v>
          </cell>
          <cell r="C263" t="str">
            <v>2h</v>
          </cell>
          <cell r="D263" t="str">
            <v>24ad</v>
          </cell>
        </row>
        <row r="264">
          <cell r="A264">
            <v>2</v>
          </cell>
          <cell r="B264">
            <v>24</v>
          </cell>
          <cell r="C264" t="str">
            <v>2h</v>
          </cell>
          <cell r="D264" t="str">
            <v>24ag</v>
          </cell>
        </row>
        <row r="265">
          <cell r="A265">
            <v>2</v>
          </cell>
          <cell r="B265">
            <v>24</v>
          </cell>
          <cell r="C265" t="str">
            <v>2h</v>
          </cell>
          <cell r="D265" t="str">
            <v>24ao</v>
          </cell>
        </row>
        <row r="266">
          <cell r="A266">
            <v>2</v>
          </cell>
          <cell r="B266">
            <v>24</v>
          </cell>
        </row>
        <row r="267">
          <cell r="A267">
            <v>2</v>
          </cell>
          <cell r="B267">
            <v>24</v>
          </cell>
          <cell r="G267">
            <v>2</v>
          </cell>
          <cell r="H267">
            <v>73735600</v>
          </cell>
          <cell r="I267">
            <v>352578.11</v>
          </cell>
          <cell r="J267">
            <v>0</v>
          </cell>
          <cell r="K267">
            <v>764225</v>
          </cell>
        </row>
        <row r="268">
          <cell r="A268">
            <v>2</v>
          </cell>
        </row>
        <row r="269">
          <cell r="A269">
            <v>2</v>
          </cell>
          <cell r="B269">
            <v>26</v>
          </cell>
          <cell r="C269">
            <v>2</v>
          </cell>
          <cell r="D269">
            <v>2641</v>
          </cell>
        </row>
        <row r="270">
          <cell r="A270">
            <v>2</v>
          </cell>
          <cell r="B270">
            <v>26</v>
          </cell>
        </row>
        <row r="271">
          <cell r="A271">
            <v>2</v>
          </cell>
          <cell r="B271">
            <v>26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2</v>
          </cell>
        </row>
        <row r="273">
          <cell r="A273">
            <v>2</v>
          </cell>
          <cell r="G273">
            <v>3</v>
          </cell>
          <cell r="H273">
            <v>-47029900</v>
          </cell>
          <cell r="I273">
            <v>-44258.820000000007</v>
          </cell>
          <cell r="J273">
            <v>0</v>
          </cell>
          <cell r="K273">
            <v>-482749</v>
          </cell>
        </row>
        <row r="275">
          <cell r="A275">
            <v>4</v>
          </cell>
          <cell r="B275">
            <v>24</v>
          </cell>
          <cell r="C275">
            <v>19</v>
          </cell>
          <cell r="D275">
            <v>2497</v>
          </cell>
        </row>
        <row r="276">
          <cell r="A276">
            <v>4</v>
          </cell>
          <cell r="B276">
            <v>24</v>
          </cell>
        </row>
        <row r="277">
          <cell r="A277">
            <v>4</v>
          </cell>
          <cell r="B277">
            <v>24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4</v>
          </cell>
        </row>
        <row r="279">
          <cell r="A279">
            <v>4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1">
          <cell r="A281">
            <v>5</v>
          </cell>
          <cell r="B281">
            <v>20</v>
          </cell>
          <cell r="C281">
            <v>1</v>
          </cell>
          <cell r="D281">
            <v>2001</v>
          </cell>
          <cell r="F281" t="str">
            <v>Residential &amp; Religous - Monthly</v>
          </cell>
        </row>
        <row r="282">
          <cell r="A282">
            <v>5</v>
          </cell>
          <cell r="B282">
            <v>20</v>
          </cell>
          <cell r="C282">
            <v>1</v>
          </cell>
          <cell r="D282">
            <v>2002</v>
          </cell>
          <cell r="F282" t="str">
            <v>Residential &amp; Religous - Bi-monthly</v>
          </cell>
        </row>
        <row r="283">
          <cell r="A283">
            <v>5</v>
          </cell>
          <cell r="B283">
            <v>20</v>
          </cell>
          <cell r="C283">
            <v>1</v>
          </cell>
          <cell r="D283">
            <v>2004</v>
          </cell>
          <cell r="F283" t="str">
            <v>Accrual</v>
          </cell>
        </row>
        <row r="284">
          <cell r="A284">
            <v>5</v>
          </cell>
          <cell r="B284">
            <v>20</v>
          </cell>
          <cell r="C284">
            <v>1</v>
          </cell>
          <cell r="D284">
            <v>2005</v>
          </cell>
          <cell r="F284" t="str">
            <v>Accrual reversal</v>
          </cell>
        </row>
        <row r="285">
          <cell r="A285">
            <v>5</v>
          </cell>
          <cell r="B285">
            <v>20</v>
          </cell>
        </row>
        <row r="286">
          <cell r="A286">
            <v>5</v>
          </cell>
          <cell r="B286">
            <v>20</v>
          </cell>
          <cell r="C286">
            <v>3</v>
          </cell>
          <cell r="D286">
            <v>2016</v>
          </cell>
          <cell r="F286" t="str">
            <v>Residential &amp; Religous - Heating</v>
          </cell>
        </row>
        <row r="287">
          <cell r="A287">
            <v>5</v>
          </cell>
          <cell r="B287">
            <v>20</v>
          </cell>
          <cell r="C287">
            <v>3</v>
          </cell>
          <cell r="D287">
            <v>2021</v>
          </cell>
        </row>
        <row r="288">
          <cell r="A288">
            <v>5</v>
          </cell>
          <cell r="B288">
            <v>20</v>
          </cell>
        </row>
        <row r="289">
          <cell r="A289">
            <v>5</v>
          </cell>
          <cell r="B289">
            <v>20</v>
          </cell>
          <cell r="C289">
            <v>13</v>
          </cell>
          <cell r="D289">
            <v>2053</v>
          </cell>
        </row>
        <row r="290">
          <cell r="A290">
            <v>5</v>
          </cell>
          <cell r="B290">
            <v>20</v>
          </cell>
        </row>
        <row r="291">
          <cell r="A291">
            <v>5</v>
          </cell>
          <cell r="B291">
            <v>20</v>
          </cell>
          <cell r="C291" t="str">
            <v>3a</v>
          </cell>
          <cell r="D291">
            <v>2017</v>
          </cell>
          <cell r="F291" t="str">
            <v>Residential &amp; Religious - Air Conditioning</v>
          </cell>
        </row>
        <row r="292">
          <cell r="A292">
            <v>5</v>
          </cell>
          <cell r="B292">
            <v>20</v>
          </cell>
        </row>
        <row r="293">
          <cell r="A293">
            <v>5</v>
          </cell>
          <cell r="B293">
            <v>20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5</v>
          </cell>
        </row>
        <row r="295">
          <cell r="A295">
            <v>5</v>
          </cell>
          <cell r="B295">
            <v>22</v>
          </cell>
          <cell r="C295">
            <v>2</v>
          </cell>
          <cell r="D295">
            <v>2201</v>
          </cell>
          <cell r="F295" t="str">
            <v>General - Monthly</v>
          </cell>
        </row>
        <row r="296">
          <cell r="A296">
            <v>5</v>
          </cell>
          <cell r="B296">
            <v>22</v>
          </cell>
          <cell r="C296">
            <v>2</v>
          </cell>
          <cell r="D296">
            <v>2202</v>
          </cell>
          <cell r="F296" t="str">
            <v>General - Bi-monthly</v>
          </cell>
        </row>
        <row r="297">
          <cell r="A297">
            <v>5</v>
          </cell>
          <cell r="B297">
            <v>22</v>
          </cell>
          <cell r="C297">
            <v>2</v>
          </cell>
          <cell r="D297">
            <v>2204</v>
          </cell>
          <cell r="F297" t="str">
            <v>Accrual</v>
          </cell>
        </row>
        <row r="298">
          <cell r="A298">
            <v>5</v>
          </cell>
          <cell r="B298">
            <v>22</v>
          </cell>
          <cell r="C298">
            <v>2</v>
          </cell>
          <cell r="D298">
            <v>2205</v>
          </cell>
          <cell r="F298" t="str">
            <v>Accrual reversal</v>
          </cell>
        </row>
        <row r="299">
          <cell r="A299">
            <v>5</v>
          </cell>
          <cell r="B299">
            <v>22</v>
          </cell>
          <cell r="C299">
            <v>2</v>
          </cell>
          <cell r="D299">
            <v>2207</v>
          </cell>
        </row>
        <row r="300">
          <cell r="A300">
            <v>5</v>
          </cell>
          <cell r="B300">
            <v>22</v>
          </cell>
          <cell r="C300">
            <v>2</v>
          </cell>
          <cell r="D300">
            <v>2208</v>
          </cell>
        </row>
        <row r="301">
          <cell r="A301">
            <v>5</v>
          </cell>
          <cell r="B301">
            <v>22</v>
          </cell>
          <cell r="C301">
            <v>2</v>
          </cell>
          <cell r="D301">
            <v>2212</v>
          </cell>
        </row>
        <row r="302">
          <cell r="A302">
            <v>5</v>
          </cell>
          <cell r="B302">
            <v>22</v>
          </cell>
          <cell r="C302">
            <v>2</v>
          </cell>
          <cell r="D302">
            <v>2218</v>
          </cell>
        </row>
        <row r="303">
          <cell r="A303">
            <v>5</v>
          </cell>
          <cell r="B303">
            <v>22</v>
          </cell>
          <cell r="C303">
            <v>2</v>
          </cell>
          <cell r="D303">
            <v>2223</v>
          </cell>
        </row>
        <row r="304">
          <cell r="A304">
            <v>5</v>
          </cell>
          <cell r="B304">
            <v>22</v>
          </cell>
          <cell r="C304">
            <v>2</v>
          </cell>
          <cell r="D304">
            <v>2226</v>
          </cell>
        </row>
        <row r="305">
          <cell r="A305">
            <v>5</v>
          </cell>
          <cell r="B305">
            <v>22</v>
          </cell>
          <cell r="C305">
            <v>2</v>
          </cell>
          <cell r="D305">
            <v>2227</v>
          </cell>
        </row>
        <row r="306">
          <cell r="A306">
            <v>5</v>
          </cell>
          <cell r="B306">
            <v>22</v>
          </cell>
          <cell r="C306">
            <v>2</v>
          </cell>
          <cell r="D306">
            <v>2242</v>
          </cell>
        </row>
        <row r="307">
          <cell r="A307">
            <v>5</v>
          </cell>
          <cell r="B307">
            <v>22</v>
          </cell>
        </row>
        <row r="308">
          <cell r="A308">
            <v>5</v>
          </cell>
          <cell r="B308">
            <v>22</v>
          </cell>
          <cell r="C308">
            <v>9</v>
          </cell>
          <cell r="D308">
            <v>2263</v>
          </cell>
        </row>
        <row r="309">
          <cell r="A309">
            <v>5</v>
          </cell>
          <cell r="B309">
            <v>22</v>
          </cell>
          <cell r="C309">
            <v>9</v>
          </cell>
          <cell r="D309">
            <v>2264</v>
          </cell>
        </row>
        <row r="310">
          <cell r="A310">
            <v>5</v>
          </cell>
          <cell r="B310">
            <v>22</v>
          </cell>
        </row>
        <row r="311">
          <cell r="A311">
            <v>5</v>
          </cell>
          <cell r="B311">
            <v>22</v>
          </cell>
          <cell r="C311">
            <v>12</v>
          </cell>
          <cell r="D311">
            <v>2231</v>
          </cell>
        </row>
        <row r="312">
          <cell r="A312">
            <v>5</v>
          </cell>
          <cell r="B312">
            <v>22</v>
          </cell>
          <cell r="C312">
            <v>12</v>
          </cell>
          <cell r="D312">
            <v>2232</v>
          </cell>
        </row>
        <row r="313">
          <cell r="A313">
            <v>5</v>
          </cell>
          <cell r="B313">
            <v>22</v>
          </cell>
          <cell r="C313">
            <v>12</v>
          </cell>
          <cell r="D313">
            <v>2233</v>
          </cell>
        </row>
        <row r="314">
          <cell r="A314">
            <v>5</v>
          </cell>
          <cell r="B314">
            <v>22</v>
          </cell>
          <cell r="C314">
            <v>12</v>
          </cell>
          <cell r="D314">
            <v>2234</v>
          </cell>
        </row>
        <row r="315">
          <cell r="A315">
            <v>5</v>
          </cell>
          <cell r="B315">
            <v>22</v>
          </cell>
          <cell r="C315">
            <v>12</v>
          </cell>
          <cell r="D315">
            <v>2296</v>
          </cell>
          <cell r="F315" t="str">
            <v>Rate 2 Off-Peak Firm accrual reversal</v>
          </cell>
          <cell r="G315">
            <v>-2</v>
          </cell>
          <cell r="H315">
            <v>-30453000</v>
          </cell>
          <cell r="I315">
            <v>-26915.64</v>
          </cell>
          <cell r="K315">
            <v>-315349</v>
          </cell>
        </row>
        <row r="316">
          <cell r="A316">
            <v>5</v>
          </cell>
          <cell r="B316">
            <v>22</v>
          </cell>
          <cell r="C316">
            <v>12</v>
          </cell>
          <cell r="D316">
            <v>2296</v>
          </cell>
          <cell r="F316" t="str">
            <v>Rate 2 Off-Peak Firm accrual</v>
          </cell>
          <cell r="G316">
            <v>2</v>
          </cell>
          <cell r="H316">
            <v>15558000</v>
          </cell>
          <cell r="I316">
            <v>68789.56</v>
          </cell>
          <cell r="K316">
            <v>160698</v>
          </cell>
        </row>
        <row r="317">
          <cell r="A317">
            <v>5</v>
          </cell>
          <cell r="B317">
            <v>22</v>
          </cell>
          <cell r="C317">
            <v>12</v>
          </cell>
          <cell r="D317">
            <v>2296</v>
          </cell>
          <cell r="F317" t="str">
            <v>Rate 2 Off-Peak Firm accrual</v>
          </cell>
        </row>
        <row r="318">
          <cell r="A318">
            <v>5</v>
          </cell>
          <cell r="B318">
            <v>22</v>
          </cell>
          <cell r="C318">
            <v>12</v>
          </cell>
          <cell r="D318">
            <v>2296</v>
          </cell>
          <cell r="F318" t="str">
            <v>Rate 2 Off-Peak Firm accrual reversal</v>
          </cell>
          <cell r="G318">
            <v>-1</v>
          </cell>
          <cell r="H318">
            <v>-136000</v>
          </cell>
          <cell r="I318">
            <v>-660.11</v>
          </cell>
          <cell r="K318">
            <v>-1364</v>
          </cell>
        </row>
        <row r="319">
          <cell r="A319">
            <v>5</v>
          </cell>
          <cell r="B319">
            <v>22</v>
          </cell>
        </row>
        <row r="320">
          <cell r="A320">
            <v>5</v>
          </cell>
          <cell r="B320">
            <v>22</v>
          </cell>
          <cell r="C320">
            <v>14</v>
          </cell>
          <cell r="D320">
            <v>2250</v>
          </cell>
          <cell r="F320" t="str">
            <v>CNG Vehicle Service</v>
          </cell>
          <cell r="G320">
            <v>1</v>
          </cell>
          <cell r="H320">
            <v>14200</v>
          </cell>
          <cell r="I320">
            <v>120.42</v>
          </cell>
          <cell r="K320">
            <v>147</v>
          </cell>
        </row>
        <row r="321">
          <cell r="A321">
            <v>5</v>
          </cell>
          <cell r="B321">
            <v>22</v>
          </cell>
        </row>
        <row r="322">
          <cell r="A322">
            <v>5</v>
          </cell>
          <cell r="B322">
            <v>22</v>
          </cell>
          <cell r="C322">
            <v>16</v>
          </cell>
          <cell r="D322">
            <v>2295</v>
          </cell>
        </row>
        <row r="323">
          <cell r="A323">
            <v>5</v>
          </cell>
          <cell r="B323">
            <v>22</v>
          </cell>
        </row>
        <row r="324">
          <cell r="A324">
            <v>5</v>
          </cell>
          <cell r="B324">
            <v>22</v>
          </cell>
          <cell r="C324">
            <v>19</v>
          </cell>
          <cell r="D324">
            <v>2297</v>
          </cell>
          <cell r="F324" t="str">
            <v>Negotiated Contracts</v>
          </cell>
          <cell r="H324">
            <v>-12476000</v>
          </cell>
          <cell r="I324">
            <v>-41182.43</v>
          </cell>
          <cell r="K324">
            <v>-128979</v>
          </cell>
        </row>
        <row r="325">
          <cell r="A325">
            <v>5</v>
          </cell>
          <cell r="B325">
            <v>22</v>
          </cell>
        </row>
        <row r="326">
          <cell r="A326">
            <v>5</v>
          </cell>
          <cell r="B326">
            <v>22</v>
          </cell>
          <cell r="C326" t="str">
            <v>2a</v>
          </cell>
          <cell r="D326">
            <v>2206</v>
          </cell>
        </row>
        <row r="327">
          <cell r="A327">
            <v>5</v>
          </cell>
          <cell r="B327">
            <v>22</v>
          </cell>
          <cell r="C327" t="str">
            <v>2a</v>
          </cell>
          <cell r="D327">
            <v>2240</v>
          </cell>
        </row>
        <row r="328">
          <cell r="A328">
            <v>5</v>
          </cell>
          <cell r="B328">
            <v>22</v>
          </cell>
        </row>
        <row r="329">
          <cell r="A329">
            <v>5</v>
          </cell>
          <cell r="B329">
            <v>22</v>
          </cell>
          <cell r="C329" t="str">
            <v>2h</v>
          </cell>
          <cell r="D329">
            <v>2207</v>
          </cell>
        </row>
        <row r="330">
          <cell r="A330">
            <v>5</v>
          </cell>
          <cell r="B330">
            <v>22</v>
          </cell>
          <cell r="C330" t="str">
            <v>2h</v>
          </cell>
          <cell r="D330">
            <v>2208</v>
          </cell>
        </row>
        <row r="331">
          <cell r="A331">
            <v>5</v>
          </cell>
          <cell r="B331">
            <v>22</v>
          </cell>
          <cell r="C331" t="str">
            <v>2h</v>
          </cell>
          <cell r="D331">
            <v>2223</v>
          </cell>
        </row>
        <row r="332">
          <cell r="A332">
            <v>5</v>
          </cell>
          <cell r="B332">
            <v>22</v>
          </cell>
          <cell r="C332" t="str">
            <v>2h</v>
          </cell>
          <cell r="D332">
            <v>2227</v>
          </cell>
        </row>
        <row r="333">
          <cell r="A333">
            <v>5</v>
          </cell>
          <cell r="B333">
            <v>22</v>
          </cell>
          <cell r="C333" t="str">
            <v>2h</v>
          </cell>
          <cell r="D333">
            <v>2242</v>
          </cell>
        </row>
        <row r="334">
          <cell r="A334">
            <v>5</v>
          </cell>
          <cell r="B334">
            <v>22</v>
          </cell>
        </row>
        <row r="335">
          <cell r="A335">
            <v>5</v>
          </cell>
          <cell r="B335">
            <v>22</v>
          </cell>
          <cell r="C335">
            <v>22</v>
          </cell>
          <cell r="D335">
            <v>2253</v>
          </cell>
        </row>
        <row r="336">
          <cell r="A336">
            <v>5</v>
          </cell>
          <cell r="B336">
            <v>22</v>
          </cell>
        </row>
        <row r="337">
          <cell r="A337">
            <v>5</v>
          </cell>
          <cell r="B337">
            <v>22</v>
          </cell>
          <cell r="G337">
            <v>0</v>
          </cell>
          <cell r="H337">
            <v>-27492800</v>
          </cell>
          <cell r="I337">
            <v>151.79999999999563</v>
          </cell>
          <cell r="J337">
            <v>0</v>
          </cell>
          <cell r="K337">
            <v>-284847</v>
          </cell>
        </row>
        <row r="338">
          <cell r="A338">
            <v>5</v>
          </cell>
        </row>
        <row r="339">
          <cell r="A339">
            <v>5</v>
          </cell>
          <cell r="B339">
            <v>24</v>
          </cell>
          <cell r="C339">
            <v>2</v>
          </cell>
          <cell r="D339" t="str">
            <v>24ab</v>
          </cell>
        </row>
        <row r="340">
          <cell r="A340">
            <v>5</v>
          </cell>
          <cell r="B340">
            <v>24</v>
          </cell>
          <cell r="C340">
            <v>2</v>
          </cell>
          <cell r="D340" t="str">
            <v>24ad</v>
          </cell>
        </row>
        <row r="341">
          <cell r="A341">
            <v>5</v>
          </cell>
          <cell r="B341">
            <v>24</v>
          </cell>
          <cell r="C341">
            <v>2</v>
          </cell>
          <cell r="D341" t="str">
            <v>24ae</v>
          </cell>
        </row>
        <row r="342">
          <cell r="A342">
            <v>5</v>
          </cell>
          <cell r="B342">
            <v>24</v>
          </cell>
          <cell r="C342">
            <v>2</v>
          </cell>
          <cell r="D342" t="str">
            <v>24ag</v>
          </cell>
        </row>
        <row r="343">
          <cell r="A343">
            <v>5</v>
          </cell>
          <cell r="B343">
            <v>24</v>
          </cell>
          <cell r="C343">
            <v>2</v>
          </cell>
          <cell r="D343" t="str">
            <v>24ao</v>
          </cell>
        </row>
        <row r="344">
          <cell r="A344">
            <v>5</v>
          </cell>
          <cell r="B344">
            <v>24</v>
          </cell>
          <cell r="C344">
            <v>2</v>
          </cell>
          <cell r="D344">
            <v>2403</v>
          </cell>
          <cell r="F344" t="str">
            <v>NYC Housing Authority</v>
          </cell>
        </row>
        <row r="345">
          <cell r="A345">
            <v>5</v>
          </cell>
          <cell r="B345">
            <v>24</v>
          </cell>
          <cell r="C345">
            <v>2</v>
          </cell>
          <cell r="D345">
            <v>2406</v>
          </cell>
          <cell r="F345" t="str">
            <v>NYC Transit Authority</v>
          </cell>
        </row>
        <row r="346">
          <cell r="A346">
            <v>5</v>
          </cell>
          <cell r="B346">
            <v>24</v>
          </cell>
          <cell r="C346">
            <v>2</v>
          </cell>
          <cell r="D346">
            <v>2408</v>
          </cell>
        </row>
        <row r="347">
          <cell r="A347">
            <v>5</v>
          </cell>
          <cell r="B347">
            <v>24</v>
          </cell>
          <cell r="C347">
            <v>2</v>
          </cell>
          <cell r="D347">
            <v>2409</v>
          </cell>
          <cell r="F347" t="str">
            <v>Port Authority of NY &amp; NJ</v>
          </cell>
        </row>
        <row r="348">
          <cell r="A348">
            <v>5</v>
          </cell>
          <cell r="B348">
            <v>24</v>
          </cell>
          <cell r="C348">
            <v>2</v>
          </cell>
          <cell r="D348">
            <v>2412</v>
          </cell>
          <cell r="F348" t="str">
            <v>Triboro Bridge &amp; Tunnel Authority</v>
          </cell>
        </row>
        <row r="349">
          <cell r="A349">
            <v>5</v>
          </cell>
          <cell r="B349">
            <v>24</v>
          </cell>
          <cell r="C349">
            <v>2</v>
          </cell>
          <cell r="D349">
            <v>2421</v>
          </cell>
          <cell r="F349" t="str">
            <v>New York State</v>
          </cell>
        </row>
        <row r="350">
          <cell r="A350">
            <v>5</v>
          </cell>
          <cell r="B350">
            <v>24</v>
          </cell>
          <cell r="C350">
            <v>2</v>
          </cell>
          <cell r="D350">
            <v>2424</v>
          </cell>
          <cell r="F350" t="str">
            <v>U.S. Government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>
            <v>2441</v>
          </cell>
          <cell r="F351" t="str">
            <v>NYC Public Bridges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>
            <v>2476</v>
          </cell>
          <cell r="F352" t="str">
            <v>Off-Track Betting</v>
          </cell>
        </row>
        <row r="353">
          <cell r="A353">
            <v>5</v>
          </cell>
          <cell r="B353">
            <v>24</v>
          </cell>
        </row>
        <row r="354">
          <cell r="A354">
            <v>5</v>
          </cell>
          <cell r="B354">
            <v>24</v>
          </cell>
          <cell r="C354">
            <v>9</v>
          </cell>
          <cell r="D354">
            <v>2465</v>
          </cell>
        </row>
        <row r="355">
          <cell r="A355">
            <v>5</v>
          </cell>
          <cell r="B355">
            <v>24</v>
          </cell>
        </row>
        <row r="356">
          <cell r="A356">
            <v>5</v>
          </cell>
          <cell r="B356">
            <v>24</v>
          </cell>
          <cell r="C356">
            <v>12</v>
          </cell>
          <cell r="D356">
            <v>2432</v>
          </cell>
        </row>
        <row r="357">
          <cell r="A357">
            <v>5</v>
          </cell>
          <cell r="B357">
            <v>24</v>
          </cell>
          <cell r="C357">
            <v>12</v>
          </cell>
          <cell r="D357">
            <v>2433</v>
          </cell>
        </row>
        <row r="358">
          <cell r="A358">
            <v>5</v>
          </cell>
          <cell r="B358">
            <v>24</v>
          </cell>
          <cell r="C358">
            <v>12</v>
          </cell>
          <cell r="D358">
            <v>2434</v>
          </cell>
        </row>
        <row r="359">
          <cell r="A359">
            <v>5</v>
          </cell>
          <cell r="B359">
            <v>24</v>
          </cell>
          <cell r="C359">
            <v>12</v>
          </cell>
          <cell r="D359">
            <v>2496</v>
          </cell>
          <cell r="F359" t="str">
            <v>Rate 2 Off-Peak Firm accrual reversal</v>
          </cell>
          <cell r="G359">
            <v>-1</v>
          </cell>
          <cell r="H359">
            <v>-22977000</v>
          </cell>
          <cell r="I359">
            <v>-75803.88</v>
          </cell>
          <cell r="K359">
            <v>-237568</v>
          </cell>
        </row>
        <row r="360">
          <cell r="A360">
            <v>5</v>
          </cell>
          <cell r="B360">
            <v>24</v>
          </cell>
          <cell r="C360">
            <v>12</v>
          </cell>
          <cell r="D360">
            <v>2496</v>
          </cell>
          <cell r="F360" t="str">
            <v>Rate 2 Off-Peak Firm accrual</v>
          </cell>
          <cell r="G360">
            <v>1</v>
          </cell>
          <cell r="H360">
            <v>38411000</v>
          </cell>
          <cell r="I360">
            <v>169994.94</v>
          </cell>
          <cell r="K360">
            <v>397122</v>
          </cell>
        </row>
        <row r="361">
          <cell r="A361">
            <v>5</v>
          </cell>
          <cell r="B361">
            <v>24</v>
          </cell>
        </row>
        <row r="362">
          <cell r="A362">
            <v>5</v>
          </cell>
          <cell r="B362">
            <v>24</v>
          </cell>
          <cell r="C362">
            <v>14</v>
          </cell>
          <cell r="D362">
            <v>2480</v>
          </cell>
          <cell r="F362" t="str">
            <v>CNG Vehicle Service</v>
          </cell>
          <cell r="G362">
            <v>1</v>
          </cell>
          <cell r="H362">
            <v>317500</v>
          </cell>
          <cell r="I362">
            <v>1835.42</v>
          </cell>
          <cell r="K362">
            <v>3279</v>
          </cell>
        </row>
        <row r="363">
          <cell r="A363">
            <v>5</v>
          </cell>
          <cell r="B363">
            <v>24</v>
          </cell>
        </row>
        <row r="364">
          <cell r="A364">
            <v>5</v>
          </cell>
          <cell r="B364">
            <v>24</v>
          </cell>
          <cell r="C364">
            <v>19</v>
          </cell>
          <cell r="D364">
            <v>2497</v>
          </cell>
          <cell r="F364" t="str">
            <v>Negotiated Contracts</v>
          </cell>
          <cell r="H364">
            <v>12476000</v>
          </cell>
          <cell r="I364">
            <v>41182.43</v>
          </cell>
          <cell r="K364">
            <v>128979</v>
          </cell>
        </row>
        <row r="365">
          <cell r="A365">
            <v>5</v>
          </cell>
          <cell r="B365">
            <v>24</v>
          </cell>
          <cell r="C365">
            <v>19</v>
          </cell>
          <cell r="D365">
            <v>2497</v>
          </cell>
          <cell r="F365" t="str">
            <v>Negotiated Contracts accrual reversal</v>
          </cell>
        </row>
        <row r="366">
          <cell r="A366">
            <v>5</v>
          </cell>
          <cell r="B366">
            <v>24</v>
          </cell>
          <cell r="C366">
            <v>19</v>
          </cell>
          <cell r="D366">
            <v>2497</v>
          </cell>
          <cell r="F366" t="str">
            <v>Negotiated Contracts accrual</v>
          </cell>
        </row>
        <row r="367">
          <cell r="A367">
            <v>5</v>
          </cell>
          <cell r="B367">
            <v>24</v>
          </cell>
          <cell r="C367">
            <v>19</v>
          </cell>
          <cell r="D367">
            <v>2497</v>
          </cell>
          <cell r="F367" t="str">
            <v>Negotiated Contracts accrual reversal</v>
          </cell>
          <cell r="G367">
            <v>-2</v>
          </cell>
          <cell r="H367">
            <v>-12476000</v>
          </cell>
          <cell r="I367">
            <v>-41182.43</v>
          </cell>
          <cell r="K367">
            <v>-128979</v>
          </cell>
        </row>
        <row r="368">
          <cell r="A368">
            <v>5</v>
          </cell>
          <cell r="B368">
            <v>24</v>
          </cell>
          <cell r="C368">
            <v>19</v>
          </cell>
          <cell r="D368">
            <v>2497</v>
          </cell>
          <cell r="F368" t="str">
            <v>Negotiated Contracts accrual</v>
          </cell>
          <cell r="G368">
            <v>2</v>
          </cell>
          <cell r="H368">
            <v>25358000</v>
          </cell>
          <cell r="I368">
            <v>113586.05</v>
          </cell>
          <cell r="K368">
            <v>262138</v>
          </cell>
        </row>
        <row r="369">
          <cell r="A369">
            <v>5</v>
          </cell>
          <cell r="B369">
            <v>24</v>
          </cell>
          <cell r="C369">
            <v>19</v>
          </cell>
          <cell r="D369">
            <v>2499</v>
          </cell>
          <cell r="F369" t="str">
            <v>NYCHA Housing Contract Firm accrual reversal</v>
          </cell>
          <cell r="G369">
            <v>-4</v>
          </cell>
          <cell r="H369">
            <v>-28525000</v>
          </cell>
          <cell r="I369">
            <v>-169680</v>
          </cell>
          <cell r="K369">
            <v>-294956</v>
          </cell>
        </row>
        <row r="370">
          <cell r="A370">
            <v>5</v>
          </cell>
          <cell r="B370">
            <v>24</v>
          </cell>
          <cell r="C370">
            <v>19</v>
          </cell>
          <cell r="D370">
            <v>2499</v>
          </cell>
          <cell r="F370" t="str">
            <v>NYCHA Housing Contract Firm accrual</v>
          </cell>
          <cell r="G370">
            <v>4</v>
          </cell>
          <cell r="H370">
            <v>64820000</v>
          </cell>
          <cell r="I370">
            <v>458556.89</v>
          </cell>
          <cell r="K370">
            <v>670128</v>
          </cell>
        </row>
        <row r="371">
          <cell r="A371">
            <v>5</v>
          </cell>
          <cell r="B371">
            <v>24</v>
          </cell>
          <cell r="C371">
            <v>19</v>
          </cell>
          <cell r="D371">
            <v>2499</v>
          </cell>
        </row>
        <row r="372">
          <cell r="A372">
            <v>5</v>
          </cell>
          <cell r="B372">
            <v>24</v>
          </cell>
        </row>
        <row r="373">
          <cell r="A373">
            <v>5</v>
          </cell>
          <cell r="B373">
            <v>24</v>
          </cell>
          <cell r="C373" t="str">
            <v>2h</v>
          </cell>
          <cell r="D373" t="str">
            <v>24ab</v>
          </cell>
        </row>
        <row r="374">
          <cell r="A374">
            <v>5</v>
          </cell>
          <cell r="B374">
            <v>24</v>
          </cell>
          <cell r="C374" t="str">
            <v>2h</v>
          </cell>
          <cell r="D374" t="str">
            <v>24ad</v>
          </cell>
        </row>
        <row r="375">
          <cell r="A375">
            <v>5</v>
          </cell>
          <cell r="B375">
            <v>24</v>
          </cell>
          <cell r="C375" t="str">
            <v>2h</v>
          </cell>
          <cell r="D375" t="str">
            <v>24ae</v>
          </cell>
        </row>
        <row r="376">
          <cell r="A376">
            <v>5</v>
          </cell>
          <cell r="B376">
            <v>24</v>
          </cell>
          <cell r="C376" t="str">
            <v>2h</v>
          </cell>
          <cell r="D376" t="str">
            <v>24ag</v>
          </cell>
        </row>
        <row r="377">
          <cell r="A377">
            <v>5</v>
          </cell>
          <cell r="B377">
            <v>24</v>
          </cell>
          <cell r="C377" t="str">
            <v>2h</v>
          </cell>
          <cell r="D377" t="str">
            <v>24ah</v>
          </cell>
        </row>
        <row r="378">
          <cell r="A378">
            <v>5</v>
          </cell>
          <cell r="B378">
            <v>24</v>
          </cell>
          <cell r="C378" t="str">
            <v>2h</v>
          </cell>
          <cell r="D378" t="str">
            <v>24ao</v>
          </cell>
        </row>
        <row r="379">
          <cell r="A379">
            <v>5</v>
          </cell>
          <cell r="B379">
            <v>24</v>
          </cell>
        </row>
        <row r="380">
          <cell r="A380">
            <v>5</v>
          </cell>
          <cell r="B380">
            <v>24</v>
          </cell>
          <cell r="G380">
            <v>1</v>
          </cell>
          <cell r="H380">
            <v>77404500</v>
          </cell>
          <cell r="I380">
            <v>498489.42000000004</v>
          </cell>
          <cell r="J380">
            <v>0</v>
          </cell>
          <cell r="K380">
            <v>800143</v>
          </cell>
        </row>
        <row r="381">
          <cell r="A381">
            <v>5</v>
          </cell>
        </row>
        <row r="382">
          <cell r="A382">
            <v>5</v>
          </cell>
          <cell r="B382">
            <v>26</v>
          </cell>
          <cell r="C382">
            <v>2</v>
          </cell>
          <cell r="D382">
            <v>2641</v>
          </cell>
        </row>
        <row r="383">
          <cell r="A383">
            <v>5</v>
          </cell>
          <cell r="B383">
            <v>26</v>
          </cell>
        </row>
        <row r="384">
          <cell r="A384">
            <v>5</v>
          </cell>
          <cell r="B384">
            <v>26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5</v>
          </cell>
        </row>
        <row r="386">
          <cell r="A386">
            <v>5</v>
          </cell>
          <cell r="G386">
            <v>1</v>
          </cell>
          <cell r="H386">
            <v>49911700</v>
          </cell>
          <cell r="I386">
            <v>498641.22000000003</v>
          </cell>
          <cell r="J386">
            <v>0</v>
          </cell>
          <cell r="K386">
            <v>515296</v>
          </cell>
        </row>
        <row r="388">
          <cell r="A388">
            <v>7</v>
          </cell>
          <cell r="B388">
            <v>20</v>
          </cell>
          <cell r="C388">
            <v>1</v>
          </cell>
          <cell r="D388">
            <v>2001</v>
          </cell>
        </row>
        <row r="389">
          <cell r="A389">
            <v>7</v>
          </cell>
          <cell r="B389">
            <v>20</v>
          </cell>
        </row>
        <row r="390">
          <cell r="A390">
            <v>7</v>
          </cell>
          <cell r="B390">
            <v>20</v>
          </cell>
          <cell r="C390">
            <v>3</v>
          </cell>
          <cell r="D390">
            <v>2016</v>
          </cell>
        </row>
        <row r="391">
          <cell r="A391">
            <v>7</v>
          </cell>
          <cell r="B391">
            <v>20</v>
          </cell>
        </row>
        <row r="392">
          <cell r="A392">
            <v>7</v>
          </cell>
          <cell r="B392">
            <v>20</v>
          </cell>
          <cell r="C392">
            <v>13</v>
          </cell>
          <cell r="D392">
            <v>2053</v>
          </cell>
        </row>
        <row r="393">
          <cell r="A393">
            <v>7</v>
          </cell>
          <cell r="B393">
            <v>20</v>
          </cell>
        </row>
        <row r="394">
          <cell r="A394">
            <v>7</v>
          </cell>
          <cell r="B394">
            <v>20</v>
          </cell>
          <cell r="C394" t="str">
            <v>3a</v>
          </cell>
          <cell r="D394">
            <v>2017</v>
          </cell>
        </row>
        <row r="395">
          <cell r="A395">
            <v>7</v>
          </cell>
          <cell r="B395">
            <v>20</v>
          </cell>
        </row>
        <row r="396">
          <cell r="A396">
            <v>7</v>
          </cell>
          <cell r="B396">
            <v>20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7</v>
          </cell>
        </row>
        <row r="398">
          <cell r="A398">
            <v>7</v>
          </cell>
          <cell r="B398">
            <v>22</v>
          </cell>
          <cell r="C398">
            <v>2</v>
          </cell>
          <cell r="D398">
            <v>2201</v>
          </cell>
        </row>
        <row r="399">
          <cell r="A399">
            <v>7</v>
          </cell>
          <cell r="B399">
            <v>22</v>
          </cell>
          <cell r="C399">
            <v>2</v>
          </cell>
          <cell r="D399">
            <v>2207</v>
          </cell>
        </row>
        <row r="400">
          <cell r="A400">
            <v>7</v>
          </cell>
          <cell r="B400">
            <v>22</v>
          </cell>
          <cell r="C400">
            <v>2</v>
          </cell>
          <cell r="D400">
            <v>2208</v>
          </cell>
        </row>
        <row r="401">
          <cell r="A401">
            <v>7</v>
          </cell>
          <cell r="B401">
            <v>22</v>
          </cell>
          <cell r="C401">
            <v>2</v>
          </cell>
          <cell r="D401">
            <v>2212</v>
          </cell>
        </row>
        <row r="402">
          <cell r="A402">
            <v>7</v>
          </cell>
          <cell r="B402">
            <v>22</v>
          </cell>
          <cell r="C402">
            <v>2</v>
          </cell>
          <cell r="D402">
            <v>2218</v>
          </cell>
        </row>
        <row r="403">
          <cell r="A403">
            <v>7</v>
          </cell>
          <cell r="B403">
            <v>22</v>
          </cell>
          <cell r="C403">
            <v>2</v>
          </cell>
          <cell r="D403">
            <v>2226</v>
          </cell>
        </row>
        <row r="404">
          <cell r="A404">
            <v>7</v>
          </cell>
          <cell r="B404">
            <v>22</v>
          </cell>
          <cell r="C404">
            <v>2</v>
          </cell>
          <cell r="D404">
            <v>2227</v>
          </cell>
        </row>
        <row r="405">
          <cell r="A405">
            <v>7</v>
          </cell>
          <cell r="B405">
            <v>22</v>
          </cell>
          <cell r="C405">
            <v>2</v>
          </cell>
          <cell r="D405">
            <v>2236</v>
          </cell>
        </row>
        <row r="406">
          <cell r="A406">
            <v>7</v>
          </cell>
          <cell r="B406">
            <v>22</v>
          </cell>
          <cell r="C406">
            <v>2</v>
          </cell>
          <cell r="D406">
            <v>2237</v>
          </cell>
        </row>
        <row r="407">
          <cell r="A407">
            <v>7</v>
          </cell>
          <cell r="B407">
            <v>22</v>
          </cell>
          <cell r="C407">
            <v>2</v>
          </cell>
          <cell r="D407">
            <v>2242</v>
          </cell>
        </row>
        <row r="408">
          <cell r="A408">
            <v>7</v>
          </cell>
          <cell r="B408">
            <v>22</v>
          </cell>
        </row>
        <row r="409">
          <cell r="A409">
            <v>7</v>
          </cell>
          <cell r="B409">
            <v>22</v>
          </cell>
          <cell r="C409">
            <v>9</v>
          </cell>
          <cell r="D409">
            <v>2261</v>
          </cell>
        </row>
        <row r="410">
          <cell r="A410">
            <v>7</v>
          </cell>
          <cell r="B410">
            <v>22</v>
          </cell>
          <cell r="C410">
            <v>9</v>
          </cell>
          <cell r="D410">
            <v>2262</v>
          </cell>
        </row>
        <row r="411">
          <cell r="A411">
            <v>7</v>
          </cell>
          <cell r="B411">
            <v>22</v>
          </cell>
          <cell r="C411">
            <v>9</v>
          </cell>
          <cell r="D411">
            <v>2263</v>
          </cell>
        </row>
        <row r="412">
          <cell r="A412">
            <v>7</v>
          </cell>
          <cell r="B412">
            <v>22</v>
          </cell>
          <cell r="C412">
            <v>9</v>
          </cell>
          <cell r="D412">
            <v>2264</v>
          </cell>
        </row>
        <row r="413">
          <cell r="A413">
            <v>7</v>
          </cell>
          <cell r="B413">
            <v>22</v>
          </cell>
        </row>
        <row r="414">
          <cell r="A414">
            <v>7</v>
          </cell>
          <cell r="B414">
            <v>22</v>
          </cell>
          <cell r="C414">
            <v>12</v>
          </cell>
          <cell r="D414">
            <v>2231</v>
          </cell>
        </row>
        <row r="415">
          <cell r="A415">
            <v>7</v>
          </cell>
          <cell r="B415">
            <v>22</v>
          </cell>
          <cell r="C415">
            <v>12</v>
          </cell>
          <cell r="D415">
            <v>2232</v>
          </cell>
        </row>
        <row r="416">
          <cell r="A416">
            <v>7</v>
          </cell>
          <cell r="B416">
            <v>22</v>
          </cell>
          <cell r="C416">
            <v>12</v>
          </cell>
          <cell r="D416">
            <v>2233</v>
          </cell>
        </row>
        <row r="417">
          <cell r="A417">
            <v>7</v>
          </cell>
          <cell r="B417">
            <v>22</v>
          </cell>
          <cell r="C417">
            <v>12</v>
          </cell>
          <cell r="D417">
            <v>2234</v>
          </cell>
        </row>
        <row r="418">
          <cell r="A418">
            <v>7</v>
          </cell>
          <cell r="B418">
            <v>22</v>
          </cell>
          <cell r="C418">
            <v>12</v>
          </cell>
          <cell r="D418">
            <v>2296</v>
          </cell>
          <cell r="F418" t="str">
            <v>Rate 2 Off-Peak Firm Accrual Reversal</v>
          </cell>
          <cell r="G418">
            <v>-6</v>
          </cell>
          <cell r="H418">
            <v>-45899000</v>
          </cell>
          <cell r="I418">
            <v>-149926.03</v>
          </cell>
          <cell r="K418">
            <v>-472655</v>
          </cell>
        </row>
        <row r="419">
          <cell r="A419">
            <v>7</v>
          </cell>
          <cell r="B419">
            <v>22</v>
          </cell>
          <cell r="C419">
            <v>12</v>
          </cell>
          <cell r="D419">
            <v>2296</v>
          </cell>
          <cell r="F419" t="str">
            <v>Rate 2  Off-Peak Firm Accrual</v>
          </cell>
          <cell r="G419">
            <v>1</v>
          </cell>
          <cell r="H419">
            <v>6188000</v>
          </cell>
          <cell r="I419">
            <v>28211.66</v>
          </cell>
          <cell r="K419">
            <v>63836</v>
          </cell>
        </row>
        <row r="420">
          <cell r="A420">
            <v>7</v>
          </cell>
          <cell r="B420">
            <v>22</v>
          </cell>
          <cell r="C420">
            <v>12</v>
          </cell>
          <cell r="D420">
            <v>2296</v>
          </cell>
          <cell r="F420" t="str">
            <v>Rate 2 Off-Peak Firm Accrual</v>
          </cell>
          <cell r="G420">
            <v>1</v>
          </cell>
          <cell r="H420">
            <v>8203900</v>
          </cell>
          <cell r="I420">
            <v>30025.08</v>
          </cell>
          <cell r="K420">
            <v>84500</v>
          </cell>
        </row>
        <row r="421">
          <cell r="A421">
            <v>7</v>
          </cell>
          <cell r="B421">
            <v>22</v>
          </cell>
          <cell r="C421">
            <v>12</v>
          </cell>
          <cell r="D421">
            <v>2296</v>
          </cell>
          <cell r="F421" t="str">
            <v>Rate 2 Off-Peak Firm Accrual Reversal</v>
          </cell>
          <cell r="G421">
            <v>-1</v>
          </cell>
          <cell r="H421">
            <v>-9165000</v>
          </cell>
          <cell r="I421">
            <v>-23265.360000000001</v>
          </cell>
          <cell r="K421">
            <v>-94400</v>
          </cell>
        </row>
        <row r="422">
          <cell r="A422">
            <v>7</v>
          </cell>
          <cell r="B422">
            <v>22</v>
          </cell>
          <cell r="C422">
            <v>12</v>
          </cell>
          <cell r="D422">
            <v>2296</v>
          </cell>
          <cell r="F422" t="str">
            <v>Rate 2 Off-Peak Firm Accrual</v>
          </cell>
        </row>
        <row r="423">
          <cell r="A423">
            <v>7</v>
          </cell>
          <cell r="B423">
            <v>22</v>
          </cell>
          <cell r="C423">
            <v>12</v>
          </cell>
          <cell r="D423">
            <v>2296</v>
          </cell>
          <cell r="F423" t="str">
            <v>Rate 2 Off-Peak Firm Accrual Reversal</v>
          </cell>
        </row>
        <row r="424">
          <cell r="A424">
            <v>7</v>
          </cell>
          <cell r="B424">
            <v>22</v>
          </cell>
        </row>
        <row r="425">
          <cell r="A425">
            <v>7</v>
          </cell>
          <cell r="B425">
            <v>22</v>
          </cell>
          <cell r="C425">
            <v>14</v>
          </cell>
          <cell r="D425">
            <v>2250</v>
          </cell>
          <cell r="F425" t="str">
            <v>CNG-Vehicle Service</v>
          </cell>
          <cell r="G425">
            <v>2</v>
          </cell>
          <cell r="H425">
            <v>6100</v>
          </cell>
          <cell r="I425">
            <v>50.24</v>
          </cell>
          <cell r="K425">
            <v>62</v>
          </cell>
        </row>
        <row r="426">
          <cell r="A426">
            <v>7</v>
          </cell>
          <cell r="B426">
            <v>22</v>
          </cell>
        </row>
        <row r="427">
          <cell r="A427">
            <v>7</v>
          </cell>
          <cell r="B427">
            <v>22</v>
          </cell>
          <cell r="C427">
            <v>16</v>
          </cell>
          <cell r="D427">
            <v>2250</v>
          </cell>
        </row>
        <row r="428">
          <cell r="A428">
            <v>7</v>
          </cell>
          <cell r="B428">
            <v>22</v>
          </cell>
        </row>
        <row r="429">
          <cell r="A429">
            <v>7</v>
          </cell>
          <cell r="B429">
            <v>22</v>
          </cell>
          <cell r="C429">
            <v>19</v>
          </cell>
          <cell r="D429">
            <v>2297</v>
          </cell>
        </row>
        <row r="430">
          <cell r="A430">
            <v>7</v>
          </cell>
          <cell r="B430">
            <v>22</v>
          </cell>
          <cell r="C430">
            <v>19</v>
          </cell>
          <cell r="D430">
            <v>2297</v>
          </cell>
        </row>
        <row r="431">
          <cell r="A431">
            <v>7</v>
          </cell>
          <cell r="B431">
            <v>22</v>
          </cell>
          <cell r="C431">
            <v>19</v>
          </cell>
          <cell r="D431">
            <v>2297</v>
          </cell>
          <cell r="F431" t="str">
            <v>Negotiated Contract Accrual Reversal</v>
          </cell>
          <cell r="G431">
            <v>-2</v>
          </cell>
          <cell r="H431">
            <v>-3155000</v>
          </cell>
          <cell r="I431">
            <v>-15499.1</v>
          </cell>
          <cell r="K431">
            <v>-32502</v>
          </cell>
        </row>
        <row r="432">
          <cell r="A432">
            <v>7</v>
          </cell>
          <cell r="B432">
            <v>22</v>
          </cell>
          <cell r="C432">
            <v>19</v>
          </cell>
          <cell r="D432">
            <v>2297</v>
          </cell>
          <cell r="F432" t="str">
            <v>Negotiated Contract Accrual</v>
          </cell>
          <cell r="G432">
            <v>3</v>
          </cell>
          <cell r="H432">
            <v>9361000</v>
          </cell>
          <cell r="I432">
            <v>53424.59</v>
          </cell>
          <cell r="K432">
            <v>96584</v>
          </cell>
        </row>
        <row r="433">
          <cell r="A433">
            <v>7</v>
          </cell>
          <cell r="B433">
            <v>22</v>
          </cell>
        </row>
        <row r="434">
          <cell r="A434">
            <v>7</v>
          </cell>
          <cell r="B434">
            <v>22</v>
          </cell>
          <cell r="C434" t="str">
            <v>2a</v>
          </cell>
          <cell r="D434">
            <v>2206</v>
          </cell>
        </row>
        <row r="435">
          <cell r="A435">
            <v>7</v>
          </cell>
          <cell r="B435">
            <v>22</v>
          </cell>
          <cell r="C435" t="str">
            <v>2a</v>
          </cell>
          <cell r="D435">
            <v>2240</v>
          </cell>
        </row>
        <row r="436">
          <cell r="A436">
            <v>7</v>
          </cell>
          <cell r="B436">
            <v>22</v>
          </cell>
          <cell r="C436" t="str">
            <v>2a</v>
          </cell>
          <cell r="D436">
            <v>2241</v>
          </cell>
        </row>
        <row r="437">
          <cell r="A437">
            <v>7</v>
          </cell>
          <cell r="B437">
            <v>22</v>
          </cell>
        </row>
        <row r="438">
          <cell r="A438">
            <v>7</v>
          </cell>
          <cell r="B438">
            <v>22</v>
          </cell>
          <cell r="C438" t="str">
            <v>2h</v>
          </cell>
          <cell r="D438">
            <v>2207</v>
          </cell>
        </row>
        <row r="439">
          <cell r="A439">
            <v>7</v>
          </cell>
          <cell r="B439">
            <v>22</v>
          </cell>
          <cell r="C439" t="str">
            <v>2h</v>
          </cell>
          <cell r="D439">
            <v>2208</v>
          </cell>
        </row>
        <row r="440">
          <cell r="A440">
            <v>7</v>
          </cell>
          <cell r="B440">
            <v>22</v>
          </cell>
          <cell r="C440" t="str">
            <v>2h</v>
          </cell>
          <cell r="D440">
            <v>2227</v>
          </cell>
        </row>
        <row r="441">
          <cell r="A441">
            <v>7</v>
          </cell>
          <cell r="B441">
            <v>22</v>
          </cell>
          <cell r="C441" t="str">
            <v>2h</v>
          </cell>
          <cell r="D441">
            <v>2237</v>
          </cell>
        </row>
        <row r="442">
          <cell r="A442">
            <v>7</v>
          </cell>
          <cell r="B442">
            <v>22</v>
          </cell>
        </row>
        <row r="443">
          <cell r="A443">
            <v>7</v>
          </cell>
          <cell r="B443">
            <v>22</v>
          </cell>
          <cell r="C443">
            <v>22</v>
          </cell>
          <cell r="D443">
            <v>2253</v>
          </cell>
        </row>
        <row r="444">
          <cell r="A444">
            <v>7</v>
          </cell>
          <cell r="B444">
            <v>22</v>
          </cell>
        </row>
        <row r="445">
          <cell r="A445">
            <v>7</v>
          </cell>
          <cell r="B445">
            <v>22</v>
          </cell>
          <cell r="G445">
            <v>-2</v>
          </cell>
          <cell r="H445">
            <v>-34460000</v>
          </cell>
          <cell r="I445">
            <v>-76978.92</v>
          </cell>
          <cell r="J445">
            <v>0</v>
          </cell>
          <cell r="K445">
            <v>-354575</v>
          </cell>
        </row>
        <row r="446">
          <cell r="A446">
            <v>7</v>
          </cell>
        </row>
        <row r="447">
          <cell r="A447">
            <v>7</v>
          </cell>
          <cell r="B447">
            <v>24</v>
          </cell>
          <cell r="C447">
            <v>2</v>
          </cell>
          <cell r="D447" t="str">
            <v>24ai</v>
          </cell>
        </row>
        <row r="448">
          <cell r="A448">
            <v>7</v>
          </cell>
          <cell r="B448">
            <v>24</v>
          </cell>
          <cell r="C448">
            <v>2</v>
          </cell>
          <cell r="D448" t="str">
            <v>24aj</v>
          </cell>
        </row>
        <row r="449">
          <cell r="A449">
            <v>7</v>
          </cell>
          <cell r="B449">
            <v>24</v>
          </cell>
          <cell r="C449">
            <v>2</v>
          </cell>
          <cell r="D449" t="str">
            <v>24ak</v>
          </cell>
        </row>
        <row r="450">
          <cell r="A450">
            <v>7</v>
          </cell>
          <cell r="B450">
            <v>24</v>
          </cell>
          <cell r="C450">
            <v>2</v>
          </cell>
          <cell r="D450" t="str">
            <v>24al</v>
          </cell>
        </row>
        <row r="451">
          <cell r="A451">
            <v>7</v>
          </cell>
          <cell r="B451">
            <v>24</v>
          </cell>
          <cell r="C451">
            <v>2</v>
          </cell>
          <cell r="D451" t="str">
            <v>24am</v>
          </cell>
        </row>
        <row r="452">
          <cell r="A452">
            <v>7</v>
          </cell>
          <cell r="B452">
            <v>24</v>
          </cell>
          <cell r="C452">
            <v>2</v>
          </cell>
          <cell r="D452" t="str">
            <v>24an</v>
          </cell>
        </row>
        <row r="453">
          <cell r="A453">
            <v>7</v>
          </cell>
          <cell r="B453">
            <v>24</v>
          </cell>
          <cell r="C453">
            <v>2</v>
          </cell>
          <cell r="D453" t="str">
            <v>24ay</v>
          </cell>
        </row>
        <row r="454">
          <cell r="A454">
            <v>7</v>
          </cell>
          <cell r="B454">
            <v>24</v>
          </cell>
          <cell r="C454">
            <v>2</v>
          </cell>
          <cell r="D454" t="str">
            <v>24ba</v>
          </cell>
        </row>
        <row r="455">
          <cell r="A455">
            <v>7</v>
          </cell>
          <cell r="B455">
            <v>24</v>
          </cell>
          <cell r="C455">
            <v>2</v>
          </cell>
          <cell r="D455">
            <v>2404</v>
          </cell>
        </row>
        <row r="456">
          <cell r="A456">
            <v>7</v>
          </cell>
          <cell r="B456">
            <v>24</v>
          </cell>
          <cell r="C456">
            <v>2</v>
          </cell>
          <cell r="D456">
            <v>2415</v>
          </cell>
        </row>
        <row r="457">
          <cell r="A457">
            <v>7</v>
          </cell>
          <cell r="B457">
            <v>24</v>
          </cell>
          <cell r="C457">
            <v>2</v>
          </cell>
          <cell r="D457">
            <v>2418</v>
          </cell>
        </row>
        <row r="458">
          <cell r="A458">
            <v>7</v>
          </cell>
          <cell r="B458">
            <v>24</v>
          </cell>
          <cell r="C458">
            <v>2</v>
          </cell>
          <cell r="D458">
            <v>2421</v>
          </cell>
        </row>
        <row r="459">
          <cell r="A459">
            <v>7</v>
          </cell>
          <cell r="B459">
            <v>24</v>
          </cell>
          <cell r="C459">
            <v>2</v>
          </cell>
          <cell r="D459">
            <v>2423</v>
          </cell>
        </row>
        <row r="460">
          <cell r="A460">
            <v>7</v>
          </cell>
          <cell r="B460">
            <v>24</v>
          </cell>
          <cell r="C460">
            <v>2</v>
          </cell>
          <cell r="D460">
            <v>2424</v>
          </cell>
        </row>
        <row r="461">
          <cell r="A461">
            <v>7</v>
          </cell>
          <cell r="B461">
            <v>24</v>
          </cell>
          <cell r="C461">
            <v>2</v>
          </cell>
          <cell r="D461">
            <v>2457</v>
          </cell>
        </row>
        <row r="462">
          <cell r="A462">
            <v>7</v>
          </cell>
          <cell r="B462">
            <v>24</v>
          </cell>
        </row>
        <row r="463">
          <cell r="A463">
            <v>7</v>
          </cell>
          <cell r="B463">
            <v>24</v>
          </cell>
          <cell r="C463">
            <v>3</v>
          </cell>
          <cell r="D463">
            <v>2405</v>
          </cell>
        </row>
        <row r="464">
          <cell r="A464">
            <v>7</v>
          </cell>
          <cell r="B464">
            <v>24</v>
          </cell>
        </row>
        <row r="465">
          <cell r="A465">
            <v>7</v>
          </cell>
          <cell r="B465">
            <v>24</v>
          </cell>
          <cell r="C465">
            <v>9</v>
          </cell>
          <cell r="D465">
            <v>2465</v>
          </cell>
        </row>
        <row r="466">
          <cell r="A466">
            <v>7</v>
          </cell>
          <cell r="B466">
            <v>24</v>
          </cell>
        </row>
        <row r="467">
          <cell r="A467">
            <v>7</v>
          </cell>
          <cell r="B467">
            <v>24</v>
          </cell>
          <cell r="C467">
            <v>12</v>
          </cell>
          <cell r="D467">
            <v>2431</v>
          </cell>
        </row>
        <row r="468">
          <cell r="A468">
            <v>7</v>
          </cell>
          <cell r="B468">
            <v>24</v>
          </cell>
          <cell r="C468">
            <v>12</v>
          </cell>
          <cell r="D468">
            <v>2432</v>
          </cell>
        </row>
        <row r="469">
          <cell r="A469">
            <v>7</v>
          </cell>
          <cell r="B469">
            <v>24</v>
          </cell>
          <cell r="C469">
            <v>12</v>
          </cell>
          <cell r="D469">
            <v>2433</v>
          </cell>
        </row>
        <row r="470">
          <cell r="A470">
            <v>7</v>
          </cell>
          <cell r="B470">
            <v>24</v>
          </cell>
          <cell r="C470">
            <v>12</v>
          </cell>
          <cell r="D470">
            <v>2434</v>
          </cell>
          <cell r="F470" t="str">
            <v>Rate 2 Off-Peak Firm Accrual Reversal</v>
          </cell>
        </row>
        <row r="471">
          <cell r="A471">
            <v>7</v>
          </cell>
          <cell r="B471">
            <v>24</v>
          </cell>
          <cell r="C471">
            <v>12</v>
          </cell>
          <cell r="D471">
            <v>2496</v>
          </cell>
          <cell r="F471" t="str">
            <v>Rate 2 Off-Peak Firm Accrual Reversal</v>
          </cell>
          <cell r="G471">
            <v>-1</v>
          </cell>
          <cell r="H471">
            <v>-9644000</v>
          </cell>
          <cell r="I471">
            <v>-30907.360000000001</v>
          </cell>
          <cell r="K471">
            <v>-99303</v>
          </cell>
        </row>
        <row r="472">
          <cell r="A472">
            <v>7</v>
          </cell>
          <cell r="B472">
            <v>24</v>
          </cell>
          <cell r="C472">
            <v>12</v>
          </cell>
          <cell r="D472">
            <v>2496</v>
          </cell>
          <cell r="F472" t="str">
            <v>Rate 2 Off- Peak Firm Accrual</v>
          </cell>
          <cell r="G472">
            <v>1</v>
          </cell>
          <cell r="H472">
            <v>19488000</v>
          </cell>
          <cell r="I472">
            <v>83957.1</v>
          </cell>
          <cell r="K472">
            <v>201071</v>
          </cell>
        </row>
        <row r="473">
          <cell r="A473">
            <v>7</v>
          </cell>
          <cell r="B473">
            <v>24</v>
          </cell>
          <cell r="C473">
            <v>12</v>
          </cell>
          <cell r="D473">
            <v>2496</v>
          </cell>
          <cell r="F473" t="str">
            <v>Rate 2 Off-Peak Firm Accrual</v>
          </cell>
        </row>
        <row r="474">
          <cell r="A474">
            <v>7</v>
          </cell>
          <cell r="B474">
            <v>24</v>
          </cell>
        </row>
        <row r="475">
          <cell r="A475">
            <v>7</v>
          </cell>
          <cell r="B475">
            <v>24</v>
          </cell>
          <cell r="C475">
            <v>14</v>
          </cell>
          <cell r="D475">
            <v>2480</v>
          </cell>
          <cell r="F475" t="str">
            <v>CNG-Vehicle Service</v>
          </cell>
          <cell r="G475">
            <v>2</v>
          </cell>
          <cell r="H475">
            <v>8900</v>
          </cell>
          <cell r="I475">
            <v>56.87</v>
          </cell>
          <cell r="K475">
            <v>93</v>
          </cell>
        </row>
        <row r="476">
          <cell r="A476">
            <v>7</v>
          </cell>
          <cell r="B476">
            <v>24</v>
          </cell>
        </row>
        <row r="477">
          <cell r="A477">
            <v>7</v>
          </cell>
          <cell r="B477">
            <v>24</v>
          </cell>
          <cell r="C477">
            <v>16</v>
          </cell>
          <cell r="D477">
            <v>2495</v>
          </cell>
        </row>
        <row r="478">
          <cell r="A478">
            <v>7</v>
          </cell>
          <cell r="B478">
            <v>24</v>
          </cell>
        </row>
        <row r="479">
          <cell r="A479">
            <v>7</v>
          </cell>
          <cell r="B479">
            <v>24</v>
          </cell>
          <cell r="C479">
            <v>19</v>
          </cell>
          <cell r="D479">
            <v>2497</v>
          </cell>
        </row>
        <row r="480">
          <cell r="A480">
            <v>7</v>
          </cell>
          <cell r="B480">
            <v>24</v>
          </cell>
        </row>
        <row r="481">
          <cell r="A481">
            <v>7</v>
          </cell>
          <cell r="B481">
            <v>24</v>
          </cell>
          <cell r="C481" t="str">
            <v>2h</v>
          </cell>
          <cell r="D481" t="str">
            <v>24ai</v>
          </cell>
        </row>
        <row r="482">
          <cell r="A482">
            <v>7</v>
          </cell>
          <cell r="B482">
            <v>24</v>
          </cell>
          <cell r="C482" t="str">
            <v>2h</v>
          </cell>
          <cell r="D482" t="str">
            <v>24aj</v>
          </cell>
        </row>
        <row r="483">
          <cell r="A483">
            <v>7</v>
          </cell>
          <cell r="B483">
            <v>24</v>
          </cell>
          <cell r="C483" t="str">
            <v>2h</v>
          </cell>
          <cell r="D483" t="str">
            <v>24ak</v>
          </cell>
        </row>
        <row r="484">
          <cell r="A484">
            <v>7</v>
          </cell>
          <cell r="B484">
            <v>24</v>
          </cell>
          <cell r="C484" t="str">
            <v>2h</v>
          </cell>
          <cell r="D484" t="str">
            <v>24al</v>
          </cell>
        </row>
        <row r="485">
          <cell r="A485">
            <v>7</v>
          </cell>
          <cell r="B485">
            <v>24</v>
          </cell>
          <cell r="C485" t="str">
            <v>2h</v>
          </cell>
          <cell r="D485" t="str">
            <v>24am</v>
          </cell>
        </row>
        <row r="486">
          <cell r="A486">
            <v>7</v>
          </cell>
          <cell r="B486">
            <v>24</v>
          </cell>
          <cell r="C486" t="str">
            <v>2h</v>
          </cell>
          <cell r="D486" t="str">
            <v>24an</v>
          </cell>
        </row>
        <row r="487">
          <cell r="A487">
            <v>7</v>
          </cell>
          <cell r="B487">
            <v>24</v>
          </cell>
          <cell r="C487" t="str">
            <v>2h</v>
          </cell>
          <cell r="D487" t="str">
            <v>24ay</v>
          </cell>
        </row>
        <row r="488">
          <cell r="A488">
            <v>7</v>
          </cell>
          <cell r="B488">
            <v>24</v>
          </cell>
          <cell r="C488" t="str">
            <v>2h</v>
          </cell>
          <cell r="D488" t="str">
            <v>24ba</v>
          </cell>
        </row>
        <row r="489">
          <cell r="A489">
            <v>7</v>
          </cell>
          <cell r="B489">
            <v>24</v>
          </cell>
        </row>
        <row r="490">
          <cell r="A490">
            <v>7</v>
          </cell>
          <cell r="B490">
            <v>24</v>
          </cell>
          <cell r="G490">
            <v>2</v>
          </cell>
          <cell r="H490">
            <v>9852900</v>
          </cell>
          <cell r="I490">
            <v>53106.610000000008</v>
          </cell>
          <cell r="J490">
            <v>0</v>
          </cell>
          <cell r="K490">
            <v>101861</v>
          </cell>
        </row>
        <row r="491">
          <cell r="A491">
            <v>7</v>
          </cell>
        </row>
        <row r="492">
          <cell r="A492">
            <v>7</v>
          </cell>
          <cell r="B492">
            <v>26</v>
          </cell>
          <cell r="C492">
            <v>2</v>
          </cell>
          <cell r="D492">
            <v>2641</v>
          </cell>
        </row>
        <row r="493">
          <cell r="A493">
            <v>7</v>
          </cell>
          <cell r="B493">
            <v>26</v>
          </cell>
        </row>
        <row r="494">
          <cell r="A494">
            <v>7</v>
          </cell>
          <cell r="B494">
            <v>26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7</v>
          </cell>
        </row>
        <row r="496">
          <cell r="A496">
            <v>7</v>
          </cell>
          <cell r="G496">
            <v>0</v>
          </cell>
          <cell r="H496">
            <v>-24607100</v>
          </cell>
          <cell r="I496">
            <v>-23872.30999999999</v>
          </cell>
          <cell r="J496">
            <v>0</v>
          </cell>
          <cell r="K496">
            <v>-252714</v>
          </cell>
        </row>
        <row r="498">
          <cell r="A498">
            <v>9</v>
          </cell>
          <cell r="B498">
            <v>25</v>
          </cell>
          <cell r="C498">
            <v>19</v>
          </cell>
          <cell r="D498">
            <v>2500</v>
          </cell>
        </row>
        <row r="499">
          <cell r="A499">
            <v>9</v>
          </cell>
          <cell r="B499">
            <v>25</v>
          </cell>
        </row>
        <row r="500">
          <cell r="A500">
            <v>9</v>
          </cell>
          <cell r="B500">
            <v>25</v>
          </cell>
          <cell r="C500">
            <v>98</v>
          </cell>
          <cell r="D500">
            <v>2550</v>
          </cell>
        </row>
        <row r="501">
          <cell r="A501">
            <v>9</v>
          </cell>
          <cell r="B501">
            <v>25</v>
          </cell>
        </row>
        <row r="502">
          <cell r="A502">
            <v>9</v>
          </cell>
          <cell r="B502">
            <v>25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9</v>
          </cell>
        </row>
        <row r="504">
          <cell r="A504">
            <v>9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6">
          <cell r="A506" t="str">
            <v>SYSTEM TOTALS</v>
          </cell>
          <cell r="G506">
            <v>28</v>
          </cell>
          <cell r="H506">
            <v>180566200</v>
          </cell>
          <cell r="I506">
            <v>1877802.5299999998</v>
          </cell>
          <cell r="J506">
            <v>-14387.47</v>
          </cell>
          <cell r="K506">
            <v>1860718</v>
          </cell>
        </row>
      </sheetData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</sheetNames>
    <sheetDataSet>
      <sheetData sheetId="0">
        <row r="10">
          <cell r="A10" t="str">
            <v>Boro</v>
          </cell>
          <cell r="B10" t="str">
            <v>Type</v>
          </cell>
          <cell r="C10" t="str">
            <v>SC</v>
          </cell>
          <cell r="D10" t="str">
            <v>Desc</v>
          </cell>
          <cell r="G10" t="str">
            <v>#Bills</v>
          </cell>
          <cell r="H10" t="str">
            <v>Cubic ft</v>
          </cell>
          <cell r="I10" t="str">
            <v>Revenue</v>
          </cell>
          <cell r="J10" t="str">
            <v>Fuel Adj</v>
          </cell>
          <cell r="K10" t="str">
            <v>Therms</v>
          </cell>
        </row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  <cell r="K11" t="str">
            <v>Therms</v>
          </cell>
        </row>
        <row r="12">
          <cell r="A12">
            <v>1</v>
          </cell>
          <cell r="B12">
            <v>20</v>
          </cell>
          <cell r="C12">
            <v>1</v>
          </cell>
          <cell r="D12">
            <v>2001</v>
          </cell>
          <cell r="F12" t="str">
            <v>Residential &amp; Religious - Monthly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2001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2002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2004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  <cell r="C17">
            <v>3</v>
          </cell>
          <cell r="D17">
            <v>2016</v>
          </cell>
          <cell r="F17" t="str">
            <v>Residential &amp; Religious - Heating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2016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2018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  <cell r="C21">
            <v>13</v>
          </cell>
          <cell r="D21">
            <v>2053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  <cell r="C23" t="str">
            <v>3a</v>
          </cell>
          <cell r="D23">
            <v>2017</v>
          </cell>
          <cell r="F23" t="str">
            <v>Residential &amp; Religious - Air Conditioning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</v>
          </cell>
          <cell r="B27">
            <v>22</v>
          </cell>
          <cell r="C27">
            <v>2</v>
          </cell>
          <cell r="D27">
            <v>2201</v>
          </cell>
          <cell r="F27" t="str">
            <v>General - Monthly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2201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2202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2204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2205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2207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2208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2221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2223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2224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2226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2227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2236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  <cell r="C41">
            <v>9</v>
          </cell>
          <cell r="D41">
            <v>2261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2261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  <cell r="C44">
            <v>12</v>
          </cell>
          <cell r="D44">
            <v>2231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2231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2232</v>
          </cell>
          <cell r="F46" t="str">
            <v>Interruptible - Priority C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2233</v>
          </cell>
          <cell r="F47" t="str">
            <v>Interruptible - Priority C</v>
          </cell>
          <cell r="G47">
            <v>-1</v>
          </cell>
          <cell r="H47">
            <v>-67298000</v>
          </cell>
          <cell r="I47">
            <v>-294742.40999999997</v>
          </cell>
          <cell r="K47">
            <v>-693419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2234</v>
          </cell>
          <cell r="F48" t="str">
            <v>Rate 2 Off-Peak Firm accrual reversal</v>
          </cell>
          <cell r="G48">
            <v>-7</v>
          </cell>
          <cell r="H48">
            <v>-181952000</v>
          </cell>
          <cell r="I48">
            <v>-654101.03</v>
          </cell>
          <cell r="K48">
            <v>-1886625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</v>
          </cell>
          <cell r="G49">
            <v>7</v>
          </cell>
          <cell r="H49">
            <v>215848000</v>
          </cell>
          <cell r="I49">
            <v>815830.09</v>
          </cell>
          <cell r="K49">
            <v>2234902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 reversal</v>
          </cell>
          <cell r="G50">
            <v>7</v>
          </cell>
          <cell r="H50">
            <v>191722000</v>
          </cell>
          <cell r="I50">
            <v>1204478.96</v>
          </cell>
          <cell r="K50">
            <v>1977411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accrual</v>
          </cell>
          <cell r="G51">
            <v>1</v>
          </cell>
          <cell r="H51">
            <v>47696000</v>
          </cell>
          <cell r="I51">
            <v>179189.29</v>
          </cell>
          <cell r="K51">
            <v>493853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12</v>
          </cell>
          <cell r="D53">
            <v>2296</v>
          </cell>
        </row>
        <row r="54">
          <cell r="A54">
            <v>1</v>
          </cell>
          <cell r="B54">
            <v>22</v>
          </cell>
          <cell r="C54">
            <v>14</v>
          </cell>
          <cell r="D54">
            <v>2250</v>
          </cell>
          <cell r="F54" t="str">
            <v>CNG Vehicle Service</v>
          </cell>
          <cell r="G54">
            <v>25</v>
          </cell>
          <cell r="H54">
            <v>400800</v>
          </cell>
          <cell r="I54">
            <v>3436.79</v>
          </cell>
          <cell r="K54">
            <v>4123</v>
          </cell>
        </row>
        <row r="55">
          <cell r="A55">
            <v>1</v>
          </cell>
          <cell r="B55">
            <v>22</v>
          </cell>
          <cell r="C55">
            <v>14</v>
          </cell>
          <cell r="D55">
            <v>2250</v>
          </cell>
          <cell r="F55" t="str">
            <v>CNG Vehicle Service</v>
          </cell>
          <cell r="G55">
            <v>58</v>
          </cell>
          <cell r="H55">
            <v>985200</v>
          </cell>
          <cell r="I55">
            <v>8910.99</v>
          </cell>
          <cell r="K55">
            <v>10255</v>
          </cell>
        </row>
        <row r="56">
          <cell r="A56">
            <v>1</v>
          </cell>
          <cell r="B56">
            <v>22</v>
          </cell>
          <cell r="C56">
            <v>16</v>
          </cell>
          <cell r="D56">
            <v>2295</v>
          </cell>
        </row>
        <row r="57">
          <cell r="A57">
            <v>1</v>
          </cell>
          <cell r="B57">
            <v>22</v>
          </cell>
          <cell r="C57">
            <v>16</v>
          </cell>
          <cell r="D57">
            <v>2295</v>
          </cell>
        </row>
        <row r="58">
          <cell r="A58">
            <v>1</v>
          </cell>
          <cell r="B58">
            <v>22</v>
          </cell>
          <cell r="C58">
            <v>19</v>
          </cell>
          <cell r="D58">
            <v>2297</v>
          </cell>
          <cell r="F58" t="str">
            <v>Negotiated Contracts</v>
          </cell>
          <cell r="H58">
            <v>-60752000</v>
          </cell>
          <cell r="I58">
            <v>-278434.88</v>
          </cell>
          <cell r="K58">
            <v>-626753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 Reversal</v>
          </cell>
          <cell r="G60">
            <v>-1</v>
          </cell>
          <cell r="H60">
            <v>-413000</v>
          </cell>
          <cell r="I60">
            <v>-2483.23</v>
          </cell>
          <cell r="K60">
            <v>-4291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 Accrual</v>
          </cell>
          <cell r="G61">
            <v>1</v>
          </cell>
          <cell r="H61">
            <v>373000</v>
          </cell>
          <cell r="I61">
            <v>2292.4499999999998</v>
          </cell>
          <cell r="K61">
            <v>3861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>
            <v>19</v>
          </cell>
          <cell r="D63">
            <v>2297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  <cell r="C64" t="str">
            <v>2a</v>
          </cell>
          <cell r="D64">
            <v>2206</v>
          </cell>
          <cell r="F64" t="str">
            <v>General - Air Conditioning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2206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2213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2a</v>
          </cell>
          <cell r="D68">
            <v>2241</v>
          </cell>
        </row>
        <row r="69">
          <cell r="A69">
            <v>1</v>
          </cell>
          <cell r="B69">
            <v>22</v>
          </cell>
          <cell r="C69" t="str">
            <v>2h</v>
          </cell>
          <cell r="D69">
            <v>2207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2207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2208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2223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2224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 t="str">
            <v>2h</v>
          </cell>
          <cell r="D75">
            <v>2237</v>
          </cell>
        </row>
        <row r="76">
          <cell r="A76">
            <v>1</v>
          </cell>
          <cell r="B76">
            <v>22</v>
          </cell>
          <cell r="C76">
            <v>22</v>
          </cell>
          <cell r="D76">
            <v>2253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  <cell r="I77">
            <v>21056.13</v>
          </cell>
          <cell r="K77">
            <v>4597525</v>
          </cell>
        </row>
        <row r="78">
          <cell r="A78">
            <v>1</v>
          </cell>
          <cell r="B78">
            <v>22</v>
          </cell>
          <cell r="G78">
            <v>29</v>
          </cell>
          <cell r="H78">
            <v>-38769200</v>
          </cell>
          <cell r="I78">
            <v>225185.69</v>
          </cell>
          <cell r="J78">
            <v>0</v>
          </cell>
          <cell r="K78">
            <v>-400562</v>
          </cell>
        </row>
        <row r="79">
          <cell r="A79">
            <v>1</v>
          </cell>
          <cell r="B79">
            <v>22</v>
          </cell>
          <cell r="G79">
            <v>59</v>
          </cell>
          <cell r="H79">
            <v>82537200</v>
          </cell>
          <cell r="I79">
            <v>370694.69</v>
          </cell>
          <cell r="J79">
            <v>0</v>
          </cell>
          <cell r="K79">
            <v>5449480</v>
          </cell>
        </row>
        <row r="80">
          <cell r="A80">
            <v>1</v>
          </cell>
          <cell r="B80">
            <v>24</v>
          </cell>
          <cell r="C80" t="str">
            <v>sp</v>
          </cell>
          <cell r="D80">
            <v>2481</v>
          </cell>
          <cell r="F80" t="str">
            <v>UNG Gansevourt Station</v>
          </cell>
          <cell r="G80">
            <v>1</v>
          </cell>
          <cell r="H80">
            <v>9000</v>
          </cell>
          <cell r="I80">
            <v>49.32</v>
          </cell>
          <cell r="K80">
            <v>93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6000</v>
          </cell>
          <cell r="I81">
            <v>34.71</v>
          </cell>
          <cell r="K81">
            <v>62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286000</v>
          </cell>
          <cell r="I82">
            <v>3505.69</v>
          </cell>
          <cell r="J82">
            <v>42.35</v>
          </cell>
          <cell r="K82">
            <v>231563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  <cell r="F83" t="str">
            <v>Governor's Island</v>
          </cell>
          <cell r="G83">
            <v>1</v>
          </cell>
          <cell r="H83">
            <v>32648000</v>
          </cell>
          <cell r="I83">
            <v>390450.71</v>
          </cell>
          <cell r="J83">
            <v>-2035.17</v>
          </cell>
          <cell r="K83">
            <v>335948</v>
          </cell>
        </row>
        <row r="84">
          <cell r="A84">
            <v>1</v>
          </cell>
          <cell r="B84">
            <v>24</v>
          </cell>
          <cell r="C84" t="str">
            <v>sp</v>
          </cell>
          <cell r="D84">
            <v>2490</v>
          </cell>
          <cell r="F84" t="str">
            <v>UNG Gansevourt Station</v>
          </cell>
          <cell r="G84">
            <v>1</v>
          </cell>
          <cell r="H84">
            <v>7000</v>
          </cell>
          <cell r="I84">
            <v>40.28</v>
          </cell>
          <cell r="K84">
            <v>72</v>
          </cell>
        </row>
        <row r="85">
          <cell r="A85">
            <v>1</v>
          </cell>
          <cell r="B85">
            <v>24</v>
          </cell>
          <cell r="C85" t="str">
            <v>sp</v>
          </cell>
          <cell r="D85">
            <v>2481</v>
          </cell>
        </row>
        <row r="86">
          <cell r="A86">
            <v>1</v>
          </cell>
          <cell r="B86">
            <v>24</v>
          </cell>
          <cell r="C86">
            <v>2</v>
          </cell>
          <cell r="D86" t="str">
            <v>24aa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24aa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24ab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24ac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24ad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24ae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24ag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24ah</v>
          </cell>
        </row>
        <row r="94">
          <cell r="A94">
            <v>1</v>
          </cell>
          <cell r="B94">
            <v>24</v>
          </cell>
          <cell r="C94">
            <v>2</v>
          </cell>
          <cell r="D94" t="str">
            <v>24ao</v>
          </cell>
        </row>
        <row r="95">
          <cell r="A95">
            <v>1</v>
          </cell>
          <cell r="B95">
            <v>24</v>
          </cell>
          <cell r="C95">
            <v>2</v>
          </cell>
          <cell r="D95" t="str">
            <v>24as</v>
          </cell>
          <cell r="F95" t="str">
            <v>NYC Housing Authority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2403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2406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2409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2412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2424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2441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2</v>
          </cell>
          <cell r="D103">
            <v>2475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  <cell r="C105">
            <v>3</v>
          </cell>
          <cell r="D105">
            <v>2405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2405</v>
          </cell>
        </row>
        <row r="107">
          <cell r="A107">
            <v>1</v>
          </cell>
          <cell r="B107">
            <v>24</v>
          </cell>
          <cell r="C107">
            <v>3</v>
          </cell>
          <cell r="D107">
            <v>2472</v>
          </cell>
        </row>
        <row r="108">
          <cell r="A108">
            <v>1</v>
          </cell>
          <cell r="B108">
            <v>24</v>
          </cell>
          <cell r="C108">
            <v>3</v>
          </cell>
          <cell r="D108">
            <v>2480</v>
          </cell>
        </row>
        <row r="109">
          <cell r="A109">
            <v>1</v>
          </cell>
          <cell r="B109">
            <v>24</v>
          </cell>
          <cell r="C109">
            <v>12</v>
          </cell>
          <cell r="D109">
            <v>2431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2431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  <cell r="G111">
            <v>1</v>
          </cell>
          <cell r="H111">
            <v>1207000</v>
          </cell>
          <cell r="I111">
            <v>5946.54</v>
          </cell>
          <cell r="K111">
            <v>12480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2433</v>
          </cell>
          <cell r="G112">
            <v>1</v>
          </cell>
          <cell r="H112">
            <v>1937000</v>
          </cell>
          <cell r="I112">
            <v>10309.44</v>
          </cell>
          <cell r="K112">
            <v>19990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2433</v>
          </cell>
          <cell r="G113">
            <v>1</v>
          </cell>
          <cell r="H113">
            <v>5170000</v>
          </cell>
          <cell r="I113">
            <v>29440.53</v>
          </cell>
          <cell r="K113">
            <v>53303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  <cell r="F114" t="str">
            <v>Rate 2 Off-Peak Firm accrual</v>
          </cell>
          <cell r="G114">
            <v>1</v>
          </cell>
          <cell r="H114">
            <v>12915000</v>
          </cell>
          <cell r="I114">
            <v>82565.95</v>
          </cell>
          <cell r="K114">
            <v>132830</v>
          </cell>
        </row>
        <row r="115">
          <cell r="A115">
            <v>1</v>
          </cell>
          <cell r="B115">
            <v>24</v>
          </cell>
          <cell r="C115">
            <v>12</v>
          </cell>
          <cell r="D115">
            <v>2496</v>
          </cell>
          <cell r="F115" t="str">
            <v>Rate 2 Off-Peak Firm accrual</v>
          </cell>
          <cell r="G115">
            <v>15</v>
          </cell>
          <cell r="H115">
            <v>60290000</v>
          </cell>
          <cell r="I115">
            <v>249986.21</v>
          </cell>
          <cell r="K115">
            <v>624144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-13</v>
          </cell>
          <cell r="H116">
            <v>-59120000</v>
          </cell>
          <cell r="I116">
            <v>-249483.09</v>
          </cell>
          <cell r="K116">
            <v>-613873</v>
          </cell>
        </row>
        <row r="117">
          <cell r="A117">
            <v>1</v>
          </cell>
          <cell r="B117">
            <v>24</v>
          </cell>
          <cell r="C117">
            <v>12</v>
          </cell>
          <cell r="D117">
            <v>2496</v>
          </cell>
          <cell r="F117" t="str">
            <v>Rate 2 Off-Peak Firm accrual</v>
          </cell>
          <cell r="G117">
            <v>2</v>
          </cell>
          <cell r="H117">
            <v>58590000</v>
          </cell>
          <cell r="I117">
            <v>220116.11</v>
          </cell>
          <cell r="K117">
            <v>606649</v>
          </cell>
        </row>
        <row r="118">
          <cell r="A118">
            <v>1</v>
          </cell>
          <cell r="B118">
            <v>24</v>
          </cell>
          <cell r="C118">
            <v>12</v>
          </cell>
          <cell r="D118">
            <v>2496</v>
          </cell>
          <cell r="F118" t="str">
            <v>Rate 2 Off-Peak Firm accrual reversal</v>
          </cell>
          <cell r="G118">
            <v>-2</v>
          </cell>
          <cell r="H118">
            <v>-42588000</v>
          </cell>
          <cell r="I118">
            <v>-168788.65</v>
          </cell>
          <cell r="K118">
            <v>-441139</v>
          </cell>
        </row>
        <row r="119">
          <cell r="A119">
            <v>1</v>
          </cell>
          <cell r="B119">
            <v>24</v>
          </cell>
          <cell r="C119">
            <v>14</v>
          </cell>
          <cell r="D119">
            <v>2480</v>
          </cell>
          <cell r="F119" t="str">
            <v>CNG Vehicle Service</v>
          </cell>
          <cell r="G119">
            <v>2</v>
          </cell>
          <cell r="H119">
            <v>455900</v>
          </cell>
          <cell r="I119">
            <v>2496.04</v>
          </cell>
          <cell r="K119">
            <v>4685</v>
          </cell>
        </row>
        <row r="120">
          <cell r="A120">
            <v>1</v>
          </cell>
          <cell r="B120">
            <v>24</v>
          </cell>
          <cell r="C120">
            <v>14</v>
          </cell>
          <cell r="D120">
            <v>2480</v>
          </cell>
          <cell r="F120" t="str">
            <v>CNG Vehicle Service</v>
          </cell>
          <cell r="G120">
            <v>3</v>
          </cell>
          <cell r="H120">
            <v>484700</v>
          </cell>
          <cell r="I120">
            <v>3031.8</v>
          </cell>
          <cell r="K120">
            <v>5045</v>
          </cell>
        </row>
        <row r="121">
          <cell r="A121">
            <v>1</v>
          </cell>
          <cell r="B121">
            <v>24</v>
          </cell>
          <cell r="C121">
            <v>14</v>
          </cell>
          <cell r="D121">
            <v>2480</v>
          </cell>
        </row>
        <row r="122">
          <cell r="A122">
            <v>1</v>
          </cell>
          <cell r="B122">
            <v>24</v>
          </cell>
          <cell r="C122">
            <v>16</v>
          </cell>
          <cell r="D122">
            <v>2495</v>
          </cell>
        </row>
        <row r="123">
          <cell r="A123">
            <v>1</v>
          </cell>
          <cell r="B123">
            <v>24</v>
          </cell>
          <cell r="C123">
            <v>16</v>
          </cell>
          <cell r="D123">
            <v>2495</v>
          </cell>
        </row>
        <row r="124">
          <cell r="A124">
            <v>1</v>
          </cell>
          <cell r="B124">
            <v>24</v>
          </cell>
          <cell r="C124">
            <v>19</v>
          </cell>
          <cell r="D124">
            <v>2497</v>
          </cell>
          <cell r="F124" t="str">
            <v>Negotiated Contracts</v>
          </cell>
          <cell r="H124">
            <v>60752000</v>
          </cell>
          <cell r="I124">
            <v>278434.88</v>
          </cell>
          <cell r="K124">
            <v>626753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2497</v>
          </cell>
          <cell r="F126" t="str">
            <v>Negotiated Contracts accrual reversal</v>
          </cell>
          <cell r="G126">
            <v>4</v>
          </cell>
          <cell r="H126">
            <v>66562000</v>
          </cell>
          <cell r="I126">
            <v>427464.81</v>
          </cell>
          <cell r="K126">
            <v>686967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2497</v>
          </cell>
          <cell r="F127" t="str">
            <v>Negotiated Contracts accrual</v>
          </cell>
          <cell r="G127">
            <v>-4</v>
          </cell>
          <cell r="H127">
            <v>-59024000</v>
          </cell>
          <cell r="I127">
            <v>-269002.73</v>
          </cell>
          <cell r="K127">
            <v>-608956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2497</v>
          </cell>
          <cell r="F128" t="str">
            <v>Negotiated Contracts accrual reversal</v>
          </cell>
          <cell r="G128">
            <v>-2</v>
          </cell>
          <cell r="H128">
            <v>-1012000</v>
          </cell>
          <cell r="I128">
            <v>-4473.33</v>
          </cell>
          <cell r="K128">
            <v>-10467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  <cell r="G129">
            <v>2</v>
          </cell>
          <cell r="H129">
            <v>606000</v>
          </cell>
          <cell r="I129">
            <v>2584.9499999999998</v>
          </cell>
          <cell r="K129">
            <v>6277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accrual reversal</v>
          </cell>
          <cell r="G130">
            <v>-8</v>
          </cell>
          <cell r="H130">
            <v>-34797000</v>
          </cell>
          <cell r="I130">
            <v>-250080.62</v>
          </cell>
          <cell r="K130">
            <v>-362089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7</v>
          </cell>
          <cell r="H131">
            <v>26779000</v>
          </cell>
          <cell r="I131">
            <v>185821.09</v>
          </cell>
          <cell r="K131">
            <v>277174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  <cell r="F132" t="str">
            <v>NYCHA Housing Contract reaccrual</v>
          </cell>
          <cell r="G132">
            <v>1</v>
          </cell>
          <cell r="H132">
            <v>2904200</v>
          </cell>
          <cell r="I132">
            <v>22615.200000000001</v>
          </cell>
          <cell r="K132">
            <v>30000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  <cell r="F133" t="str">
            <v>NYCHA Housing Contract reaccrual reversal</v>
          </cell>
          <cell r="G133">
            <v>-1</v>
          </cell>
          <cell r="H133">
            <v>-2904200</v>
          </cell>
          <cell r="I133">
            <v>-22615.200000000001</v>
          </cell>
          <cell r="K133">
            <v>-30000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  <cell r="F134" t="str">
            <v>NYCHA Housing Contract reaccrual reversal</v>
          </cell>
          <cell r="G134">
            <v>-1</v>
          </cell>
          <cell r="H134">
            <v>-2912600</v>
          </cell>
          <cell r="I134">
            <v>-20522.16</v>
          </cell>
          <cell r="K134">
            <v>-30000</v>
          </cell>
        </row>
        <row r="135">
          <cell r="A135">
            <v>1</v>
          </cell>
          <cell r="B135">
            <v>24</v>
          </cell>
          <cell r="C135">
            <v>19</v>
          </cell>
          <cell r="D135">
            <v>2499</v>
          </cell>
          <cell r="F135" t="str">
            <v>NYCHA Housing Contract accrual</v>
          </cell>
          <cell r="G135">
            <v>1</v>
          </cell>
          <cell r="H135">
            <v>48543700</v>
          </cell>
          <cell r="I135">
            <v>491940</v>
          </cell>
          <cell r="K135">
            <v>500000</v>
          </cell>
        </row>
        <row r="136">
          <cell r="A136">
            <v>1</v>
          </cell>
          <cell r="B136">
            <v>24</v>
          </cell>
          <cell r="C136">
            <v>19</v>
          </cell>
          <cell r="D136">
            <v>2499</v>
          </cell>
          <cell r="F136" t="str">
            <v>NYCHA Housing Contract reaccrual</v>
          </cell>
          <cell r="G136">
            <v>1</v>
          </cell>
          <cell r="H136">
            <v>11650500</v>
          </cell>
          <cell r="I136">
            <v>82088.639999999999</v>
          </cell>
          <cell r="K136">
            <v>120000</v>
          </cell>
        </row>
        <row r="137">
          <cell r="A137">
            <v>1</v>
          </cell>
          <cell r="B137">
            <v>24</v>
          </cell>
          <cell r="C137">
            <v>19</v>
          </cell>
          <cell r="D137">
            <v>2499</v>
          </cell>
          <cell r="F137" t="str">
            <v>NYCHA Housing Contract accrual reversal</v>
          </cell>
          <cell r="G137">
            <v>-1</v>
          </cell>
          <cell r="H137">
            <v>-11650500</v>
          </cell>
          <cell r="I137">
            <v>-82088.639999999999</v>
          </cell>
          <cell r="K137">
            <v>-120000</v>
          </cell>
        </row>
        <row r="138">
          <cell r="A138">
            <v>1</v>
          </cell>
          <cell r="B138">
            <v>24</v>
          </cell>
          <cell r="C138">
            <v>19</v>
          </cell>
          <cell r="D138">
            <v>2499</v>
          </cell>
          <cell r="F138" t="str">
            <v>NYCHA Housing Contract reaccrual</v>
          </cell>
          <cell r="G138">
            <v>1</v>
          </cell>
          <cell r="H138">
            <v>24271800</v>
          </cell>
          <cell r="I138">
            <v>198180</v>
          </cell>
          <cell r="K138">
            <v>250000</v>
          </cell>
        </row>
        <row r="139">
          <cell r="A139">
            <v>1</v>
          </cell>
          <cell r="B139">
            <v>24</v>
          </cell>
          <cell r="C139">
            <v>19</v>
          </cell>
          <cell r="D139">
            <v>2499</v>
          </cell>
          <cell r="F139" t="str">
            <v>NYCHA Housing Contract accrual reversal</v>
          </cell>
          <cell r="G139">
            <v>-1</v>
          </cell>
          <cell r="H139">
            <v>-24271800</v>
          </cell>
          <cell r="I139">
            <v>-198180</v>
          </cell>
          <cell r="K139">
            <v>-250000</v>
          </cell>
        </row>
        <row r="140">
          <cell r="A140">
            <v>1</v>
          </cell>
          <cell r="B140">
            <v>24</v>
          </cell>
          <cell r="C140" t="str">
            <v>2a</v>
          </cell>
          <cell r="D140" t="str">
            <v>24ca</v>
          </cell>
        </row>
        <row r="141">
          <cell r="A141">
            <v>1</v>
          </cell>
          <cell r="B141">
            <v>24</v>
          </cell>
          <cell r="C141" t="str">
            <v>2a</v>
          </cell>
          <cell r="D141" t="str">
            <v>24ca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24aa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24ae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24ag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24</v>
          </cell>
          <cell r="C149" t="str">
            <v>2h</v>
          </cell>
          <cell r="D149" t="str">
            <v>24ao</v>
          </cell>
        </row>
        <row r="150">
          <cell r="A150">
            <v>1</v>
          </cell>
          <cell r="B150">
            <v>24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24</v>
          </cell>
          <cell r="C151" t="str">
            <v>2h</v>
          </cell>
          <cell r="D151" t="str">
            <v>24av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  <cell r="C153" t="str">
            <v>2h</v>
          </cell>
          <cell r="D153">
            <v>2460</v>
          </cell>
        </row>
        <row r="154">
          <cell r="A154">
            <v>1</v>
          </cell>
          <cell r="B154">
            <v>24</v>
          </cell>
          <cell r="G154">
            <v>6</v>
          </cell>
          <cell r="H154">
            <v>9524700</v>
          </cell>
          <cell r="I154">
            <v>-7745.1300000000338</v>
          </cell>
          <cell r="J154">
            <v>42.35</v>
          </cell>
          <cell r="K154">
            <v>94743</v>
          </cell>
        </row>
        <row r="155">
          <cell r="A155">
            <v>1</v>
          </cell>
          <cell r="B155">
            <v>24</v>
          </cell>
          <cell r="G155">
            <v>6</v>
          </cell>
          <cell r="H155">
            <v>160712600</v>
          </cell>
          <cell r="I155">
            <v>1792004.9500000002</v>
          </cell>
          <cell r="J155">
            <v>-2035.17</v>
          </cell>
          <cell r="K155">
            <v>1653372</v>
          </cell>
        </row>
        <row r="156">
          <cell r="A156">
            <v>1</v>
          </cell>
          <cell r="B156">
            <v>26</v>
          </cell>
          <cell r="C156">
            <v>2</v>
          </cell>
          <cell r="D156">
            <v>2623</v>
          </cell>
        </row>
        <row r="157">
          <cell r="A157">
            <v>1</v>
          </cell>
          <cell r="B157">
            <v>26</v>
          </cell>
          <cell r="C157">
            <v>2</v>
          </cell>
          <cell r="D157">
            <v>2641</v>
          </cell>
        </row>
        <row r="158">
          <cell r="A158">
            <v>1</v>
          </cell>
          <cell r="B158">
            <v>26</v>
          </cell>
          <cell r="C158">
            <v>2</v>
          </cell>
          <cell r="D158">
            <v>2641</v>
          </cell>
        </row>
        <row r="159">
          <cell r="A159">
            <v>1</v>
          </cell>
          <cell r="B159">
            <v>26</v>
          </cell>
          <cell r="C159">
            <v>12</v>
          </cell>
          <cell r="D159">
            <v>2633</v>
          </cell>
        </row>
        <row r="160">
          <cell r="A160">
            <v>1</v>
          </cell>
          <cell r="B160">
            <v>26</v>
          </cell>
          <cell r="C160">
            <v>12</v>
          </cell>
          <cell r="D160">
            <v>2633</v>
          </cell>
          <cell r="G160">
            <v>-1</v>
          </cell>
          <cell r="H160">
            <v>-1207000</v>
          </cell>
          <cell r="I160">
            <v>-5946.54</v>
          </cell>
          <cell r="K160">
            <v>-12480</v>
          </cell>
        </row>
        <row r="161">
          <cell r="A161">
            <v>1</v>
          </cell>
          <cell r="B161">
            <v>26</v>
          </cell>
          <cell r="C161">
            <v>12</v>
          </cell>
          <cell r="D161">
            <v>2633</v>
          </cell>
          <cell r="G161">
            <v>-1</v>
          </cell>
          <cell r="H161">
            <v>-1937000</v>
          </cell>
          <cell r="I161">
            <v>-10309.44</v>
          </cell>
          <cell r="K161">
            <v>-19990</v>
          </cell>
        </row>
        <row r="162">
          <cell r="A162">
            <v>1</v>
          </cell>
          <cell r="B162">
            <v>26</v>
          </cell>
          <cell r="C162">
            <v>12</v>
          </cell>
          <cell r="D162">
            <v>2633</v>
          </cell>
          <cell r="G162">
            <v>-1</v>
          </cell>
          <cell r="H162">
            <v>-5170000</v>
          </cell>
          <cell r="I162">
            <v>-29440.53</v>
          </cell>
          <cell r="K162">
            <v>-53303</v>
          </cell>
        </row>
        <row r="163">
          <cell r="A163">
            <v>1</v>
          </cell>
          <cell r="B163">
            <v>26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</v>
          </cell>
          <cell r="B164">
            <v>26</v>
          </cell>
          <cell r="G164">
            <v>-3</v>
          </cell>
          <cell r="H164">
            <v>-8314000</v>
          </cell>
          <cell r="I164">
            <v>-45696.509999999995</v>
          </cell>
          <cell r="J164">
            <v>0</v>
          </cell>
          <cell r="K164">
            <v>-85773</v>
          </cell>
        </row>
        <row r="165">
          <cell r="A165">
            <v>1</v>
          </cell>
          <cell r="G165">
            <v>65</v>
          </cell>
          <cell r="H165">
            <v>92061900</v>
          </cell>
          <cell r="I165">
            <v>362949.55999999994</v>
          </cell>
          <cell r="J165">
            <v>42.35</v>
          </cell>
          <cell r="K165">
            <v>5544223</v>
          </cell>
        </row>
        <row r="166">
          <cell r="A166">
            <v>1</v>
          </cell>
          <cell r="G166">
            <v>32</v>
          </cell>
          <cell r="H166">
            <v>113629400</v>
          </cell>
          <cell r="I166">
            <v>1971494.1300000001</v>
          </cell>
          <cell r="J166">
            <v>-2035.17</v>
          </cell>
          <cell r="K166">
            <v>1167037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 t="str">
            <v>Residential &amp; Religous - Monthly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20</v>
          </cell>
          <cell r="C169">
            <v>1</v>
          </cell>
          <cell r="D169">
            <v>2004</v>
          </cell>
          <cell r="F169" t="str">
            <v>Accrual</v>
          </cell>
        </row>
        <row r="170">
          <cell r="A170">
            <v>2</v>
          </cell>
          <cell r="B170">
            <v>20</v>
          </cell>
          <cell r="C170">
            <v>1</v>
          </cell>
          <cell r="D170">
            <v>2005</v>
          </cell>
          <cell r="F170" t="str">
            <v>Accrual reversal</v>
          </cell>
        </row>
        <row r="171">
          <cell r="A171">
            <v>2</v>
          </cell>
          <cell r="B171">
            <v>20</v>
          </cell>
          <cell r="C171">
            <v>1</v>
          </cell>
          <cell r="D171">
            <v>2005</v>
          </cell>
          <cell r="F171" t="str">
            <v>Accrual reversal</v>
          </cell>
        </row>
        <row r="172">
          <cell r="A172">
            <v>2</v>
          </cell>
          <cell r="B172">
            <v>20</v>
          </cell>
          <cell r="C172">
            <v>3</v>
          </cell>
          <cell r="D172">
            <v>2016</v>
          </cell>
          <cell r="F172" t="str">
            <v>Residential &amp; Religous - Heating</v>
          </cell>
        </row>
        <row r="173">
          <cell r="A173">
            <v>2</v>
          </cell>
          <cell r="B173">
            <v>20</v>
          </cell>
          <cell r="C173">
            <v>3</v>
          </cell>
          <cell r="D173">
            <v>2021</v>
          </cell>
          <cell r="F173" t="str">
            <v>Residential &amp; Religous - Heating</v>
          </cell>
        </row>
        <row r="174">
          <cell r="A174">
            <v>2</v>
          </cell>
          <cell r="B174">
            <v>20</v>
          </cell>
          <cell r="C174">
            <v>3</v>
          </cell>
          <cell r="D174">
            <v>2021</v>
          </cell>
        </row>
        <row r="175">
          <cell r="A175">
            <v>2</v>
          </cell>
          <cell r="B175">
            <v>20</v>
          </cell>
          <cell r="C175">
            <v>13</v>
          </cell>
          <cell r="D175">
            <v>2053</v>
          </cell>
        </row>
        <row r="176">
          <cell r="A176">
            <v>2</v>
          </cell>
          <cell r="B176">
            <v>20</v>
          </cell>
          <cell r="C176">
            <v>13</v>
          </cell>
          <cell r="D176">
            <v>2053</v>
          </cell>
        </row>
        <row r="177">
          <cell r="A177">
            <v>2</v>
          </cell>
          <cell r="B177">
            <v>20</v>
          </cell>
          <cell r="C177" t="str">
            <v>3a</v>
          </cell>
          <cell r="D177">
            <v>2017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20</v>
          </cell>
          <cell r="C178" t="str">
            <v>3a</v>
          </cell>
          <cell r="D178">
            <v>2017</v>
          </cell>
          <cell r="F178" t="str">
            <v>Residential &amp; Religious - Air Conditioning</v>
          </cell>
        </row>
        <row r="179">
          <cell r="A179">
            <v>2</v>
          </cell>
          <cell r="B179">
            <v>20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2</v>
          </cell>
          <cell r="B180">
            <v>20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2201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2202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2204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2205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2207</v>
          </cell>
          <cell r="F185" t="str">
            <v>Accrual reversal</v>
          </cell>
        </row>
        <row r="186">
          <cell r="A186">
            <v>2</v>
          </cell>
          <cell r="B186">
            <v>22</v>
          </cell>
          <cell r="C186">
            <v>2</v>
          </cell>
          <cell r="D186">
            <v>2208</v>
          </cell>
        </row>
        <row r="187">
          <cell r="A187">
            <v>2</v>
          </cell>
          <cell r="B187">
            <v>22</v>
          </cell>
          <cell r="C187">
            <v>2</v>
          </cell>
          <cell r="D187">
            <v>2212</v>
          </cell>
        </row>
        <row r="188">
          <cell r="A188">
            <v>2</v>
          </cell>
          <cell r="B188">
            <v>22</v>
          </cell>
          <cell r="C188">
            <v>2</v>
          </cell>
          <cell r="D188">
            <v>2221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2</v>
          </cell>
          <cell r="D190">
            <v>2226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  <cell r="C192">
            <v>2</v>
          </cell>
          <cell r="D192">
            <v>2227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2232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2233</v>
          </cell>
        </row>
        <row r="196">
          <cell r="A196">
            <v>2</v>
          </cell>
          <cell r="B196">
            <v>22</v>
          </cell>
          <cell r="C196">
            <v>12</v>
          </cell>
          <cell r="D196">
            <v>2234</v>
          </cell>
        </row>
        <row r="197">
          <cell r="A197">
            <v>2</v>
          </cell>
          <cell r="B197">
            <v>22</v>
          </cell>
          <cell r="C197">
            <v>12</v>
          </cell>
          <cell r="D197">
            <v>2235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-1</v>
          </cell>
          <cell r="H198">
            <v>-110662000</v>
          </cell>
          <cell r="I198">
            <v>-352005.16</v>
          </cell>
          <cell r="K198">
            <v>-1146761</v>
          </cell>
        </row>
        <row r="199">
          <cell r="A199">
            <v>2</v>
          </cell>
          <cell r="B199">
            <v>22</v>
          </cell>
          <cell r="C199">
            <v>12</v>
          </cell>
          <cell r="D199">
            <v>2296</v>
          </cell>
          <cell r="F199" t="str">
            <v>Rate 2 Off-Peak Firm accrual</v>
          </cell>
          <cell r="G199">
            <v>3</v>
          </cell>
          <cell r="H199">
            <v>117863000</v>
          </cell>
          <cell r="I199">
            <v>446298.99</v>
          </cell>
          <cell r="K199">
            <v>1221268</v>
          </cell>
        </row>
        <row r="200">
          <cell r="A200">
            <v>2</v>
          </cell>
          <cell r="B200">
            <v>22</v>
          </cell>
          <cell r="C200">
            <v>12</v>
          </cell>
          <cell r="D200">
            <v>2296</v>
          </cell>
          <cell r="F200" t="str">
            <v>Rate 2 Off-Peak Firm accrual</v>
          </cell>
          <cell r="G200">
            <v>1</v>
          </cell>
          <cell r="H200">
            <v>4007000</v>
          </cell>
          <cell r="I200">
            <v>15049.85</v>
          </cell>
          <cell r="K200">
            <v>41478</v>
          </cell>
        </row>
        <row r="201">
          <cell r="A201">
            <v>2</v>
          </cell>
          <cell r="B201">
            <v>22</v>
          </cell>
          <cell r="C201">
            <v>12</v>
          </cell>
          <cell r="D201">
            <v>2296</v>
          </cell>
          <cell r="F201" t="str">
            <v>Rate 2 Off-Peak Firm accrual reversal</v>
          </cell>
          <cell r="G201">
            <v>-1</v>
          </cell>
          <cell r="H201">
            <v>-40392000</v>
          </cell>
          <cell r="I201">
            <v>-171056.03</v>
          </cell>
          <cell r="K201">
            <v>-418126</v>
          </cell>
        </row>
        <row r="202">
          <cell r="A202">
            <v>2</v>
          </cell>
          <cell r="B202">
            <v>22</v>
          </cell>
          <cell r="C202">
            <v>12</v>
          </cell>
          <cell r="D202">
            <v>2296</v>
          </cell>
          <cell r="F202" t="str">
            <v>Rate 2 Off-Peak Firm manual sales adj.</v>
          </cell>
        </row>
        <row r="203">
          <cell r="A203">
            <v>2</v>
          </cell>
          <cell r="B203">
            <v>22</v>
          </cell>
        </row>
        <row r="204">
          <cell r="A204">
            <v>2</v>
          </cell>
          <cell r="B204">
            <v>22</v>
          </cell>
          <cell r="C204">
            <v>14</v>
          </cell>
          <cell r="D204">
            <v>2250</v>
          </cell>
          <cell r="F204" t="str">
            <v>CNG Vehicle Service</v>
          </cell>
          <cell r="G204">
            <v>1</v>
          </cell>
          <cell r="H204">
            <v>1600</v>
          </cell>
          <cell r="I204">
            <v>13.61</v>
          </cell>
          <cell r="K204">
            <v>17</v>
          </cell>
        </row>
        <row r="205">
          <cell r="A205">
            <v>2</v>
          </cell>
          <cell r="B205">
            <v>22</v>
          </cell>
          <cell r="C205">
            <v>14</v>
          </cell>
          <cell r="D205">
            <v>2250</v>
          </cell>
          <cell r="F205" t="str">
            <v>CNG Vehicle Service</v>
          </cell>
          <cell r="G205">
            <v>1</v>
          </cell>
          <cell r="H205">
            <v>3200</v>
          </cell>
          <cell r="I205">
            <v>29.02</v>
          </cell>
          <cell r="K205">
            <v>34</v>
          </cell>
        </row>
        <row r="206">
          <cell r="A206">
            <v>2</v>
          </cell>
          <cell r="B206">
            <v>22</v>
          </cell>
          <cell r="C206">
            <v>16</v>
          </cell>
          <cell r="D206">
            <v>2295</v>
          </cell>
        </row>
        <row r="207">
          <cell r="A207">
            <v>2</v>
          </cell>
          <cell r="B207">
            <v>22</v>
          </cell>
          <cell r="C207">
            <v>16</v>
          </cell>
          <cell r="D207">
            <v>2295</v>
          </cell>
        </row>
        <row r="208">
          <cell r="A208">
            <v>2</v>
          </cell>
          <cell r="B208">
            <v>22</v>
          </cell>
          <cell r="C208">
            <v>19</v>
          </cell>
          <cell r="D208">
            <v>2297</v>
          </cell>
          <cell r="F208" t="str">
            <v>Negotiated Contracts</v>
          </cell>
          <cell r="H208">
            <v>-68606500</v>
          </cell>
          <cell r="I208">
            <v>-326580.95</v>
          </cell>
          <cell r="K208">
            <v>-707930</v>
          </cell>
        </row>
        <row r="209">
          <cell r="A209">
            <v>2</v>
          </cell>
          <cell r="B209">
            <v>22</v>
          </cell>
          <cell r="C209">
            <v>19</v>
          </cell>
          <cell r="D209">
            <v>2297</v>
          </cell>
          <cell r="F209" t="str">
            <v>Negotiated Contracts</v>
          </cell>
          <cell r="G209">
            <v>1</v>
          </cell>
          <cell r="H209">
            <v>9654000</v>
          </cell>
          <cell r="I209">
            <v>61686.3</v>
          </cell>
          <cell r="K209">
            <v>99650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-1</v>
          </cell>
          <cell r="H210">
            <v>-9140000</v>
          </cell>
          <cell r="I210">
            <v>-55815.73</v>
          </cell>
          <cell r="K210">
            <v>-94308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 t="str">
            <v>Negotiated Contracts accrual reversal</v>
          </cell>
          <cell r="G211">
            <v>-1</v>
          </cell>
          <cell r="H211">
            <v>9140000</v>
          </cell>
          <cell r="I211">
            <v>55815.73</v>
          </cell>
          <cell r="K211">
            <v>-58881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22</v>
          </cell>
          <cell r="C213" t="str">
            <v>2a</v>
          </cell>
          <cell r="D213">
            <v>2206</v>
          </cell>
          <cell r="F213" t="str">
            <v>General - Air Conditioning</v>
          </cell>
        </row>
        <row r="214">
          <cell r="A214">
            <v>2</v>
          </cell>
          <cell r="B214">
            <v>22</v>
          </cell>
          <cell r="C214" t="str">
            <v>2a</v>
          </cell>
          <cell r="D214">
            <v>2206</v>
          </cell>
          <cell r="F214" t="str">
            <v>General - Air Conditioning</v>
          </cell>
        </row>
        <row r="215">
          <cell r="A215">
            <v>2</v>
          </cell>
          <cell r="B215">
            <v>22</v>
          </cell>
          <cell r="C215" t="str">
            <v>2a</v>
          </cell>
          <cell r="D215">
            <v>2213</v>
          </cell>
        </row>
        <row r="216">
          <cell r="A216">
            <v>2</v>
          </cell>
          <cell r="B216">
            <v>22</v>
          </cell>
          <cell r="C216" t="str">
            <v>2a</v>
          </cell>
          <cell r="D216">
            <v>2240</v>
          </cell>
        </row>
        <row r="217">
          <cell r="A217">
            <v>2</v>
          </cell>
          <cell r="B217">
            <v>22</v>
          </cell>
          <cell r="C217" t="str">
            <v>2a</v>
          </cell>
          <cell r="D217">
            <v>2241</v>
          </cell>
        </row>
        <row r="218">
          <cell r="A218">
            <v>2</v>
          </cell>
          <cell r="B218">
            <v>22</v>
          </cell>
          <cell r="C218" t="str">
            <v>2h</v>
          </cell>
          <cell r="D218">
            <v>2207</v>
          </cell>
        </row>
        <row r="219">
          <cell r="A219">
            <v>2</v>
          </cell>
          <cell r="B219">
            <v>22</v>
          </cell>
          <cell r="C219" t="str">
            <v>2h</v>
          </cell>
          <cell r="D219">
            <v>2207</v>
          </cell>
        </row>
        <row r="220">
          <cell r="A220">
            <v>2</v>
          </cell>
          <cell r="B220">
            <v>22</v>
          </cell>
          <cell r="C220" t="str">
            <v>2h</v>
          </cell>
          <cell r="D220">
            <v>2208</v>
          </cell>
        </row>
        <row r="221">
          <cell r="A221">
            <v>2</v>
          </cell>
          <cell r="B221">
            <v>22</v>
          </cell>
          <cell r="C221" t="str">
            <v>2h</v>
          </cell>
          <cell r="D221">
            <v>2223</v>
          </cell>
        </row>
        <row r="222">
          <cell r="A222">
            <v>2</v>
          </cell>
          <cell r="B222">
            <v>22</v>
          </cell>
          <cell r="C222" t="str">
            <v>2h</v>
          </cell>
          <cell r="D222">
            <v>2227</v>
          </cell>
        </row>
        <row r="223">
          <cell r="A223">
            <v>2</v>
          </cell>
          <cell r="B223">
            <v>22</v>
          </cell>
          <cell r="C223">
            <v>22</v>
          </cell>
          <cell r="D223">
            <v>2253</v>
          </cell>
        </row>
        <row r="224">
          <cell r="A224">
            <v>2</v>
          </cell>
          <cell r="B224">
            <v>22</v>
          </cell>
          <cell r="C224">
            <v>22</v>
          </cell>
          <cell r="D224">
            <v>2253</v>
          </cell>
        </row>
        <row r="225">
          <cell r="A225">
            <v>2</v>
          </cell>
          <cell r="B225">
            <v>22</v>
          </cell>
          <cell r="G225">
            <v>2</v>
          </cell>
          <cell r="H225">
            <v>117599100</v>
          </cell>
          <cell r="I225">
            <v>868599.80000000028</v>
          </cell>
          <cell r="J225">
            <v>0</v>
          </cell>
          <cell r="K225">
            <v>1214080</v>
          </cell>
        </row>
        <row r="226">
          <cell r="A226">
            <v>2</v>
          </cell>
          <cell r="B226">
            <v>22</v>
          </cell>
          <cell r="G226">
            <v>2</v>
          </cell>
          <cell r="H226">
            <v>-34868800</v>
          </cell>
          <cell r="I226">
            <v>-84212.379999999976</v>
          </cell>
          <cell r="J226">
            <v>0</v>
          </cell>
          <cell r="K226">
            <v>-360988</v>
          </cell>
        </row>
        <row r="227">
          <cell r="A227">
            <v>2</v>
          </cell>
          <cell r="B227">
            <v>24</v>
          </cell>
          <cell r="C227">
            <v>2</v>
          </cell>
          <cell r="D227" t="str">
            <v>24aa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 t="str">
            <v>24aa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 t="str">
            <v>24ad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 t="str">
            <v>24ag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 t="str">
            <v>24ao</v>
          </cell>
          <cell r="F233" t="str">
            <v>NYC Housing Authority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2403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2406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2</v>
          </cell>
          <cell r="D236">
            <v>2409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2</v>
          </cell>
          <cell r="D237">
            <v>2412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2</v>
          </cell>
          <cell r="D238">
            <v>2421</v>
          </cell>
          <cell r="F238" t="str">
            <v>New York State</v>
          </cell>
        </row>
        <row r="239">
          <cell r="A239">
            <v>2</v>
          </cell>
          <cell r="B239">
            <v>24</v>
          </cell>
          <cell r="C239">
            <v>2</v>
          </cell>
          <cell r="D239">
            <v>2424</v>
          </cell>
          <cell r="F239" t="str">
            <v>U.S. Government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  <cell r="F240" t="str">
            <v>NYC Public Bridges</v>
          </cell>
        </row>
        <row r="241">
          <cell r="A241">
            <v>2</v>
          </cell>
          <cell r="B241">
            <v>24</v>
          </cell>
          <cell r="C241">
            <v>2</v>
          </cell>
          <cell r="D241">
            <v>2441</v>
          </cell>
          <cell r="F241" t="str">
            <v>NYC Public Bridges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  <cell r="F242" t="str">
            <v>Off-Track Betting</v>
          </cell>
        </row>
        <row r="243">
          <cell r="A243">
            <v>2</v>
          </cell>
          <cell r="B243">
            <v>24</v>
          </cell>
          <cell r="C243">
            <v>2</v>
          </cell>
          <cell r="D243">
            <v>2476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  <cell r="C244">
            <v>3</v>
          </cell>
          <cell r="D244">
            <v>2405</v>
          </cell>
        </row>
        <row r="245">
          <cell r="A245">
            <v>2</v>
          </cell>
          <cell r="B245">
            <v>24</v>
          </cell>
          <cell r="C245">
            <v>3</v>
          </cell>
          <cell r="D245">
            <v>2405</v>
          </cell>
        </row>
        <row r="246">
          <cell r="A246">
            <v>2</v>
          </cell>
          <cell r="B246">
            <v>24</v>
          </cell>
          <cell r="C246">
            <v>12</v>
          </cell>
          <cell r="D246">
            <v>2431</v>
          </cell>
        </row>
        <row r="247">
          <cell r="A247">
            <v>2</v>
          </cell>
          <cell r="B247">
            <v>24</v>
          </cell>
          <cell r="C247">
            <v>12</v>
          </cell>
          <cell r="D247">
            <v>2431</v>
          </cell>
        </row>
        <row r="248">
          <cell r="A248">
            <v>2</v>
          </cell>
          <cell r="B248">
            <v>24</v>
          </cell>
          <cell r="C248">
            <v>12</v>
          </cell>
          <cell r="D248">
            <v>2432</v>
          </cell>
        </row>
        <row r="249">
          <cell r="A249">
            <v>2</v>
          </cell>
          <cell r="B249">
            <v>24</v>
          </cell>
          <cell r="C249">
            <v>12</v>
          </cell>
          <cell r="D249">
            <v>2433</v>
          </cell>
        </row>
        <row r="250">
          <cell r="A250">
            <v>2</v>
          </cell>
          <cell r="B250">
            <v>24</v>
          </cell>
          <cell r="C250">
            <v>12</v>
          </cell>
          <cell r="D250">
            <v>2434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>
            <v>12</v>
          </cell>
          <cell r="D252">
            <v>2496</v>
          </cell>
          <cell r="F252" t="str">
            <v>Rate 2 Off-Peak Firm accrual reversal</v>
          </cell>
          <cell r="G252">
            <v>-2</v>
          </cell>
          <cell r="H252">
            <v>-31483000</v>
          </cell>
          <cell r="I252">
            <v>-139055.09</v>
          </cell>
          <cell r="K252">
            <v>-324844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-6</v>
          </cell>
          <cell r="H253">
            <v>-27836000</v>
          </cell>
          <cell r="I253">
            <v>-114821.59</v>
          </cell>
          <cell r="K253">
            <v>-288122</v>
          </cell>
        </row>
        <row r="254">
          <cell r="A254">
            <v>2</v>
          </cell>
          <cell r="B254">
            <v>24</v>
          </cell>
          <cell r="C254">
            <v>12</v>
          </cell>
          <cell r="D254">
            <v>2496</v>
          </cell>
          <cell r="F254" t="str">
            <v>Rate 2 Off-Peak Firm accrual</v>
          </cell>
          <cell r="G254">
            <v>6</v>
          </cell>
          <cell r="H254">
            <v>18711000</v>
          </cell>
          <cell r="I254">
            <v>81095.600000000006</v>
          </cell>
          <cell r="K254">
            <v>193661</v>
          </cell>
        </row>
        <row r="255">
          <cell r="A255">
            <v>2</v>
          </cell>
          <cell r="B255">
            <v>24</v>
          </cell>
          <cell r="C255">
            <v>12</v>
          </cell>
          <cell r="D255">
            <v>2496</v>
          </cell>
          <cell r="F255" t="str">
            <v>Rate 2 Off-Peak Firm accrual reversal</v>
          </cell>
          <cell r="G255">
            <v>-3</v>
          </cell>
          <cell r="H255">
            <v>-55127000</v>
          </cell>
          <cell r="I255">
            <v>-218318.82</v>
          </cell>
          <cell r="K255">
            <v>-570589</v>
          </cell>
        </row>
        <row r="256">
          <cell r="A256">
            <v>2</v>
          </cell>
          <cell r="B256">
            <v>24</v>
          </cell>
          <cell r="C256">
            <v>12</v>
          </cell>
          <cell r="D256">
            <v>2496</v>
          </cell>
          <cell r="F256" t="str">
            <v>Rate 2 Off-Peak Firm accrual</v>
          </cell>
          <cell r="G256">
            <v>3</v>
          </cell>
          <cell r="H256">
            <v>71379000</v>
          </cell>
          <cell r="I256">
            <v>268181.8</v>
          </cell>
          <cell r="K256">
            <v>739120</v>
          </cell>
        </row>
        <row r="257">
          <cell r="A257">
            <v>2</v>
          </cell>
          <cell r="B257">
            <v>24</v>
          </cell>
          <cell r="C257">
            <v>16</v>
          </cell>
          <cell r="D257">
            <v>2495</v>
          </cell>
        </row>
        <row r="258">
          <cell r="A258">
            <v>2</v>
          </cell>
          <cell r="B258">
            <v>24</v>
          </cell>
          <cell r="C258">
            <v>14</v>
          </cell>
          <cell r="D258">
            <v>2480</v>
          </cell>
          <cell r="F258" t="str">
            <v>CNG Vehicle Service</v>
          </cell>
          <cell r="G258">
            <v>1</v>
          </cell>
          <cell r="H258">
            <v>208200</v>
          </cell>
          <cell r="I258">
            <v>1299.4100000000001</v>
          </cell>
          <cell r="K258">
            <v>2167</v>
          </cell>
        </row>
        <row r="259">
          <cell r="A259">
            <v>2</v>
          </cell>
          <cell r="B259">
            <v>24</v>
          </cell>
          <cell r="C259">
            <v>19</v>
          </cell>
          <cell r="D259">
            <v>2497</v>
          </cell>
          <cell r="F259" t="str">
            <v>Negotiated Contracts</v>
          </cell>
          <cell r="H259">
            <v>68606500</v>
          </cell>
          <cell r="I259">
            <v>326580.95</v>
          </cell>
          <cell r="K259">
            <v>707930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  <cell r="F260" t="str">
            <v>Negotiated Contracts</v>
          </cell>
          <cell r="H260">
            <v>-9140000</v>
          </cell>
          <cell r="I260">
            <v>-55815.73</v>
          </cell>
          <cell r="K260">
            <v>-94308</v>
          </cell>
        </row>
        <row r="261">
          <cell r="A261">
            <v>2</v>
          </cell>
          <cell r="B261">
            <v>24</v>
          </cell>
          <cell r="C261">
            <v>19</v>
          </cell>
          <cell r="D261">
            <v>2497</v>
          </cell>
          <cell r="F261" t="str">
            <v>Negotiated Contracts accrual reversal</v>
          </cell>
        </row>
        <row r="262">
          <cell r="A262">
            <v>2</v>
          </cell>
          <cell r="B262">
            <v>24</v>
          </cell>
          <cell r="C262">
            <v>19</v>
          </cell>
          <cell r="D262">
            <v>2497</v>
          </cell>
          <cell r="F262" t="str">
            <v>Negotiated Contracts</v>
          </cell>
          <cell r="G262">
            <v>8</v>
          </cell>
          <cell r="H262">
            <v>67192600</v>
          </cell>
          <cell r="I262">
            <v>431004.56</v>
          </cell>
          <cell r="K262">
            <v>693569</v>
          </cell>
        </row>
        <row r="263">
          <cell r="A263">
            <v>2</v>
          </cell>
          <cell r="B263">
            <v>24</v>
          </cell>
          <cell r="C263">
            <v>19</v>
          </cell>
          <cell r="D263">
            <v>2497</v>
          </cell>
          <cell r="F263" t="str">
            <v>Negotiated Contracts</v>
          </cell>
          <cell r="G263">
            <v>-9</v>
          </cell>
          <cell r="H263">
            <v>-59466500</v>
          </cell>
          <cell r="I263">
            <v>-272846.64</v>
          </cell>
          <cell r="K263">
            <v>-617124</v>
          </cell>
        </row>
        <row r="264">
          <cell r="A264">
            <v>2</v>
          </cell>
          <cell r="B264">
            <v>24</v>
          </cell>
          <cell r="C264">
            <v>19</v>
          </cell>
          <cell r="D264">
            <v>2497</v>
          </cell>
          <cell r="F264" t="str">
            <v>Negotiated Contracts accrual reversal</v>
          </cell>
          <cell r="G264">
            <v>-5</v>
          </cell>
          <cell r="H264">
            <v>-1706700</v>
          </cell>
          <cell r="I264">
            <v>-9702.59</v>
          </cell>
          <cell r="K264">
            <v>-17626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  <cell r="G265">
            <v>5</v>
          </cell>
          <cell r="H265">
            <v>1773500</v>
          </cell>
          <cell r="I265">
            <v>10046.040000000001</v>
          </cell>
          <cell r="K265">
            <v>18358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 t="str">
            <v>Negotiated Contracts accrual reversal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2</v>
          </cell>
          <cell r="B268">
            <v>24</v>
          </cell>
          <cell r="C268">
            <v>19</v>
          </cell>
          <cell r="D268">
            <v>2499</v>
          </cell>
          <cell r="F268" t="str">
            <v>NYCHA Negotiated Contract accrual</v>
          </cell>
          <cell r="G268">
            <v>10</v>
          </cell>
          <cell r="H268">
            <v>38092300</v>
          </cell>
          <cell r="I268">
            <v>257418.7</v>
          </cell>
          <cell r="K268">
            <v>394267</v>
          </cell>
        </row>
        <row r="269">
          <cell r="A269">
            <v>2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-10</v>
          </cell>
          <cell r="H269">
            <v>-48557800</v>
          </cell>
          <cell r="I269">
            <v>-333258.98</v>
          </cell>
          <cell r="K269">
            <v>-502564</v>
          </cell>
        </row>
        <row r="270">
          <cell r="A270">
            <v>2</v>
          </cell>
          <cell r="B270">
            <v>24</v>
          </cell>
          <cell r="C270" t="str">
            <v>2h</v>
          </cell>
          <cell r="D270" t="str">
            <v>24ad</v>
          </cell>
        </row>
        <row r="271">
          <cell r="A271">
            <v>2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2</v>
          </cell>
          <cell r="B272">
            <v>24</v>
          </cell>
          <cell r="C272" t="str">
            <v>2h</v>
          </cell>
          <cell r="D272" t="str">
            <v>24ao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2</v>
          </cell>
          <cell r="B274">
            <v>24</v>
          </cell>
          <cell r="C274" t="str">
            <v>2h</v>
          </cell>
          <cell r="D274" t="str">
            <v>24ab</v>
          </cell>
          <cell r="G274">
            <v>1</v>
          </cell>
          <cell r="H274">
            <v>76193700</v>
          </cell>
          <cell r="I274">
            <v>548423.9800000001</v>
          </cell>
          <cell r="J274">
            <v>0</v>
          </cell>
          <cell r="K274">
            <v>783145</v>
          </cell>
        </row>
        <row r="275">
          <cell r="A275">
            <v>2</v>
          </cell>
          <cell r="B275">
            <v>24</v>
          </cell>
          <cell r="C275" t="str">
            <v>2h</v>
          </cell>
          <cell r="D275" t="str">
            <v>24ad</v>
          </cell>
        </row>
        <row r="276">
          <cell r="A276">
            <v>2</v>
          </cell>
          <cell r="B276">
            <v>24</v>
          </cell>
          <cell r="C276" t="str">
            <v>2h</v>
          </cell>
          <cell r="D276" t="str">
            <v>24ag</v>
          </cell>
        </row>
        <row r="277">
          <cell r="A277">
            <v>2</v>
          </cell>
          <cell r="B277">
            <v>24</v>
          </cell>
          <cell r="C277" t="str">
            <v>2h</v>
          </cell>
          <cell r="D277" t="str">
            <v>24ao</v>
          </cell>
        </row>
        <row r="278">
          <cell r="A278">
            <v>2</v>
          </cell>
          <cell r="B278">
            <v>24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2</v>
          </cell>
          <cell r="B279">
            <v>24</v>
          </cell>
          <cell r="G279">
            <v>1</v>
          </cell>
          <cell r="H279">
            <v>-3063500</v>
          </cell>
          <cell r="I279">
            <v>-58060.429999999993</v>
          </cell>
          <cell r="J279">
            <v>0</v>
          </cell>
          <cell r="K279">
            <v>-31328</v>
          </cell>
        </row>
        <row r="280">
          <cell r="A280">
            <v>2</v>
          </cell>
          <cell r="G280">
            <v>3</v>
          </cell>
          <cell r="H280">
            <v>193792800</v>
          </cell>
          <cell r="I280">
            <v>1417023.7800000003</v>
          </cell>
          <cell r="J280">
            <v>0</v>
          </cell>
          <cell r="K280">
            <v>1997225</v>
          </cell>
        </row>
        <row r="281">
          <cell r="A281">
            <v>2</v>
          </cell>
          <cell r="B281">
            <v>26</v>
          </cell>
          <cell r="C281">
            <v>2</v>
          </cell>
          <cell r="D281">
            <v>2641</v>
          </cell>
        </row>
        <row r="282">
          <cell r="A282">
            <v>2</v>
          </cell>
          <cell r="B282">
            <v>26</v>
          </cell>
          <cell r="C282">
            <v>19</v>
          </cell>
          <cell r="D282">
            <v>2497</v>
          </cell>
        </row>
        <row r="283">
          <cell r="A283">
            <v>2</v>
          </cell>
          <cell r="B283">
            <v>26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2</v>
          </cell>
          <cell r="B284">
            <v>24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2</v>
          </cell>
          <cell r="G285">
            <v>3</v>
          </cell>
          <cell r="H285">
            <v>-37932300</v>
          </cell>
          <cell r="I285">
            <v>-142272.80999999997</v>
          </cell>
          <cell r="J285">
            <v>0</v>
          </cell>
          <cell r="K285">
            <v>-392316</v>
          </cell>
        </row>
        <row r="286">
          <cell r="A286">
            <v>4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4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4</v>
          </cell>
          <cell r="B288">
            <v>24</v>
          </cell>
          <cell r="C288">
            <v>1</v>
          </cell>
          <cell r="D288">
            <v>2001</v>
          </cell>
          <cell r="F288" t="str">
            <v>Residential &amp; Religous - Monthly</v>
          </cell>
        </row>
        <row r="289">
          <cell r="A289">
            <v>4</v>
          </cell>
          <cell r="B289">
            <v>24</v>
          </cell>
          <cell r="C289">
            <v>1</v>
          </cell>
          <cell r="D289">
            <v>2002</v>
          </cell>
          <cell r="F289" t="str">
            <v>Residential &amp; Religous - Bi-monthly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4</v>
          </cell>
          <cell r="B290">
            <v>20</v>
          </cell>
          <cell r="C290">
            <v>1</v>
          </cell>
          <cell r="D290">
            <v>2004</v>
          </cell>
          <cell r="F290" t="str">
            <v>Accrual</v>
          </cell>
        </row>
        <row r="291">
          <cell r="A291">
            <v>4</v>
          </cell>
          <cell r="B291">
            <v>20</v>
          </cell>
          <cell r="C291">
            <v>1</v>
          </cell>
          <cell r="D291">
            <v>2005</v>
          </cell>
          <cell r="F291" t="str">
            <v>Accrual reversal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5</v>
          </cell>
          <cell r="B292">
            <v>20</v>
          </cell>
        </row>
        <row r="293">
          <cell r="A293">
            <v>5</v>
          </cell>
          <cell r="B293">
            <v>20</v>
          </cell>
          <cell r="C293">
            <v>1</v>
          </cell>
          <cell r="D293">
            <v>2001</v>
          </cell>
          <cell r="F293" t="str">
            <v>Residential &amp; Religous - Monthly</v>
          </cell>
        </row>
        <row r="294">
          <cell r="A294">
            <v>5</v>
          </cell>
          <cell r="B294">
            <v>20</v>
          </cell>
          <cell r="C294">
            <v>1</v>
          </cell>
          <cell r="D294">
            <v>2002</v>
          </cell>
          <cell r="F294" t="str">
            <v>Residential &amp; Religous - Bi-monthly</v>
          </cell>
        </row>
        <row r="295">
          <cell r="A295">
            <v>5</v>
          </cell>
          <cell r="B295">
            <v>20</v>
          </cell>
          <cell r="C295">
            <v>1</v>
          </cell>
          <cell r="D295">
            <v>2004</v>
          </cell>
          <cell r="F295" t="str">
            <v>Accrual</v>
          </cell>
        </row>
        <row r="296">
          <cell r="A296">
            <v>5</v>
          </cell>
          <cell r="B296">
            <v>20</v>
          </cell>
          <cell r="C296">
            <v>1</v>
          </cell>
          <cell r="D296">
            <v>2005</v>
          </cell>
          <cell r="F296" t="str">
            <v>Accrual reversal</v>
          </cell>
        </row>
        <row r="297">
          <cell r="A297">
            <v>5</v>
          </cell>
          <cell r="B297">
            <v>20</v>
          </cell>
        </row>
        <row r="298">
          <cell r="A298">
            <v>5</v>
          </cell>
          <cell r="B298">
            <v>20</v>
          </cell>
          <cell r="C298">
            <v>3</v>
          </cell>
          <cell r="D298">
            <v>2016</v>
          </cell>
          <cell r="F298" t="str">
            <v>Residential &amp; Religous - Heating</v>
          </cell>
        </row>
        <row r="299">
          <cell r="A299">
            <v>5</v>
          </cell>
          <cell r="B299">
            <v>20</v>
          </cell>
          <cell r="C299">
            <v>3</v>
          </cell>
          <cell r="D299">
            <v>2021</v>
          </cell>
        </row>
        <row r="300">
          <cell r="A300">
            <v>5</v>
          </cell>
          <cell r="B300">
            <v>20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5</v>
          </cell>
          <cell r="B301">
            <v>20</v>
          </cell>
          <cell r="C301">
            <v>13</v>
          </cell>
          <cell r="D301">
            <v>2053</v>
          </cell>
        </row>
        <row r="302">
          <cell r="A302">
            <v>5</v>
          </cell>
          <cell r="B302">
            <v>20</v>
          </cell>
          <cell r="C302">
            <v>2</v>
          </cell>
          <cell r="D302">
            <v>2201</v>
          </cell>
          <cell r="F302" t="str">
            <v>General - Monthly</v>
          </cell>
        </row>
        <row r="303">
          <cell r="A303">
            <v>5</v>
          </cell>
          <cell r="B303">
            <v>20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20</v>
          </cell>
          <cell r="C304">
            <v>2</v>
          </cell>
          <cell r="D304">
            <v>2204</v>
          </cell>
          <cell r="F304" t="str">
            <v>Accrual</v>
          </cell>
        </row>
        <row r="305">
          <cell r="A305">
            <v>5</v>
          </cell>
          <cell r="B305">
            <v>20</v>
          </cell>
          <cell r="C305">
            <v>2</v>
          </cell>
          <cell r="D305">
            <v>2205</v>
          </cell>
          <cell r="F305" t="str">
            <v>Accrual reversal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</v>
          </cell>
          <cell r="B306">
            <v>22</v>
          </cell>
          <cell r="C306">
            <v>2</v>
          </cell>
          <cell r="D306">
            <v>2207</v>
          </cell>
        </row>
        <row r="307">
          <cell r="A307">
            <v>5</v>
          </cell>
          <cell r="B307">
            <v>22</v>
          </cell>
          <cell r="C307">
            <v>2</v>
          </cell>
          <cell r="D307">
            <v>2201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2</v>
          </cell>
          <cell r="D308">
            <v>2202</v>
          </cell>
          <cell r="F308" t="str">
            <v>General - Bi-monthly</v>
          </cell>
        </row>
        <row r="309">
          <cell r="A309">
            <v>5</v>
          </cell>
          <cell r="B309">
            <v>22</v>
          </cell>
          <cell r="C309">
            <v>2</v>
          </cell>
          <cell r="D309">
            <v>2204</v>
          </cell>
          <cell r="F309" t="str">
            <v>Accrual</v>
          </cell>
        </row>
        <row r="310">
          <cell r="A310">
            <v>5</v>
          </cell>
          <cell r="B310">
            <v>22</v>
          </cell>
          <cell r="C310">
            <v>2</v>
          </cell>
          <cell r="D310">
            <v>2205</v>
          </cell>
          <cell r="F310" t="str">
            <v>Accrual reversal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  <cell r="G311">
            <v>-1</v>
          </cell>
          <cell r="H311">
            <v>-421200</v>
          </cell>
          <cell r="I311">
            <v>-3932.07</v>
          </cell>
          <cell r="J311">
            <v>-88.18</v>
          </cell>
          <cell r="K311">
            <v>-4364</v>
          </cell>
        </row>
        <row r="312">
          <cell r="A312">
            <v>5</v>
          </cell>
          <cell r="B312">
            <v>22</v>
          </cell>
          <cell r="C312">
            <v>2</v>
          </cell>
          <cell r="D312">
            <v>2208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2</v>
          </cell>
          <cell r="D314">
            <v>2218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2</v>
          </cell>
          <cell r="D316">
            <v>2226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>
            <v>2</v>
          </cell>
          <cell r="D318">
            <v>2242</v>
          </cell>
        </row>
        <row r="319">
          <cell r="A319">
            <v>5</v>
          </cell>
          <cell r="B319">
            <v>22</v>
          </cell>
          <cell r="C319">
            <v>12</v>
          </cell>
          <cell r="D319">
            <v>2232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>
            <v>9</v>
          </cell>
          <cell r="D321">
            <v>2264</v>
          </cell>
        </row>
        <row r="322">
          <cell r="A322">
            <v>5</v>
          </cell>
          <cell r="B322">
            <v>22</v>
          </cell>
          <cell r="C322">
            <v>12</v>
          </cell>
          <cell r="D322">
            <v>2296</v>
          </cell>
          <cell r="F322" t="str">
            <v>Rate 2 Off-Peak Firm accrual reversal</v>
          </cell>
          <cell r="G322">
            <v>-2</v>
          </cell>
          <cell r="H322">
            <v>-15558000</v>
          </cell>
          <cell r="I322">
            <v>-68789.56</v>
          </cell>
          <cell r="K322">
            <v>-160698</v>
          </cell>
        </row>
        <row r="323">
          <cell r="A323">
            <v>5</v>
          </cell>
          <cell r="B323">
            <v>22</v>
          </cell>
          <cell r="C323">
            <v>12</v>
          </cell>
          <cell r="D323">
            <v>2231</v>
          </cell>
          <cell r="F323" t="str">
            <v>Rate 2 Off-Peak Firm accrual</v>
          </cell>
        </row>
        <row r="324">
          <cell r="A324">
            <v>5</v>
          </cell>
          <cell r="B324">
            <v>22</v>
          </cell>
          <cell r="C324">
            <v>12</v>
          </cell>
          <cell r="D324">
            <v>2232</v>
          </cell>
          <cell r="F324" t="str">
            <v>Rate 2 Off-Peak Firm accrual</v>
          </cell>
          <cell r="G324">
            <v>2</v>
          </cell>
          <cell r="H324">
            <v>11630000</v>
          </cell>
          <cell r="I324">
            <v>74308.94</v>
          </cell>
          <cell r="K324">
            <v>120041</v>
          </cell>
        </row>
        <row r="325">
          <cell r="A325">
            <v>5</v>
          </cell>
          <cell r="B325">
            <v>22</v>
          </cell>
          <cell r="C325">
            <v>12</v>
          </cell>
          <cell r="D325">
            <v>2233</v>
          </cell>
          <cell r="F325" t="str">
            <v>Rate 2 Off-Peak Firm accrual reversal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12</v>
          </cell>
          <cell r="D327">
            <v>2296</v>
          </cell>
          <cell r="F327" t="str">
            <v>Rate 2 Off-Peak Firm accrual reversal</v>
          </cell>
          <cell r="G327">
            <v>-2</v>
          </cell>
          <cell r="H327">
            <v>-6296000</v>
          </cell>
          <cell r="I327">
            <v>-26016.880000000001</v>
          </cell>
          <cell r="K327">
            <v>-65333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2</v>
          </cell>
          <cell r="H328">
            <v>21948000</v>
          </cell>
          <cell r="I328">
            <v>85114.29</v>
          </cell>
          <cell r="K328">
            <v>226956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 t="str">
            <v>Rate 2 Off-Peak Firm accrual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22</v>
          </cell>
          <cell r="C331">
            <v>19</v>
          </cell>
          <cell r="D331">
            <v>2297</v>
          </cell>
          <cell r="F331" t="str">
            <v>Negotiated Contracts</v>
          </cell>
          <cell r="H331">
            <v>-25358000</v>
          </cell>
          <cell r="I331">
            <v>-113586.05</v>
          </cell>
          <cell r="K331">
            <v>-262138</v>
          </cell>
        </row>
        <row r="332">
          <cell r="A332">
            <v>5</v>
          </cell>
          <cell r="B332">
            <v>22</v>
          </cell>
          <cell r="C332">
            <v>14</v>
          </cell>
          <cell r="D332">
            <v>2250</v>
          </cell>
          <cell r="F332" t="str">
            <v>CNG Vehicle Service</v>
          </cell>
          <cell r="G332">
            <v>5</v>
          </cell>
          <cell r="H332">
            <v>38000</v>
          </cell>
          <cell r="I332">
            <v>342.31</v>
          </cell>
          <cell r="K332">
            <v>394</v>
          </cell>
        </row>
        <row r="333">
          <cell r="A333">
            <v>5</v>
          </cell>
          <cell r="B333">
            <v>22</v>
          </cell>
          <cell r="C333" t="str">
            <v>2a</v>
          </cell>
          <cell r="D333">
            <v>2206</v>
          </cell>
        </row>
        <row r="334">
          <cell r="A334">
            <v>5</v>
          </cell>
          <cell r="B334">
            <v>22</v>
          </cell>
          <cell r="C334">
            <v>16</v>
          </cell>
          <cell r="D334">
            <v>2295</v>
          </cell>
        </row>
        <row r="335">
          <cell r="A335">
            <v>5</v>
          </cell>
          <cell r="B335">
            <v>22</v>
          </cell>
        </row>
        <row r="336">
          <cell r="A336">
            <v>5</v>
          </cell>
          <cell r="B336">
            <v>22</v>
          </cell>
          <cell r="C336">
            <v>19</v>
          </cell>
          <cell r="D336">
            <v>2297</v>
          </cell>
          <cell r="F336" t="str">
            <v>Negotiated Contracts</v>
          </cell>
        </row>
        <row r="337">
          <cell r="A337">
            <v>5</v>
          </cell>
          <cell r="B337">
            <v>22</v>
          </cell>
          <cell r="C337" t="str">
            <v>2h</v>
          </cell>
          <cell r="D337">
            <v>2208</v>
          </cell>
        </row>
        <row r="338">
          <cell r="A338">
            <v>5</v>
          </cell>
          <cell r="B338">
            <v>22</v>
          </cell>
          <cell r="C338" t="str">
            <v>2a</v>
          </cell>
          <cell r="D338">
            <v>2206</v>
          </cell>
        </row>
        <row r="339">
          <cell r="A339">
            <v>5</v>
          </cell>
          <cell r="B339">
            <v>22</v>
          </cell>
          <cell r="C339" t="str">
            <v>2a</v>
          </cell>
          <cell r="D339">
            <v>2240</v>
          </cell>
        </row>
        <row r="340">
          <cell r="A340">
            <v>5</v>
          </cell>
          <cell r="B340">
            <v>22</v>
          </cell>
          <cell r="C340" t="str">
            <v>2h</v>
          </cell>
          <cell r="D340">
            <v>2242</v>
          </cell>
        </row>
        <row r="341">
          <cell r="A341">
            <v>5</v>
          </cell>
          <cell r="B341">
            <v>22</v>
          </cell>
          <cell r="C341" t="str">
            <v>2h</v>
          </cell>
          <cell r="D341">
            <v>2207</v>
          </cell>
        </row>
        <row r="342">
          <cell r="A342">
            <v>5</v>
          </cell>
          <cell r="B342">
            <v>22</v>
          </cell>
          <cell r="C342" t="str">
            <v>2h</v>
          </cell>
          <cell r="D342">
            <v>2208</v>
          </cell>
        </row>
        <row r="343">
          <cell r="A343">
            <v>5</v>
          </cell>
          <cell r="B343">
            <v>22</v>
          </cell>
          <cell r="C343" t="str">
            <v>2h</v>
          </cell>
          <cell r="D343">
            <v>2223</v>
          </cell>
        </row>
        <row r="344">
          <cell r="A344">
            <v>5</v>
          </cell>
          <cell r="B344">
            <v>22</v>
          </cell>
          <cell r="C344" t="str">
            <v>2h</v>
          </cell>
          <cell r="D344">
            <v>2227</v>
          </cell>
          <cell r="G344">
            <v>1</v>
          </cell>
          <cell r="H344">
            <v>-29270200</v>
          </cell>
          <cell r="I344">
            <v>-107930.02</v>
          </cell>
          <cell r="J344">
            <v>0</v>
          </cell>
          <cell r="K344">
            <v>-302631</v>
          </cell>
        </row>
        <row r="345">
          <cell r="A345">
            <v>5</v>
          </cell>
          <cell r="B345">
            <v>22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22</v>
          </cell>
          <cell r="C346">
            <v>2</v>
          </cell>
          <cell r="D346" t="str">
            <v>24ab</v>
          </cell>
        </row>
        <row r="347">
          <cell r="A347">
            <v>5</v>
          </cell>
          <cell r="B347">
            <v>22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22</v>
          </cell>
          <cell r="C348">
            <v>2</v>
          </cell>
          <cell r="D348" t="str">
            <v>24ae</v>
          </cell>
        </row>
        <row r="349">
          <cell r="A349">
            <v>5</v>
          </cell>
          <cell r="B349">
            <v>22</v>
          </cell>
          <cell r="C349">
            <v>2</v>
          </cell>
          <cell r="D349" t="str">
            <v>24ag</v>
          </cell>
          <cell r="G349">
            <v>4</v>
          </cell>
          <cell r="H349">
            <v>15268800</v>
          </cell>
          <cell r="I349">
            <v>55507.649999999994</v>
          </cell>
          <cell r="J349">
            <v>-88.18</v>
          </cell>
          <cell r="K349">
            <v>157653</v>
          </cell>
        </row>
        <row r="350">
          <cell r="A350">
            <v>5</v>
          </cell>
          <cell r="B350">
            <v>24</v>
          </cell>
          <cell r="C350">
            <v>2</v>
          </cell>
          <cell r="D350" t="str">
            <v>24ao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 t="str">
            <v>24ab</v>
          </cell>
          <cell r="F351" t="str">
            <v>NYC Housing Authority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 t="str">
            <v>24ad</v>
          </cell>
          <cell r="F352" t="str">
            <v>NYC Transit Authority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2</v>
          </cell>
          <cell r="D354" t="str">
            <v>24ag</v>
          </cell>
          <cell r="F354" t="str">
            <v>Port Authority of NY &amp; NJ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  <cell r="F355" t="str">
            <v>Triboro Bridge &amp; Tunnel Authority</v>
          </cell>
        </row>
        <row r="356">
          <cell r="A356">
            <v>5</v>
          </cell>
          <cell r="B356">
            <v>24</v>
          </cell>
          <cell r="C356">
            <v>2</v>
          </cell>
          <cell r="D356">
            <v>2403</v>
          </cell>
          <cell r="F356" t="str">
            <v>NYC Housing Authority</v>
          </cell>
        </row>
        <row r="357">
          <cell r="A357">
            <v>5</v>
          </cell>
          <cell r="B357">
            <v>24</v>
          </cell>
          <cell r="C357">
            <v>2</v>
          </cell>
          <cell r="D357">
            <v>2406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2</v>
          </cell>
          <cell r="D358">
            <v>2408</v>
          </cell>
          <cell r="F358" t="str">
            <v>NYC Public Bridges</v>
          </cell>
        </row>
        <row r="359">
          <cell r="A359">
            <v>5</v>
          </cell>
          <cell r="B359">
            <v>24</v>
          </cell>
          <cell r="C359">
            <v>2</v>
          </cell>
          <cell r="D359">
            <v>2409</v>
          </cell>
          <cell r="F359" t="str">
            <v>Port Authority of NY &amp; NJ</v>
          </cell>
        </row>
        <row r="360">
          <cell r="A360">
            <v>5</v>
          </cell>
          <cell r="B360">
            <v>24</v>
          </cell>
          <cell r="C360">
            <v>2</v>
          </cell>
          <cell r="D360">
            <v>2412</v>
          </cell>
          <cell r="F360" t="str">
            <v>Triboro Bridge &amp; Tunnel Authority</v>
          </cell>
        </row>
        <row r="361">
          <cell r="A361">
            <v>5</v>
          </cell>
          <cell r="B361">
            <v>24</v>
          </cell>
          <cell r="C361">
            <v>2</v>
          </cell>
          <cell r="D361">
            <v>2421</v>
          </cell>
          <cell r="F361" t="str">
            <v>New York State</v>
          </cell>
        </row>
        <row r="362">
          <cell r="A362">
            <v>5</v>
          </cell>
          <cell r="B362">
            <v>24</v>
          </cell>
          <cell r="C362">
            <v>2</v>
          </cell>
          <cell r="D362">
            <v>2424</v>
          </cell>
          <cell r="F362" t="str">
            <v>U.S. Government</v>
          </cell>
        </row>
        <row r="363">
          <cell r="A363">
            <v>5</v>
          </cell>
          <cell r="B363">
            <v>24</v>
          </cell>
          <cell r="C363">
            <v>2</v>
          </cell>
          <cell r="D363">
            <v>2441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  <cell r="C365">
            <v>12</v>
          </cell>
          <cell r="D365">
            <v>2434</v>
          </cell>
        </row>
        <row r="366">
          <cell r="A366">
            <v>5</v>
          </cell>
          <cell r="B366">
            <v>24</v>
          </cell>
          <cell r="C366">
            <v>9</v>
          </cell>
          <cell r="D366">
            <v>2465</v>
          </cell>
          <cell r="F366" t="str">
            <v>Rate 2 Off-Peak Firm accrual reversal</v>
          </cell>
          <cell r="G366">
            <v>-1</v>
          </cell>
          <cell r="H366">
            <v>-38411000</v>
          </cell>
          <cell r="I366">
            <v>-169994.94</v>
          </cell>
          <cell r="K366">
            <v>-397122</v>
          </cell>
        </row>
        <row r="367">
          <cell r="A367">
            <v>5</v>
          </cell>
          <cell r="B367">
            <v>24</v>
          </cell>
          <cell r="C367">
            <v>12</v>
          </cell>
          <cell r="D367">
            <v>2496</v>
          </cell>
          <cell r="F367" t="str">
            <v>Rate 2 Off-Peak Firm accrual</v>
          </cell>
          <cell r="G367">
            <v>1</v>
          </cell>
          <cell r="H367">
            <v>6124000</v>
          </cell>
          <cell r="I367">
            <v>39203.15</v>
          </cell>
          <cell r="K367">
            <v>63330</v>
          </cell>
        </row>
        <row r="368">
          <cell r="A368">
            <v>5</v>
          </cell>
          <cell r="B368">
            <v>24</v>
          </cell>
          <cell r="C368">
            <v>12</v>
          </cell>
          <cell r="D368">
            <v>2432</v>
          </cell>
        </row>
        <row r="369">
          <cell r="A369">
            <v>5</v>
          </cell>
          <cell r="B369">
            <v>24</v>
          </cell>
          <cell r="C369">
            <v>12</v>
          </cell>
          <cell r="D369">
            <v>2433</v>
          </cell>
          <cell r="F369" t="str">
            <v>CNG Vehicle Service</v>
          </cell>
          <cell r="G369">
            <v>3</v>
          </cell>
          <cell r="H369">
            <v>273200</v>
          </cell>
          <cell r="I369">
            <v>1499.11</v>
          </cell>
          <cell r="K369">
            <v>2823</v>
          </cell>
        </row>
        <row r="370">
          <cell r="A370">
            <v>5</v>
          </cell>
          <cell r="B370">
            <v>24</v>
          </cell>
          <cell r="C370">
            <v>12</v>
          </cell>
          <cell r="D370">
            <v>2434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-2</v>
          </cell>
          <cell r="H371">
            <v>25358000</v>
          </cell>
          <cell r="I371">
            <v>113586.05</v>
          </cell>
          <cell r="K371">
            <v>-86292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 t="str">
            <v>Rate 2 Off-Peak Firm accrual</v>
          </cell>
          <cell r="G372">
            <v>2</v>
          </cell>
          <cell r="H372">
            <v>9676000</v>
          </cell>
          <cell r="I372">
            <v>36825.57</v>
          </cell>
          <cell r="K372">
            <v>100049</v>
          </cell>
        </row>
        <row r="373">
          <cell r="A373">
            <v>5</v>
          </cell>
          <cell r="B373">
            <v>24</v>
          </cell>
          <cell r="C373">
            <v>19</v>
          </cell>
          <cell r="D373">
            <v>2497</v>
          </cell>
          <cell r="F373" t="str">
            <v>Negotiated Contracts accrual</v>
          </cell>
        </row>
        <row r="374">
          <cell r="A374">
            <v>5</v>
          </cell>
          <cell r="B374">
            <v>24</v>
          </cell>
          <cell r="C374">
            <v>14</v>
          </cell>
          <cell r="D374">
            <v>2480</v>
          </cell>
          <cell r="F374" t="str">
            <v>CNG Vehicle Service</v>
          </cell>
          <cell r="G374">
            <v>1</v>
          </cell>
          <cell r="H374">
            <v>336500</v>
          </cell>
          <cell r="I374">
            <v>2091.7800000000002</v>
          </cell>
          <cell r="K374">
            <v>3490</v>
          </cell>
        </row>
        <row r="375">
          <cell r="A375">
            <v>5</v>
          </cell>
          <cell r="B375">
            <v>24</v>
          </cell>
          <cell r="C375">
            <v>19</v>
          </cell>
          <cell r="D375">
            <v>2497</v>
          </cell>
          <cell r="F375" t="str">
            <v>Negotiated Contracts accrual</v>
          </cell>
          <cell r="G375">
            <v>2</v>
          </cell>
          <cell r="H375">
            <v>28474000</v>
          </cell>
          <cell r="I375">
            <v>182627.1</v>
          </cell>
          <cell r="K375">
            <v>294542</v>
          </cell>
        </row>
        <row r="376">
          <cell r="A376">
            <v>5</v>
          </cell>
          <cell r="B376">
            <v>24</v>
          </cell>
          <cell r="C376">
            <v>19</v>
          </cell>
          <cell r="D376">
            <v>2497</v>
          </cell>
          <cell r="F376" t="str">
            <v>Negotiated Contracts</v>
          </cell>
          <cell r="G376">
            <v>-4</v>
          </cell>
          <cell r="H376">
            <v>-64820000</v>
          </cell>
          <cell r="I376">
            <v>-458556.89</v>
          </cell>
          <cell r="K376">
            <v>-670128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  <cell r="G377">
            <v>4</v>
          </cell>
          <cell r="H377">
            <v>75818000</v>
          </cell>
          <cell r="I377">
            <v>686435.89</v>
          </cell>
          <cell r="K377">
            <v>784211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 t="str">
            <v>Negotiated Contracts accrual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</row>
        <row r="380">
          <cell r="A380">
            <v>5</v>
          </cell>
          <cell r="B380">
            <v>24</v>
          </cell>
          <cell r="C380">
            <v>19</v>
          </cell>
          <cell r="D380">
            <v>2497</v>
          </cell>
          <cell r="F380" t="str">
            <v>Negotiated Contracts accrual</v>
          </cell>
        </row>
        <row r="381">
          <cell r="A381">
            <v>5</v>
          </cell>
          <cell r="B381">
            <v>24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-18676000</v>
          </cell>
          <cell r="I381">
            <v>-75817.19</v>
          </cell>
          <cell r="K381">
            <v>-193814</v>
          </cell>
        </row>
        <row r="382">
          <cell r="A382">
            <v>5</v>
          </cell>
          <cell r="B382">
            <v>24</v>
          </cell>
          <cell r="C382">
            <v>19</v>
          </cell>
          <cell r="D382">
            <v>2499</v>
          </cell>
          <cell r="F382" t="str">
            <v>NYCHA Housing Contract Firm accrual</v>
          </cell>
          <cell r="G382">
            <v>4</v>
          </cell>
          <cell r="H382">
            <v>15954000</v>
          </cell>
          <cell r="I382">
            <v>61765.46</v>
          </cell>
          <cell r="K382">
            <v>164901</v>
          </cell>
        </row>
        <row r="383">
          <cell r="A383">
            <v>5</v>
          </cell>
          <cell r="B383">
            <v>24</v>
          </cell>
          <cell r="C383">
            <v>19</v>
          </cell>
          <cell r="D383">
            <v>2499</v>
          </cell>
        </row>
        <row r="384">
          <cell r="A384">
            <v>5</v>
          </cell>
          <cell r="B384">
            <v>24</v>
          </cell>
          <cell r="C384" t="str">
            <v>2h</v>
          </cell>
          <cell r="D384" t="str">
            <v>24ah</v>
          </cell>
        </row>
        <row r="385">
          <cell r="A385">
            <v>5</v>
          </cell>
          <cell r="B385">
            <v>24</v>
          </cell>
          <cell r="C385" t="str">
            <v>2h</v>
          </cell>
          <cell r="D385" t="str">
            <v>24ab</v>
          </cell>
        </row>
        <row r="386">
          <cell r="A386">
            <v>5</v>
          </cell>
          <cell r="B386">
            <v>24</v>
          </cell>
          <cell r="C386" t="str">
            <v>2h</v>
          </cell>
          <cell r="D386" t="str">
            <v>24ad</v>
          </cell>
        </row>
        <row r="387">
          <cell r="A387">
            <v>5</v>
          </cell>
          <cell r="B387">
            <v>24</v>
          </cell>
          <cell r="C387" t="str">
            <v>2h</v>
          </cell>
          <cell r="D387" t="str">
            <v>24ae</v>
          </cell>
          <cell r="G387">
            <v>3</v>
          </cell>
          <cell r="H387">
            <v>7458200</v>
          </cell>
          <cell r="I387">
            <v>281213.42</v>
          </cell>
          <cell r="J387">
            <v>0</v>
          </cell>
          <cell r="K387">
            <v>77656</v>
          </cell>
        </row>
        <row r="388">
          <cell r="A388">
            <v>5</v>
          </cell>
          <cell r="B388">
            <v>24</v>
          </cell>
          <cell r="C388" t="str">
            <v>2h</v>
          </cell>
          <cell r="D388" t="str">
            <v>24ag</v>
          </cell>
        </row>
        <row r="389">
          <cell r="A389">
            <v>5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5</v>
          </cell>
          <cell r="B390">
            <v>24</v>
          </cell>
          <cell r="C390" t="str">
            <v>2h</v>
          </cell>
          <cell r="D390" t="str">
            <v>24ao</v>
          </cell>
        </row>
        <row r="391">
          <cell r="A391">
            <v>5</v>
          </cell>
          <cell r="B391">
            <v>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5</v>
          </cell>
          <cell r="B392">
            <v>24</v>
          </cell>
          <cell r="G392">
            <v>1</v>
          </cell>
          <cell r="H392">
            <v>-1023500</v>
          </cell>
          <cell r="I392">
            <v>-9313.7800000000061</v>
          </cell>
          <cell r="J392">
            <v>0</v>
          </cell>
          <cell r="K392">
            <v>-11666</v>
          </cell>
        </row>
        <row r="393">
          <cell r="A393">
            <v>5</v>
          </cell>
          <cell r="G393">
            <v>4</v>
          </cell>
          <cell r="H393">
            <v>-21812000</v>
          </cell>
          <cell r="I393">
            <v>173283.39999999997</v>
          </cell>
          <cell r="J393">
            <v>0</v>
          </cell>
          <cell r="K393">
            <v>-224975</v>
          </cell>
        </row>
        <row r="394">
          <cell r="A394">
            <v>5</v>
          </cell>
          <cell r="B394">
            <v>26</v>
          </cell>
          <cell r="C394">
            <v>2</v>
          </cell>
          <cell r="D394">
            <v>2641</v>
          </cell>
        </row>
        <row r="395">
          <cell r="A395">
            <v>5</v>
          </cell>
          <cell r="B395">
            <v>26</v>
          </cell>
          <cell r="C395">
            <v>1</v>
          </cell>
          <cell r="D395">
            <v>2001</v>
          </cell>
        </row>
        <row r="396">
          <cell r="A396">
            <v>5</v>
          </cell>
          <cell r="B396">
            <v>26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5</v>
          </cell>
          <cell r="B397">
            <v>20</v>
          </cell>
          <cell r="C397">
            <v>3</v>
          </cell>
          <cell r="D397">
            <v>2016</v>
          </cell>
        </row>
        <row r="398">
          <cell r="A398">
            <v>5</v>
          </cell>
          <cell r="B398">
            <v>20</v>
          </cell>
          <cell r="G398">
            <v>5</v>
          </cell>
          <cell r="H398">
            <v>14245300</v>
          </cell>
          <cell r="I398">
            <v>46193.869999999988</v>
          </cell>
          <cell r="J398">
            <v>-88.18</v>
          </cell>
          <cell r="K398">
            <v>145987</v>
          </cell>
        </row>
        <row r="399">
          <cell r="A399">
            <v>7</v>
          </cell>
          <cell r="B399">
            <v>20</v>
          </cell>
          <cell r="C399">
            <v>13</v>
          </cell>
          <cell r="D399">
            <v>2053</v>
          </cell>
        </row>
        <row r="400">
          <cell r="A400">
            <v>6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98285000</v>
          </cell>
          <cell r="I400">
            <v>379711.58</v>
          </cell>
          <cell r="K400">
            <v>1013956</v>
          </cell>
        </row>
        <row r="401">
          <cell r="A401">
            <v>6</v>
          </cell>
          <cell r="B401">
            <v>22</v>
          </cell>
          <cell r="C401">
            <v>19</v>
          </cell>
          <cell r="D401">
            <v>2296</v>
          </cell>
          <cell r="F401" t="str">
            <v>Negotiated Contracts accrual reversal</v>
          </cell>
          <cell r="G401">
            <v>-1</v>
          </cell>
          <cell r="H401">
            <v>-89708000</v>
          </cell>
          <cell r="I401">
            <v>-355603.58</v>
          </cell>
          <cell r="K401">
            <v>-923941</v>
          </cell>
        </row>
        <row r="402">
          <cell r="A402">
            <v>6</v>
          </cell>
          <cell r="B402">
            <v>22</v>
          </cell>
        </row>
        <row r="403">
          <cell r="A403">
            <v>6</v>
          </cell>
          <cell r="B403">
            <v>22</v>
          </cell>
          <cell r="G403">
            <v>0</v>
          </cell>
          <cell r="H403">
            <v>8577000</v>
          </cell>
          <cell r="I403">
            <v>24108</v>
          </cell>
          <cell r="J403">
            <v>0</v>
          </cell>
          <cell r="K403">
            <v>90015</v>
          </cell>
        </row>
        <row r="404">
          <cell r="A404">
            <v>6</v>
          </cell>
        </row>
        <row r="405">
          <cell r="A405">
            <v>6</v>
          </cell>
          <cell r="B405">
            <v>22</v>
          </cell>
          <cell r="C405">
            <v>2</v>
          </cell>
          <cell r="D405">
            <v>2201</v>
          </cell>
          <cell r="G405">
            <v>0</v>
          </cell>
          <cell r="H405">
            <v>8577000</v>
          </cell>
          <cell r="I405">
            <v>24108</v>
          </cell>
          <cell r="J405">
            <v>0</v>
          </cell>
          <cell r="K405">
            <v>90015</v>
          </cell>
        </row>
        <row r="406">
          <cell r="A406">
            <v>7</v>
          </cell>
          <cell r="B406">
            <v>22</v>
          </cell>
          <cell r="C406">
            <v>2</v>
          </cell>
          <cell r="D406">
            <v>2207</v>
          </cell>
        </row>
        <row r="407">
          <cell r="A407">
            <v>7</v>
          </cell>
          <cell r="B407">
            <v>20</v>
          </cell>
          <cell r="C407">
            <v>1</v>
          </cell>
          <cell r="D407">
            <v>2001</v>
          </cell>
        </row>
        <row r="408">
          <cell r="A408">
            <v>7</v>
          </cell>
          <cell r="B408">
            <v>20</v>
          </cell>
          <cell r="C408">
            <v>2</v>
          </cell>
          <cell r="D408">
            <v>2212</v>
          </cell>
        </row>
        <row r="409">
          <cell r="A409">
            <v>7</v>
          </cell>
          <cell r="B409">
            <v>20</v>
          </cell>
          <cell r="C409">
            <v>3</v>
          </cell>
          <cell r="D409">
            <v>2016</v>
          </cell>
        </row>
        <row r="410">
          <cell r="A410">
            <v>7</v>
          </cell>
          <cell r="B410">
            <v>20</v>
          </cell>
          <cell r="C410">
            <v>2</v>
          </cell>
          <cell r="D410">
            <v>2226</v>
          </cell>
        </row>
        <row r="411">
          <cell r="A411">
            <v>7</v>
          </cell>
          <cell r="B411">
            <v>20</v>
          </cell>
          <cell r="C411">
            <v>13</v>
          </cell>
          <cell r="D411">
            <v>2053</v>
          </cell>
        </row>
        <row r="412">
          <cell r="A412">
            <v>7</v>
          </cell>
          <cell r="B412">
            <v>20</v>
          </cell>
          <cell r="C412">
            <v>2</v>
          </cell>
          <cell r="D412">
            <v>2236</v>
          </cell>
        </row>
        <row r="413">
          <cell r="A413">
            <v>7</v>
          </cell>
          <cell r="B413">
            <v>20</v>
          </cell>
          <cell r="C413" t="str">
            <v>3a</v>
          </cell>
          <cell r="D413">
            <v>2017</v>
          </cell>
        </row>
        <row r="414">
          <cell r="A414">
            <v>7</v>
          </cell>
          <cell r="B414">
            <v>20</v>
          </cell>
          <cell r="C414">
            <v>2</v>
          </cell>
          <cell r="D414">
            <v>2242</v>
          </cell>
        </row>
        <row r="415">
          <cell r="A415">
            <v>7</v>
          </cell>
          <cell r="B415">
            <v>20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7</v>
          </cell>
          <cell r="B416">
            <v>22</v>
          </cell>
          <cell r="C416">
            <v>9</v>
          </cell>
          <cell r="D416">
            <v>2261</v>
          </cell>
        </row>
        <row r="417">
          <cell r="A417">
            <v>7</v>
          </cell>
          <cell r="B417">
            <v>22</v>
          </cell>
          <cell r="C417">
            <v>2</v>
          </cell>
          <cell r="D417">
            <v>2201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2207</v>
          </cell>
        </row>
        <row r="419">
          <cell r="A419">
            <v>7</v>
          </cell>
          <cell r="B419">
            <v>22</v>
          </cell>
          <cell r="C419">
            <v>2</v>
          </cell>
          <cell r="D419">
            <v>2208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2212</v>
          </cell>
        </row>
        <row r="421">
          <cell r="A421">
            <v>7</v>
          </cell>
          <cell r="B421">
            <v>22</v>
          </cell>
          <cell r="C421">
            <v>2</v>
          </cell>
          <cell r="D421">
            <v>2218</v>
          </cell>
        </row>
        <row r="422">
          <cell r="A422">
            <v>7</v>
          </cell>
          <cell r="B422">
            <v>22</v>
          </cell>
          <cell r="C422">
            <v>2</v>
          </cell>
          <cell r="D422">
            <v>2226</v>
          </cell>
        </row>
        <row r="423">
          <cell r="A423">
            <v>7</v>
          </cell>
          <cell r="B423">
            <v>22</v>
          </cell>
          <cell r="C423">
            <v>2</v>
          </cell>
          <cell r="D423">
            <v>2227</v>
          </cell>
        </row>
        <row r="424">
          <cell r="A424">
            <v>7</v>
          </cell>
          <cell r="B424">
            <v>22</v>
          </cell>
          <cell r="C424">
            <v>2</v>
          </cell>
          <cell r="D424">
            <v>2236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2237</v>
          </cell>
          <cell r="F425" t="str">
            <v>Rate 2 Off-Peak Firm Accrual Reversal</v>
          </cell>
          <cell r="G425">
            <v>-1</v>
          </cell>
          <cell r="H425">
            <v>-6188000</v>
          </cell>
          <cell r="I425">
            <v>-28211.66</v>
          </cell>
          <cell r="K425">
            <v>-63836</v>
          </cell>
        </row>
        <row r="426">
          <cell r="A426">
            <v>7</v>
          </cell>
          <cell r="B426">
            <v>22</v>
          </cell>
          <cell r="C426">
            <v>2</v>
          </cell>
          <cell r="D426">
            <v>2242</v>
          </cell>
          <cell r="F426" t="str">
            <v>Rate 2  Off-Peak Firm Accrual</v>
          </cell>
          <cell r="G426">
            <v>5</v>
          </cell>
          <cell r="H426">
            <v>34843000</v>
          </cell>
          <cell r="I426">
            <v>219640.45</v>
          </cell>
          <cell r="K426">
            <v>359564</v>
          </cell>
        </row>
        <row r="427">
          <cell r="A427">
            <v>7</v>
          </cell>
          <cell r="B427">
            <v>22</v>
          </cell>
          <cell r="C427">
            <v>12</v>
          </cell>
          <cell r="D427">
            <v>2296</v>
          </cell>
          <cell r="F427" t="str">
            <v>Rate 2 Off-Peak Firm Accrual</v>
          </cell>
          <cell r="G427">
            <v>3</v>
          </cell>
          <cell r="H427">
            <v>12659000</v>
          </cell>
          <cell r="I427">
            <v>94483.61</v>
          </cell>
          <cell r="K427">
            <v>130602</v>
          </cell>
        </row>
        <row r="428">
          <cell r="A428">
            <v>7</v>
          </cell>
          <cell r="B428">
            <v>22</v>
          </cell>
          <cell r="C428">
            <v>9</v>
          </cell>
          <cell r="D428">
            <v>2261</v>
          </cell>
          <cell r="F428" t="str">
            <v>Rate 2 Off-Peak Firm Accrual Reversal</v>
          </cell>
          <cell r="G428">
            <v>-1</v>
          </cell>
          <cell r="H428">
            <v>-8203900</v>
          </cell>
          <cell r="I428">
            <v>-30025.08</v>
          </cell>
          <cell r="K428">
            <v>-84500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2262</v>
          </cell>
          <cell r="F429" t="str">
            <v>Rate 2 Off-Peak Firm Accrual</v>
          </cell>
          <cell r="G429">
            <v>1</v>
          </cell>
          <cell r="H429">
            <v>7281600</v>
          </cell>
          <cell r="I429">
            <v>40986</v>
          </cell>
          <cell r="K429">
            <v>75000</v>
          </cell>
        </row>
        <row r="430">
          <cell r="A430">
            <v>7</v>
          </cell>
          <cell r="B430">
            <v>22</v>
          </cell>
          <cell r="C430">
            <v>9</v>
          </cell>
          <cell r="D430">
            <v>2263</v>
          </cell>
          <cell r="F430" t="str">
            <v>Rate 2 Off-Peak Firm Accrual Reversal</v>
          </cell>
        </row>
        <row r="431">
          <cell r="A431">
            <v>7</v>
          </cell>
          <cell r="B431">
            <v>22</v>
          </cell>
          <cell r="C431">
            <v>9</v>
          </cell>
          <cell r="D431">
            <v>2264</v>
          </cell>
        </row>
        <row r="432">
          <cell r="A432">
            <v>7</v>
          </cell>
          <cell r="B432">
            <v>22</v>
          </cell>
          <cell r="C432">
            <v>14</v>
          </cell>
          <cell r="D432">
            <v>2250</v>
          </cell>
          <cell r="F432" t="str">
            <v>CNG-Vehicle Service</v>
          </cell>
          <cell r="G432">
            <v>2</v>
          </cell>
          <cell r="H432">
            <v>18000</v>
          </cell>
          <cell r="I432">
            <v>150.38999999999999</v>
          </cell>
          <cell r="K432">
            <v>185</v>
          </cell>
        </row>
        <row r="433">
          <cell r="A433">
            <v>7</v>
          </cell>
          <cell r="B433">
            <v>22</v>
          </cell>
          <cell r="C433">
            <v>12</v>
          </cell>
          <cell r="D433">
            <v>2231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2232</v>
          </cell>
        </row>
        <row r="435">
          <cell r="A435">
            <v>7</v>
          </cell>
          <cell r="B435">
            <v>22</v>
          </cell>
          <cell r="C435">
            <v>12</v>
          </cell>
          <cell r="D435">
            <v>2233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2234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2296</v>
          </cell>
          <cell r="F437" t="str">
            <v>Rate 2 Off-Peak Firm Accrual Reversal</v>
          </cell>
          <cell r="G437">
            <v>-5</v>
          </cell>
          <cell r="H437">
            <v>-75968000</v>
          </cell>
          <cell r="I437">
            <v>-296169.36</v>
          </cell>
          <cell r="K437">
            <v>-784404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 Off-Peak Firm Accrual</v>
          </cell>
          <cell r="G438">
            <v>5</v>
          </cell>
          <cell r="H438">
            <v>88170000</v>
          </cell>
          <cell r="I438">
            <v>325898.15000000002</v>
          </cell>
          <cell r="K438">
            <v>910088</v>
          </cell>
        </row>
        <row r="439">
          <cell r="A439">
            <v>7</v>
          </cell>
          <cell r="B439">
            <v>22</v>
          </cell>
          <cell r="C439">
            <v>12</v>
          </cell>
          <cell r="D439">
            <v>2296</v>
          </cell>
          <cell r="F439" t="str">
            <v>Rate 2 Off-Peak Firm Accrual</v>
          </cell>
          <cell r="G439">
            <v>3</v>
          </cell>
          <cell r="H439">
            <v>10478000</v>
          </cell>
          <cell r="I439">
            <v>74295.149999999994</v>
          </cell>
          <cell r="K439">
            <v>108121</v>
          </cell>
        </row>
        <row r="440">
          <cell r="A440">
            <v>7</v>
          </cell>
          <cell r="B440">
            <v>22</v>
          </cell>
          <cell r="C440">
            <v>12</v>
          </cell>
          <cell r="D440">
            <v>2296</v>
          </cell>
          <cell r="F440" t="str">
            <v>Rate 2 Off-Peak Firm Accrual Reversal</v>
          </cell>
        </row>
        <row r="441">
          <cell r="A441">
            <v>7</v>
          </cell>
          <cell r="B441">
            <v>22</v>
          </cell>
          <cell r="C441">
            <v>12</v>
          </cell>
          <cell r="D441">
            <v>2296</v>
          </cell>
          <cell r="F441" t="str">
            <v>Rate 2 Off-Peak Firm Accrual</v>
          </cell>
        </row>
        <row r="442">
          <cell r="A442">
            <v>7</v>
          </cell>
          <cell r="B442">
            <v>22</v>
          </cell>
          <cell r="C442">
            <v>12</v>
          </cell>
          <cell r="D442">
            <v>2296</v>
          </cell>
          <cell r="F442" t="str">
            <v>Rate 2 Off-Peak Firm Accrual Reversal</v>
          </cell>
        </row>
        <row r="443">
          <cell r="A443">
            <v>7</v>
          </cell>
          <cell r="B443">
            <v>22</v>
          </cell>
          <cell r="C443" t="str">
            <v>2a</v>
          </cell>
          <cell r="D443">
            <v>2241</v>
          </cell>
        </row>
        <row r="444">
          <cell r="A444">
            <v>7</v>
          </cell>
          <cell r="B444">
            <v>22</v>
          </cell>
          <cell r="C444">
            <v>14</v>
          </cell>
          <cell r="D444">
            <v>2250</v>
          </cell>
          <cell r="F444" t="str">
            <v>CNG-Vehicle Service</v>
          </cell>
          <cell r="G444">
            <v>1</v>
          </cell>
          <cell r="H444">
            <v>6100</v>
          </cell>
          <cell r="I444">
            <v>54.06</v>
          </cell>
          <cell r="K444">
            <v>63</v>
          </cell>
        </row>
        <row r="445">
          <cell r="A445">
            <v>7</v>
          </cell>
          <cell r="B445">
            <v>22</v>
          </cell>
          <cell r="C445" t="str">
            <v>2h</v>
          </cell>
          <cell r="D445">
            <v>2207</v>
          </cell>
        </row>
        <row r="446">
          <cell r="A446">
            <v>7</v>
          </cell>
          <cell r="B446">
            <v>22</v>
          </cell>
          <cell r="C446">
            <v>16</v>
          </cell>
          <cell r="D446">
            <v>2250</v>
          </cell>
        </row>
        <row r="447">
          <cell r="A447">
            <v>7</v>
          </cell>
          <cell r="B447">
            <v>22</v>
          </cell>
          <cell r="C447" t="str">
            <v>2h</v>
          </cell>
          <cell r="D447">
            <v>2227</v>
          </cell>
        </row>
        <row r="448">
          <cell r="A448">
            <v>7</v>
          </cell>
          <cell r="B448">
            <v>22</v>
          </cell>
          <cell r="C448">
            <v>19</v>
          </cell>
          <cell r="D448">
            <v>2297</v>
          </cell>
        </row>
        <row r="449">
          <cell r="A449">
            <v>7</v>
          </cell>
          <cell r="B449">
            <v>22</v>
          </cell>
          <cell r="C449">
            <v>19</v>
          </cell>
          <cell r="D449">
            <v>2297</v>
          </cell>
        </row>
        <row r="450">
          <cell r="A450">
            <v>7</v>
          </cell>
          <cell r="B450">
            <v>22</v>
          </cell>
          <cell r="C450">
            <v>19</v>
          </cell>
          <cell r="D450">
            <v>2297</v>
          </cell>
          <cell r="F450" t="str">
            <v>Negotiated Contract Accrual Reversal</v>
          </cell>
          <cell r="G450">
            <v>-6</v>
          </cell>
          <cell r="H450">
            <v>-4883000</v>
          </cell>
          <cell r="I450">
            <v>-25359.98</v>
          </cell>
          <cell r="K450">
            <v>-50369</v>
          </cell>
        </row>
        <row r="451">
          <cell r="A451">
            <v>7</v>
          </cell>
          <cell r="B451">
            <v>22</v>
          </cell>
          <cell r="C451">
            <v>19</v>
          </cell>
          <cell r="D451">
            <v>2297</v>
          </cell>
          <cell r="F451" t="str">
            <v>Negotiated Contract Accrual</v>
          </cell>
          <cell r="G451">
            <v>4</v>
          </cell>
          <cell r="H451">
            <v>4529000</v>
          </cell>
          <cell r="I451">
            <v>22822.42</v>
          </cell>
          <cell r="K451">
            <v>46729</v>
          </cell>
        </row>
        <row r="452">
          <cell r="A452">
            <v>7</v>
          </cell>
          <cell r="B452">
            <v>22</v>
          </cell>
          <cell r="G452">
            <v>9</v>
          </cell>
          <cell r="H452">
            <v>41526700</v>
          </cell>
          <cell r="I452">
            <v>317894.27</v>
          </cell>
          <cell r="J452">
            <v>0</v>
          </cell>
          <cell r="K452">
            <v>428552</v>
          </cell>
        </row>
        <row r="453">
          <cell r="A453">
            <v>7</v>
          </cell>
          <cell r="B453">
            <v>22</v>
          </cell>
          <cell r="C453" t="str">
            <v>2a</v>
          </cell>
          <cell r="D453">
            <v>2206</v>
          </cell>
        </row>
        <row r="454">
          <cell r="A454">
            <v>7</v>
          </cell>
          <cell r="B454">
            <v>22</v>
          </cell>
          <cell r="C454" t="str">
            <v>2a</v>
          </cell>
          <cell r="D454">
            <v>2240</v>
          </cell>
        </row>
        <row r="455">
          <cell r="A455">
            <v>7</v>
          </cell>
          <cell r="B455">
            <v>22</v>
          </cell>
          <cell r="C455" t="str">
            <v>2a</v>
          </cell>
          <cell r="D455">
            <v>2241</v>
          </cell>
        </row>
        <row r="456">
          <cell r="A456">
            <v>7</v>
          </cell>
          <cell r="B456">
            <v>22</v>
          </cell>
          <cell r="C456">
            <v>2</v>
          </cell>
          <cell r="D456" t="str">
            <v>24ak</v>
          </cell>
        </row>
        <row r="457">
          <cell r="A457">
            <v>7</v>
          </cell>
          <cell r="B457">
            <v>22</v>
          </cell>
          <cell r="C457" t="str">
            <v>2h</v>
          </cell>
          <cell r="D457">
            <v>2207</v>
          </cell>
        </row>
        <row r="458">
          <cell r="A458">
            <v>7</v>
          </cell>
          <cell r="B458">
            <v>22</v>
          </cell>
          <cell r="C458" t="str">
            <v>2h</v>
          </cell>
          <cell r="D458">
            <v>2208</v>
          </cell>
        </row>
        <row r="459">
          <cell r="A459">
            <v>7</v>
          </cell>
          <cell r="B459">
            <v>22</v>
          </cell>
          <cell r="C459" t="str">
            <v>2h</v>
          </cell>
          <cell r="D459">
            <v>2227</v>
          </cell>
        </row>
        <row r="460">
          <cell r="A460">
            <v>7</v>
          </cell>
          <cell r="B460">
            <v>22</v>
          </cell>
          <cell r="C460" t="str">
            <v>2h</v>
          </cell>
          <cell r="D460">
            <v>2237</v>
          </cell>
        </row>
        <row r="461">
          <cell r="A461">
            <v>7</v>
          </cell>
          <cell r="B461">
            <v>22</v>
          </cell>
          <cell r="C461">
            <v>2</v>
          </cell>
          <cell r="D461" t="str">
            <v>24ba</v>
          </cell>
        </row>
        <row r="462">
          <cell r="A462">
            <v>7</v>
          </cell>
          <cell r="B462">
            <v>22</v>
          </cell>
          <cell r="C462">
            <v>22</v>
          </cell>
          <cell r="D462">
            <v>2253</v>
          </cell>
        </row>
        <row r="463">
          <cell r="A463">
            <v>7</v>
          </cell>
          <cell r="B463">
            <v>22</v>
          </cell>
          <cell r="C463">
            <v>2</v>
          </cell>
          <cell r="D463">
            <v>2415</v>
          </cell>
        </row>
        <row r="464">
          <cell r="A464">
            <v>7</v>
          </cell>
          <cell r="B464">
            <v>22</v>
          </cell>
          <cell r="C464">
            <v>2</v>
          </cell>
          <cell r="D464">
            <v>2418</v>
          </cell>
          <cell r="G464">
            <v>-1</v>
          </cell>
          <cell r="H464">
            <v>11854100</v>
          </cell>
          <cell r="I464">
            <v>27245.290000000037</v>
          </cell>
          <cell r="J464">
            <v>0</v>
          </cell>
          <cell r="K464">
            <v>122107</v>
          </cell>
        </row>
        <row r="465">
          <cell r="A465">
            <v>7</v>
          </cell>
          <cell r="B465">
            <v>24</v>
          </cell>
          <cell r="C465">
            <v>2</v>
          </cell>
          <cell r="D465">
            <v>2421</v>
          </cell>
        </row>
        <row r="466">
          <cell r="A466">
            <v>7</v>
          </cell>
          <cell r="B466">
            <v>24</v>
          </cell>
          <cell r="C466">
            <v>2</v>
          </cell>
          <cell r="D466" t="str">
            <v>24ai</v>
          </cell>
        </row>
        <row r="467">
          <cell r="A467">
            <v>7</v>
          </cell>
          <cell r="B467">
            <v>24</v>
          </cell>
          <cell r="C467">
            <v>2</v>
          </cell>
          <cell r="D467" t="str">
            <v>24aj</v>
          </cell>
        </row>
        <row r="468">
          <cell r="A468">
            <v>7</v>
          </cell>
          <cell r="B468">
            <v>24</v>
          </cell>
          <cell r="C468">
            <v>2</v>
          </cell>
          <cell r="D468" t="str">
            <v>24ak</v>
          </cell>
        </row>
        <row r="469">
          <cell r="A469">
            <v>7</v>
          </cell>
          <cell r="B469">
            <v>24</v>
          </cell>
          <cell r="C469">
            <v>2</v>
          </cell>
          <cell r="D469" t="str">
            <v>24al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24am</v>
          </cell>
        </row>
        <row r="471">
          <cell r="A471">
            <v>7</v>
          </cell>
          <cell r="B471">
            <v>24</v>
          </cell>
          <cell r="C471">
            <v>2</v>
          </cell>
          <cell r="D471" t="str">
            <v>24an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24ay</v>
          </cell>
        </row>
        <row r="473">
          <cell r="A473">
            <v>7</v>
          </cell>
          <cell r="B473">
            <v>24</v>
          </cell>
          <cell r="C473">
            <v>2</v>
          </cell>
          <cell r="D473" t="str">
            <v>24ba</v>
          </cell>
        </row>
        <row r="474">
          <cell r="A474">
            <v>7</v>
          </cell>
          <cell r="B474">
            <v>24</v>
          </cell>
          <cell r="C474">
            <v>2</v>
          </cell>
          <cell r="D474">
            <v>2404</v>
          </cell>
        </row>
        <row r="475">
          <cell r="A475">
            <v>7</v>
          </cell>
          <cell r="B475">
            <v>24</v>
          </cell>
          <cell r="C475">
            <v>2</v>
          </cell>
          <cell r="D475">
            <v>2415</v>
          </cell>
        </row>
        <row r="476">
          <cell r="A476">
            <v>7</v>
          </cell>
          <cell r="B476">
            <v>24</v>
          </cell>
          <cell r="C476">
            <v>2</v>
          </cell>
          <cell r="D476">
            <v>2418</v>
          </cell>
        </row>
        <row r="477">
          <cell r="A477">
            <v>7</v>
          </cell>
          <cell r="B477">
            <v>24</v>
          </cell>
          <cell r="C477">
            <v>2</v>
          </cell>
          <cell r="D477">
            <v>2421</v>
          </cell>
          <cell r="F477" t="str">
            <v>Rate 2 Off-Peak Firm Accrual Reversal</v>
          </cell>
        </row>
        <row r="478">
          <cell r="A478">
            <v>7</v>
          </cell>
          <cell r="B478">
            <v>24</v>
          </cell>
          <cell r="C478">
            <v>2</v>
          </cell>
          <cell r="D478">
            <v>2423</v>
          </cell>
          <cell r="F478" t="str">
            <v>Rate 2 Off-Peak Firm Accrual Reversal</v>
          </cell>
          <cell r="G478">
            <v>-1</v>
          </cell>
          <cell r="H478">
            <v>-19488000</v>
          </cell>
          <cell r="I478">
            <v>-83957.1</v>
          </cell>
          <cell r="K478">
            <v>-201071</v>
          </cell>
        </row>
        <row r="479">
          <cell r="A479">
            <v>7</v>
          </cell>
          <cell r="B479">
            <v>24</v>
          </cell>
          <cell r="C479">
            <v>2</v>
          </cell>
          <cell r="D479">
            <v>2424</v>
          </cell>
          <cell r="F479" t="str">
            <v>Rate 2 Off- Peak Firm Accrual</v>
          </cell>
          <cell r="G479">
            <v>2</v>
          </cell>
          <cell r="H479">
            <v>32774000</v>
          </cell>
          <cell r="I479">
            <v>204872.79</v>
          </cell>
          <cell r="K479">
            <v>338229</v>
          </cell>
        </row>
        <row r="480">
          <cell r="A480">
            <v>7</v>
          </cell>
          <cell r="B480">
            <v>24</v>
          </cell>
          <cell r="C480">
            <v>2</v>
          </cell>
          <cell r="D480">
            <v>2457</v>
          </cell>
          <cell r="F480" t="str">
            <v>Rate 2 Off-Peak Firm Accrual</v>
          </cell>
        </row>
        <row r="481">
          <cell r="A481">
            <v>7</v>
          </cell>
          <cell r="B481">
            <v>24</v>
          </cell>
        </row>
        <row r="482">
          <cell r="A482">
            <v>7</v>
          </cell>
          <cell r="B482">
            <v>24</v>
          </cell>
          <cell r="C482">
            <v>3</v>
          </cell>
          <cell r="D482">
            <v>2405</v>
          </cell>
          <cell r="F482" t="str">
            <v>CNG-Vehicle Service</v>
          </cell>
          <cell r="G482">
            <v>2</v>
          </cell>
          <cell r="H482">
            <v>8900</v>
          </cell>
          <cell r="I482">
            <v>57.2</v>
          </cell>
          <cell r="K482">
            <v>91</v>
          </cell>
        </row>
        <row r="483">
          <cell r="A483">
            <v>7</v>
          </cell>
          <cell r="B483">
            <v>24</v>
          </cell>
        </row>
        <row r="484">
          <cell r="A484">
            <v>7</v>
          </cell>
          <cell r="B484">
            <v>24</v>
          </cell>
          <cell r="C484">
            <v>9</v>
          </cell>
          <cell r="D484">
            <v>2465</v>
          </cell>
        </row>
        <row r="485">
          <cell r="A485">
            <v>7</v>
          </cell>
          <cell r="B485">
            <v>24</v>
          </cell>
        </row>
        <row r="486">
          <cell r="A486">
            <v>7</v>
          </cell>
          <cell r="B486">
            <v>24</v>
          </cell>
          <cell r="C486">
            <v>12</v>
          </cell>
          <cell r="D486">
            <v>2431</v>
          </cell>
        </row>
        <row r="487">
          <cell r="A487">
            <v>7</v>
          </cell>
          <cell r="B487">
            <v>24</v>
          </cell>
          <cell r="C487">
            <v>12</v>
          </cell>
          <cell r="D487">
            <v>2432</v>
          </cell>
        </row>
        <row r="488">
          <cell r="A488">
            <v>7</v>
          </cell>
          <cell r="B488">
            <v>24</v>
          </cell>
          <cell r="C488">
            <v>12</v>
          </cell>
          <cell r="D488">
            <v>2433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2434</v>
          </cell>
          <cell r="F489" t="str">
            <v>Rate 2 Off-Peak Firm Accrual Reversal</v>
          </cell>
        </row>
        <row r="490">
          <cell r="A490">
            <v>7</v>
          </cell>
          <cell r="B490">
            <v>24</v>
          </cell>
          <cell r="C490">
            <v>12</v>
          </cell>
          <cell r="D490">
            <v>2496</v>
          </cell>
          <cell r="F490" t="str">
            <v>Rate 2 Off-Peak Firm Accrual Reversal</v>
          </cell>
          <cell r="G490">
            <v>-1</v>
          </cell>
          <cell r="H490">
            <v>-7435000</v>
          </cell>
          <cell r="I490">
            <v>-29449.53</v>
          </cell>
          <cell r="K490">
            <v>-76749</v>
          </cell>
        </row>
        <row r="491">
          <cell r="A491">
            <v>7</v>
          </cell>
          <cell r="B491">
            <v>24</v>
          </cell>
          <cell r="C491">
            <v>12</v>
          </cell>
          <cell r="D491">
            <v>2496</v>
          </cell>
          <cell r="F491" t="str">
            <v>Rate 2 Off- Peak Firm Accrual</v>
          </cell>
          <cell r="G491">
            <v>2</v>
          </cell>
          <cell r="H491">
            <v>11610000</v>
          </cell>
          <cell r="I491">
            <v>44773.23</v>
          </cell>
          <cell r="K491">
            <v>119800</v>
          </cell>
        </row>
        <row r="492">
          <cell r="A492">
            <v>7</v>
          </cell>
          <cell r="B492">
            <v>24</v>
          </cell>
          <cell r="C492">
            <v>12</v>
          </cell>
          <cell r="D492">
            <v>2496</v>
          </cell>
          <cell r="F492" t="str">
            <v>Rate 2 Off-Peak Firm Accrual</v>
          </cell>
        </row>
        <row r="493">
          <cell r="A493">
            <v>7</v>
          </cell>
          <cell r="B493">
            <v>24</v>
          </cell>
          <cell r="C493" t="str">
            <v>2h</v>
          </cell>
          <cell r="D493" t="str">
            <v>24an</v>
          </cell>
        </row>
        <row r="494">
          <cell r="A494">
            <v>7</v>
          </cell>
          <cell r="B494">
            <v>24</v>
          </cell>
          <cell r="C494">
            <v>14</v>
          </cell>
          <cell r="D494">
            <v>2480</v>
          </cell>
          <cell r="F494" t="str">
            <v>CNG-Vehicle Service</v>
          </cell>
          <cell r="G494">
            <v>3</v>
          </cell>
          <cell r="H494">
            <v>4900</v>
          </cell>
          <cell r="I494">
            <v>33.03</v>
          </cell>
          <cell r="K494">
            <v>51</v>
          </cell>
        </row>
        <row r="495">
          <cell r="A495">
            <v>7</v>
          </cell>
          <cell r="B495">
            <v>24</v>
          </cell>
          <cell r="C495" t="str">
            <v>2h</v>
          </cell>
          <cell r="D495" t="str">
            <v>24ba</v>
          </cell>
        </row>
        <row r="496">
          <cell r="A496">
            <v>7</v>
          </cell>
          <cell r="B496">
            <v>24</v>
          </cell>
          <cell r="C496">
            <v>16</v>
          </cell>
          <cell r="D496">
            <v>2495</v>
          </cell>
        </row>
        <row r="497">
          <cell r="A497">
            <v>7</v>
          </cell>
          <cell r="B497">
            <v>24</v>
          </cell>
          <cell r="G497">
            <v>3</v>
          </cell>
          <cell r="H497">
            <v>13294900</v>
          </cell>
          <cell r="I497">
            <v>120972.89</v>
          </cell>
          <cell r="J497">
            <v>0</v>
          </cell>
          <cell r="K497">
            <v>137249</v>
          </cell>
        </row>
        <row r="498">
          <cell r="A498">
            <v>7</v>
          </cell>
          <cell r="B498">
            <v>24</v>
          </cell>
          <cell r="C498">
            <v>19</v>
          </cell>
          <cell r="D498">
            <v>2497</v>
          </cell>
        </row>
        <row r="499">
          <cell r="A499">
            <v>7</v>
          </cell>
          <cell r="B499">
            <v>24</v>
          </cell>
          <cell r="C499">
            <v>2</v>
          </cell>
          <cell r="D499">
            <v>2641</v>
          </cell>
        </row>
        <row r="500">
          <cell r="A500">
            <v>7</v>
          </cell>
          <cell r="B500">
            <v>24</v>
          </cell>
          <cell r="C500" t="str">
            <v>2h</v>
          </cell>
          <cell r="D500" t="str">
            <v>24ai</v>
          </cell>
        </row>
        <row r="501">
          <cell r="A501">
            <v>7</v>
          </cell>
          <cell r="B501">
            <v>24</v>
          </cell>
          <cell r="C501" t="str">
            <v>2h</v>
          </cell>
          <cell r="D501" t="str">
            <v>24aj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7</v>
          </cell>
          <cell r="B502">
            <v>24</v>
          </cell>
          <cell r="C502" t="str">
            <v>2h</v>
          </cell>
          <cell r="D502" t="str">
            <v>24ak</v>
          </cell>
        </row>
        <row r="503">
          <cell r="A503">
            <v>7</v>
          </cell>
          <cell r="B503">
            <v>24</v>
          </cell>
          <cell r="C503" t="str">
            <v>2h</v>
          </cell>
          <cell r="D503" t="str">
            <v>24al</v>
          </cell>
          <cell r="G503">
            <v>12</v>
          </cell>
          <cell r="H503">
            <v>54821600</v>
          </cell>
          <cell r="I503">
            <v>438867.16000000003</v>
          </cell>
          <cell r="J503">
            <v>0</v>
          </cell>
          <cell r="K503">
            <v>565801</v>
          </cell>
        </row>
        <row r="504">
          <cell r="A504">
            <v>7</v>
          </cell>
          <cell r="B504">
            <v>24</v>
          </cell>
          <cell r="C504" t="str">
            <v>2h</v>
          </cell>
          <cell r="D504" t="str">
            <v>24am</v>
          </cell>
        </row>
        <row r="505">
          <cell r="A505">
            <v>7</v>
          </cell>
          <cell r="B505">
            <v>24</v>
          </cell>
          <cell r="C505" t="str">
            <v>2h</v>
          </cell>
          <cell r="D505" t="str">
            <v>24an</v>
          </cell>
        </row>
        <row r="506">
          <cell r="A506">
            <v>7</v>
          </cell>
          <cell r="B506">
            <v>24</v>
          </cell>
          <cell r="C506" t="str">
            <v>2h</v>
          </cell>
          <cell r="D506" t="str">
            <v>24ay</v>
          </cell>
        </row>
        <row r="507">
          <cell r="A507">
            <v>7</v>
          </cell>
          <cell r="B507">
            <v>24</v>
          </cell>
          <cell r="C507" t="str">
            <v>2h</v>
          </cell>
          <cell r="D507" t="str">
            <v>24ba</v>
          </cell>
        </row>
        <row r="508">
          <cell r="A508">
            <v>7</v>
          </cell>
          <cell r="B508">
            <v>24</v>
          </cell>
        </row>
        <row r="509">
          <cell r="A509">
            <v>7</v>
          </cell>
          <cell r="B509">
            <v>24</v>
          </cell>
          <cell r="G509">
            <v>4</v>
          </cell>
          <cell r="H509">
            <v>4179900</v>
          </cell>
          <cell r="I509">
            <v>15356.730000000005</v>
          </cell>
          <cell r="J509">
            <v>0</v>
          </cell>
          <cell r="K509">
            <v>43102</v>
          </cell>
        </row>
        <row r="510">
          <cell r="A510">
            <v>7</v>
          </cell>
        </row>
        <row r="511">
          <cell r="A511">
            <v>7</v>
          </cell>
          <cell r="B511">
            <v>26</v>
          </cell>
          <cell r="C511">
            <v>2</v>
          </cell>
          <cell r="D511">
            <v>2641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7</v>
          </cell>
          <cell r="B512">
            <v>26</v>
          </cell>
        </row>
        <row r="513">
          <cell r="A513">
            <v>7</v>
          </cell>
          <cell r="B513">
            <v>26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</sheetNames>
    <sheetDataSet>
      <sheetData sheetId="0"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  <cell r="K11" t="str">
            <v>Therms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2001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2002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2004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2016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2018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2201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2202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2204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2205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2207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2208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2221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2223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2224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2226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2227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2236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2261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2231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2232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2233</v>
          </cell>
          <cell r="F47" t="str">
            <v>Interruptible - Priority C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2296</v>
          </cell>
          <cell r="F48" t="str">
            <v>Rate 2 Off-Peak Firm accrual reversal</v>
          </cell>
          <cell r="G48">
            <v>-7</v>
          </cell>
          <cell r="H48">
            <v>-215848000</v>
          </cell>
          <cell r="I48">
            <v>-815830.09</v>
          </cell>
          <cell r="K48">
            <v>-2234902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</v>
          </cell>
          <cell r="G49">
            <v>8</v>
          </cell>
          <cell r="H49">
            <v>278498000</v>
          </cell>
          <cell r="I49">
            <v>988763.35</v>
          </cell>
          <cell r="K49">
            <v>2892786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 reversal</v>
          </cell>
          <cell r="G50">
            <v>-1</v>
          </cell>
          <cell r="H50">
            <v>-47696000</v>
          </cell>
          <cell r="I50">
            <v>-179189.29</v>
          </cell>
          <cell r="K50">
            <v>-493853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accrual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12</v>
          </cell>
          <cell r="D53">
            <v>2296</v>
          </cell>
        </row>
        <row r="54">
          <cell r="A54">
            <v>1</v>
          </cell>
          <cell r="B54">
            <v>22</v>
          </cell>
        </row>
        <row r="55">
          <cell r="A55">
            <v>1</v>
          </cell>
          <cell r="B55">
            <v>22</v>
          </cell>
          <cell r="C55">
            <v>14</v>
          </cell>
          <cell r="D55">
            <v>2250</v>
          </cell>
          <cell r="F55" t="str">
            <v>CNG Vehicle Service</v>
          </cell>
          <cell r="G55">
            <v>64</v>
          </cell>
          <cell r="H55">
            <v>1043400</v>
          </cell>
          <cell r="I55">
            <v>9173.94</v>
          </cell>
          <cell r="K55">
            <v>10810</v>
          </cell>
        </row>
        <row r="56">
          <cell r="A56">
            <v>1</v>
          </cell>
          <cell r="B56">
            <v>22</v>
          </cell>
        </row>
        <row r="57">
          <cell r="A57">
            <v>1</v>
          </cell>
          <cell r="B57">
            <v>22</v>
          </cell>
          <cell r="C57">
            <v>16</v>
          </cell>
          <cell r="D57">
            <v>2295</v>
          </cell>
        </row>
        <row r="58">
          <cell r="A58">
            <v>1</v>
          </cell>
          <cell r="B58">
            <v>22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 Reversal</v>
          </cell>
          <cell r="G60">
            <v>-1</v>
          </cell>
          <cell r="H60">
            <v>-373000</v>
          </cell>
          <cell r="I60">
            <v>-2292.4499999999998</v>
          </cell>
          <cell r="K60">
            <v>-3861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 Accrual</v>
          </cell>
          <cell r="G61">
            <v>2</v>
          </cell>
          <cell r="H61">
            <v>3856000</v>
          </cell>
          <cell r="I61">
            <v>14241.16</v>
          </cell>
          <cell r="K61">
            <v>40070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>
            <v>19</v>
          </cell>
          <cell r="D63">
            <v>2297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2206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2213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2a</v>
          </cell>
          <cell r="D68">
            <v>2241</v>
          </cell>
        </row>
        <row r="69">
          <cell r="A69">
            <v>1</v>
          </cell>
          <cell r="B69">
            <v>22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2207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2208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2223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2224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 t="str">
            <v>2h</v>
          </cell>
          <cell r="D75">
            <v>2237</v>
          </cell>
        </row>
        <row r="76">
          <cell r="A76">
            <v>1</v>
          </cell>
          <cell r="B76">
            <v>22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</row>
        <row r="78">
          <cell r="A78">
            <v>1</v>
          </cell>
          <cell r="B78">
            <v>22</v>
          </cell>
        </row>
        <row r="79">
          <cell r="A79">
            <v>1</v>
          </cell>
          <cell r="B79">
            <v>22</v>
          </cell>
          <cell r="G79">
            <v>65</v>
          </cell>
          <cell r="H79">
            <v>19480400</v>
          </cell>
          <cell r="I79">
            <v>14866.620000000003</v>
          </cell>
          <cell r="J79">
            <v>0</v>
          </cell>
          <cell r="K79">
            <v>211050</v>
          </cell>
        </row>
        <row r="80">
          <cell r="A80">
            <v>1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16000</v>
          </cell>
          <cell r="I81">
            <v>95.15</v>
          </cell>
          <cell r="K81">
            <v>166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251000</v>
          </cell>
          <cell r="I82">
            <v>3058.23</v>
          </cell>
          <cell r="J82">
            <v>68.59</v>
          </cell>
          <cell r="K82">
            <v>2610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</row>
        <row r="84">
          <cell r="A84">
            <v>1</v>
          </cell>
          <cell r="B84">
            <v>24</v>
          </cell>
          <cell r="C84" t="str">
            <v>sp</v>
          </cell>
          <cell r="D84">
            <v>2490</v>
          </cell>
        </row>
        <row r="85">
          <cell r="A85">
            <v>1</v>
          </cell>
          <cell r="B85">
            <v>24</v>
          </cell>
          <cell r="C85" t="str">
            <v>sp</v>
          </cell>
          <cell r="D85">
            <v>2481</v>
          </cell>
        </row>
        <row r="86">
          <cell r="A86">
            <v>1</v>
          </cell>
          <cell r="B86">
            <v>24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24aa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24ab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24ac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24ad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24ae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24ag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24ah</v>
          </cell>
        </row>
        <row r="94">
          <cell r="A94">
            <v>1</v>
          </cell>
          <cell r="B94">
            <v>24</v>
          </cell>
          <cell r="C94">
            <v>2</v>
          </cell>
          <cell r="D94" t="str">
            <v>24ao</v>
          </cell>
        </row>
        <row r="95">
          <cell r="A95">
            <v>1</v>
          </cell>
          <cell r="B95">
            <v>24</v>
          </cell>
          <cell r="C95">
            <v>2</v>
          </cell>
          <cell r="D95" t="str">
            <v>24as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2403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2406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2409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2412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2424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2441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2</v>
          </cell>
          <cell r="D103">
            <v>2475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2405</v>
          </cell>
        </row>
        <row r="107">
          <cell r="A107">
            <v>1</v>
          </cell>
          <cell r="B107">
            <v>24</v>
          </cell>
          <cell r="C107">
            <v>3</v>
          </cell>
          <cell r="D107">
            <v>2472</v>
          </cell>
        </row>
        <row r="108">
          <cell r="A108">
            <v>1</v>
          </cell>
          <cell r="B108">
            <v>24</v>
          </cell>
          <cell r="C108">
            <v>3</v>
          </cell>
          <cell r="D108">
            <v>2480</v>
          </cell>
        </row>
        <row r="109">
          <cell r="A109">
            <v>1</v>
          </cell>
          <cell r="B109">
            <v>24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2431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2433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2433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</row>
        <row r="115">
          <cell r="A115">
            <v>1</v>
          </cell>
          <cell r="B115">
            <v>24</v>
          </cell>
          <cell r="C115">
            <v>12</v>
          </cell>
          <cell r="D115">
            <v>2496</v>
          </cell>
          <cell r="F115" t="str">
            <v>Rate 2 Off-Peak Firm accrual</v>
          </cell>
          <cell r="G115">
            <v>14</v>
          </cell>
          <cell r="H115">
            <v>55689000</v>
          </cell>
          <cell r="I115">
            <v>223832.87</v>
          </cell>
          <cell r="K115">
            <v>578826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-15</v>
          </cell>
          <cell r="H116">
            <v>-60290000</v>
          </cell>
          <cell r="I116">
            <v>-249986.21</v>
          </cell>
          <cell r="K116">
            <v>-624144</v>
          </cell>
        </row>
        <row r="117">
          <cell r="A117">
            <v>1</v>
          </cell>
          <cell r="B117">
            <v>24</v>
          </cell>
          <cell r="C117">
            <v>12</v>
          </cell>
          <cell r="D117">
            <v>2496</v>
          </cell>
          <cell r="F117" t="str">
            <v>Rate 2 Off-Peak Firm accrual</v>
          </cell>
          <cell r="G117">
            <v>2</v>
          </cell>
          <cell r="H117">
            <v>47890000</v>
          </cell>
          <cell r="I117">
            <v>171761.68</v>
          </cell>
          <cell r="K117">
            <v>497030</v>
          </cell>
        </row>
        <row r="118">
          <cell r="A118">
            <v>1</v>
          </cell>
          <cell r="B118">
            <v>24</v>
          </cell>
          <cell r="C118">
            <v>12</v>
          </cell>
          <cell r="D118">
            <v>2496</v>
          </cell>
          <cell r="F118" t="str">
            <v>Rate 2 Off-Peak Firm accrual reversal</v>
          </cell>
          <cell r="G118">
            <v>-2</v>
          </cell>
          <cell r="H118">
            <v>-58590000</v>
          </cell>
          <cell r="I118">
            <v>-220116.11</v>
          </cell>
          <cell r="K118">
            <v>-606649</v>
          </cell>
        </row>
        <row r="119">
          <cell r="A119">
            <v>1</v>
          </cell>
          <cell r="B119">
            <v>24</v>
          </cell>
        </row>
        <row r="120">
          <cell r="A120">
            <v>1</v>
          </cell>
          <cell r="B120">
            <v>24</v>
          </cell>
          <cell r="C120">
            <v>14</v>
          </cell>
          <cell r="D120">
            <v>2480</v>
          </cell>
          <cell r="F120" t="str">
            <v>CNG Vehicle Service</v>
          </cell>
          <cell r="G120">
            <v>3</v>
          </cell>
          <cell r="H120">
            <v>500700</v>
          </cell>
          <cell r="I120">
            <v>3188.91</v>
          </cell>
          <cell r="K120">
            <v>5187</v>
          </cell>
        </row>
        <row r="121">
          <cell r="A121">
            <v>1</v>
          </cell>
          <cell r="B121">
            <v>24</v>
          </cell>
          <cell r="C121">
            <v>14</v>
          </cell>
          <cell r="D121">
            <v>2480</v>
          </cell>
        </row>
        <row r="122">
          <cell r="A122">
            <v>1</v>
          </cell>
          <cell r="B122">
            <v>24</v>
          </cell>
        </row>
        <row r="123">
          <cell r="A123">
            <v>1</v>
          </cell>
          <cell r="B123">
            <v>24</v>
          </cell>
          <cell r="C123">
            <v>16</v>
          </cell>
          <cell r="D123">
            <v>2495</v>
          </cell>
        </row>
        <row r="124">
          <cell r="A124">
            <v>1</v>
          </cell>
          <cell r="B124">
            <v>24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2497</v>
          </cell>
          <cell r="F126" t="str">
            <v>Negotiated Contracts accrual reversal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2497</v>
          </cell>
          <cell r="F127" t="str">
            <v>Negotiated Contracts accrual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2497</v>
          </cell>
          <cell r="F128" t="str">
            <v>Negotiated Contracts accrual reversal</v>
          </cell>
          <cell r="G128">
            <v>-2</v>
          </cell>
          <cell r="H128">
            <v>-606000</v>
          </cell>
          <cell r="I128">
            <v>-2584.9499999999998</v>
          </cell>
          <cell r="K128">
            <v>-6277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  <cell r="G129">
            <v>1</v>
          </cell>
          <cell r="H129">
            <v>432000</v>
          </cell>
          <cell r="I129">
            <v>1796.72</v>
          </cell>
          <cell r="K129">
            <v>4482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accrual reversal</v>
          </cell>
          <cell r="G130">
            <v>-7</v>
          </cell>
          <cell r="H130">
            <v>-26779000</v>
          </cell>
          <cell r="I130">
            <v>-185821.09</v>
          </cell>
          <cell r="K130">
            <v>-277174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7</v>
          </cell>
          <cell r="H131">
            <v>22401000</v>
          </cell>
          <cell r="I131">
            <v>149138.79</v>
          </cell>
          <cell r="K131">
            <v>232620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</row>
        <row r="135">
          <cell r="A135">
            <v>1</v>
          </cell>
          <cell r="B135">
            <v>24</v>
          </cell>
          <cell r="C135">
            <v>19</v>
          </cell>
          <cell r="D135">
            <v>2499</v>
          </cell>
        </row>
        <row r="136">
          <cell r="A136">
            <v>1</v>
          </cell>
          <cell r="B136">
            <v>24</v>
          </cell>
          <cell r="C136">
            <v>19</v>
          </cell>
          <cell r="D136">
            <v>2499</v>
          </cell>
        </row>
        <row r="137">
          <cell r="A137">
            <v>1</v>
          </cell>
          <cell r="B137">
            <v>24</v>
          </cell>
          <cell r="C137">
            <v>19</v>
          </cell>
          <cell r="D137">
            <v>2499</v>
          </cell>
        </row>
        <row r="138">
          <cell r="A138">
            <v>1</v>
          </cell>
          <cell r="B138">
            <v>24</v>
          </cell>
          <cell r="C138">
            <v>19</v>
          </cell>
          <cell r="D138">
            <v>2499</v>
          </cell>
        </row>
        <row r="140">
          <cell r="A140">
            <v>1</v>
          </cell>
          <cell r="B140">
            <v>24</v>
          </cell>
          <cell r="C140" t="str">
            <v>2a</v>
          </cell>
          <cell r="D140" t="str">
            <v>24ca</v>
          </cell>
        </row>
        <row r="141">
          <cell r="A141">
            <v>1</v>
          </cell>
          <cell r="B141">
            <v>24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24aa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24ae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24ag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24</v>
          </cell>
          <cell r="C149" t="str">
            <v>2h</v>
          </cell>
          <cell r="D149" t="str">
            <v>24ao</v>
          </cell>
        </row>
        <row r="150">
          <cell r="A150">
            <v>1</v>
          </cell>
          <cell r="B150">
            <v>24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24</v>
          </cell>
          <cell r="C151" t="str">
            <v>2h</v>
          </cell>
          <cell r="D151" t="str">
            <v>24av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</row>
        <row r="154">
          <cell r="A154">
            <v>1</v>
          </cell>
          <cell r="B154">
            <v>24</v>
          </cell>
          <cell r="G154">
            <v>3</v>
          </cell>
          <cell r="H154">
            <v>-19085300</v>
          </cell>
          <cell r="I154">
            <v>-105636.00999999998</v>
          </cell>
          <cell r="J154">
            <v>68.59</v>
          </cell>
          <cell r="K154">
            <v>-193323</v>
          </cell>
        </row>
        <row r="155">
          <cell r="A155">
            <v>1</v>
          </cell>
        </row>
        <row r="156">
          <cell r="A156">
            <v>1</v>
          </cell>
          <cell r="B156">
            <v>26</v>
          </cell>
          <cell r="C156">
            <v>2</v>
          </cell>
          <cell r="D156">
            <v>2623</v>
          </cell>
        </row>
        <row r="157">
          <cell r="A157">
            <v>1</v>
          </cell>
          <cell r="B157">
            <v>26</v>
          </cell>
          <cell r="C157">
            <v>2</v>
          </cell>
          <cell r="D157">
            <v>2641</v>
          </cell>
        </row>
        <row r="158">
          <cell r="A158">
            <v>1</v>
          </cell>
          <cell r="B158">
            <v>26</v>
          </cell>
        </row>
        <row r="159">
          <cell r="A159">
            <v>1</v>
          </cell>
          <cell r="B159">
            <v>26</v>
          </cell>
          <cell r="C159">
            <v>12</v>
          </cell>
          <cell r="D159">
            <v>2633</v>
          </cell>
        </row>
        <row r="160">
          <cell r="A160">
            <v>1</v>
          </cell>
          <cell r="B160">
            <v>26</v>
          </cell>
          <cell r="C160">
            <v>12</v>
          </cell>
          <cell r="D160">
            <v>2633</v>
          </cell>
        </row>
        <row r="161">
          <cell r="A161">
            <v>1</v>
          </cell>
          <cell r="B161">
            <v>26</v>
          </cell>
          <cell r="C161">
            <v>12</v>
          </cell>
          <cell r="D161">
            <v>2633</v>
          </cell>
        </row>
        <row r="162">
          <cell r="A162">
            <v>1</v>
          </cell>
          <cell r="B162">
            <v>26</v>
          </cell>
        </row>
        <row r="163">
          <cell r="A163">
            <v>1</v>
          </cell>
          <cell r="B163">
            <v>26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</v>
          </cell>
        </row>
        <row r="165">
          <cell r="A165">
            <v>1</v>
          </cell>
          <cell r="G165">
            <v>68</v>
          </cell>
          <cell r="H165">
            <v>395100</v>
          </cell>
          <cell r="I165">
            <v>-90769.389999999985</v>
          </cell>
          <cell r="J165">
            <v>68.59</v>
          </cell>
          <cell r="K165">
            <v>17727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 t="str">
            <v>Residential &amp; Religous - Monthly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20</v>
          </cell>
          <cell r="C169">
            <v>1</v>
          </cell>
          <cell r="D169">
            <v>2004</v>
          </cell>
          <cell r="F169" t="str">
            <v>Accrual</v>
          </cell>
        </row>
        <row r="170">
          <cell r="A170">
            <v>2</v>
          </cell>
          <cell r="B170">
            <v>20</v>
          </cell>
          <cell r="C170">
            <v>1</v>
          </cell>
          <cell r="D170">
            <v>2005</v>
          </cell>
          <cell r="F170" t="str">
            <v>Accrual reversal</v>
          </cell>
        </row>
        <row r="171">
          <cell r="A171">
            <v>2</v>
          </cell>
          <cell r="B171">
            <v>20</v>
          </cell>
        </row>
        <row r="172">
          <cell r="A172">
            <v>2</v>
          </cell>
          <cell r="B172">
            <v>20</v>
          </cell>
          <cell r="C172">
            <v>3</v>
          </cell>
          <cell r="D172">
            <v>2016</v>
          </cell>
          <cell r="F172" t="str">
            <v>Residential &amp; Religous - Heating</v>
          </cell>
        </row>
        <row r="173">
          <cell r="A173">
            <v>2</v>
          </cell>
          <cell r="B173">
            <v>20</v>
          </cell>
          <cell r="C173">
            <v>3</v>
          </cell>
          <cell r="D173">
            <v>2021</v>
          </cell>
        </row>
        <row r="174">
          <cell r="A174">
            <v>2</v>
          </cell>
          <cell r="B174">
            <v>20</v>
          </cell>
        </row>
        <row r="175">
          <cell r="A175">
            <v>2</v>
          </cell>
          <cell r="B175">
            <v>20</v>
          </cell>
          <cell r="C175">
            <v>13</v>
          </cell>
          <cell r="D175">
            <v>2053</v>
          </cell>
        </row>
        <row r="176">
          <cell r="A176">
            <v>2</v>
          </cell>
          <cell r="B176">
            <v>20</v>
          </cell>
        </row>
        <row r="177">
          <cell r="A177">
            <v>2</v>
          </cell>
          <cell r="B177">
            <v>20</v>
          </cell>
          <cell r="C177" t="str">
            <v>3a</v>
          </cell>
          <cell r="D177">
            <v>2017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20</v>
          </cell>
        </row>
        <row r="179">
          <cell r="A179">
            <v>2</v>
          </cell>
          <cell r="B179">
            <v>20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2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2201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2202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2204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2205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2207</v>
          </cell>
        </row>
        <row r="186">
          <cell r="A186">
            <v>2</v>
          </cell>
          <cell r="B186">
            <v>22</v>
          </cell>
          <cell r="C186">
            <v>2</v>
          </cell>
          <cell r="D186">
            <v>2208</v>
          </cell>
        </row>
        <row r="187">
          <cell r="A187">
            <v>2</v>
          </cell>
          <cell r="B187">
            <v>22</v>
          </cell>
          <cell r="C187">
            <v>2</v>
          </cell>
          <cell r="D187">
            <v>2212</v>
          </cell>
        </row>
        <row r="188">
          <cell r="A188">
            <v>2</v>
          </cell>
          <cell r="B188">
            <v>22</v>
          </cell>
          <cell r="C188">
            <v>2</v>
          </cell>
          <cell r="D188">
            <v>2221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2</v>
          </cell>
          <cell r="D190">
            <v>2226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2232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2233</v>
          </cell>
        </row>
        <row r="196">
          <cell r="A196">
            <v>2</v>
          </cell>
          <cell r="B196">
            <v>22</v>
          </cell>
          <cell r="C196">
            <v>12</v>
          </cell>
          <cell r="D196">
            <v>2234</v>
          </cell>
        </row>
        <row r="197">
          <cell r="A197">
            <v>2</v>
          </cell>
          <cell r="B197">
            <v>22</v>
          </cell>
          <cell r="C197">
            <v>12</v>
          </cell>
          <cell r="D197">
            <v>2235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-3</v>
          </cell>
          <cell r="H198">
            <v>-117863000</v>
          </cell>
          <cell r="I198">
            <v>-446298.99</v>
          </cell>
          <cell r="K198">
            <v>-1221268</v>
          </cell>
        </row>
        <row r="199">
          <cell r="A199">
            <v>2</v>
          </cell>
          <cell r="B199">
            <v>22</v>
          </cell>
          <cell r="C199">
            <v>12</v>
          </cell>
          <cell r="D199">
            <v>2296</v>
          </cell>
          <cell r="F199" t="str">
            <v>Rate 2 Off-Peak Firm accrual</v>
          </cell>
          <cell r="G199">
            <v>4</v>
          </cell>
          <cell r="H199">
            <v>173599000</v>
          </cell>
          <cell r="I199">
            <v>600216.44999999995</v>
          </cell>
          <cell r="K199">
            <v>1801726</v>
          </cell>
        </row>
        <row r="200">
          <cell r="A200">
            <v>2</v>
          </cell>
          <cell r="B200">
            <v>22</v>
          </cell>
          <cell r="C200">
            <v>12</v>
          </cell>
          <cell r="D200">
            <v>2296</v>
          </cell>
          <cell r="F200" t="str">
            <v>Rate 2 Off-Peak Firm accrual</v>
          </cell>
        </row>
        <row r="201">
          <cell r="A201">
            <v>2</v>
          </cell>
          <cell r="B201">
            <v>22</v>
          </cell>
          <cell r="C201">
            <v>12</v>
          </cell>
          <cell r="D201">
            <v>2296</v>
          </cell>
          <cell r="F201" t="str">
            <v>Rate 2 Off-Peak Firm accrual reversal</v>
          </cell>
          <cell r="G201">
            <v>-1</v>
          </cell>
          <cell r="H201">
            <v>-4007000</v>
          </cell>
          <cell r="I201">
            <v>-15049.85</v>
          </cell>
          <cell r="K201">
            <v>-41478</v>
          </cell>
        </row>
        <row r="202">
          <cell r="A202">
            <v>2</v>
          </cell>
          <cell r="B202">
            <v>22</v>
          </cell>
          <cell r="C202">
            <v>12</v>
          </cell>
          <cell r="D202">
            <v>2296</v>
          </cell>
        </row>
        <row r="204">
          <cell r="A204">
            <v>2</v>
          </cell>
          <cell r="B204">
            <v>22</v>
          </cell>
        </row>
        <row r="205">
          <cell r="A205">
            <v>2</v>
          </cell>
          <cell r="B205">
            <v>22</v>
          </cell>
          <cell r="C205">
            <v>14</v>
          </cell>
          <cell r="D205">
            <v>2250</v>
          </cell>
          <cell r="F205" t="str">
            <v>CNG Vehicle Service</v>
          </cell>
          <cell r="G205">
            <v>1</v>
          </cell>
          <cell r="H205">
            <v>2100</v>
          </cell>
          <cell r="I205">
            <v>18.45</v>
          </cell>
          <cell r="K205">
            <v>22</v>
          </cell>
        </row>
        <row r="206">
          <cell r="A206">
            <v>2</v>
          </cell>
          <cell r="B206">
            <v>22</v>
          </cell>
        </row>
        <row r="207">
          <cell r="A207">
            <v>2</v>
          </cell>
          <cell r="B207">
            <v>22</v>
          </cell>
          <cell r="C207">
            <v>16</v>
          </cell>
          <cell r="D207">
            <v>2295</v>
          </cell>
        </row>
        <row r="208">
          <cell r="A208">
            <v>2</v>
          </cell>
          <cell r="B208">
            <v>22</v>
          </cell>
        </row>
        <row r="209">
          <cell r="A209">
            <v>2</v>
          </cell>
          <cell r="B209">
            <v>22</v>
          </cell>
          <cell r="C209">
            <v>19</v>
          </cell>
          <cell r="D209">
            <v>2297</v>
          </cell>
          <cell r="F209" t="str">
            <v>Negotiated Contracts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1</v>
          </cell>
          <cell r="H210">
            <v>261400</v>
          </cell>
          <cell r="I210">
            <v>1364.42</v>
          </cell>
          <cell r="K210">
            <v>2701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 t="str">
            <v>Negotiated Contracts accrual reversal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22</v>
          </cell>
        </row>
        <row r="214">
          <cell r="A214">
            <v>2</v>
          </cell>
          <cell r="B214">
            <v>22</v>
          </cell>
          <cell r="C214" t="str">
            <v>2a</v>
          </cell>
          <cell r="D214">
            <v>2206</v>
          </cell>
          <cell r="F214" t="str">
            <v>General - Air Conditioning</v>
          </cell>
        </row>
        <row r="215">
          <cell r="A215">
            <v>2</v>
          </cell>
          <cell r="B215">
            <v>22</v>
          </cell>
          <cell r="C215" t="str">
            <v>2a</v>
          </cell>
          <cell r="D215">
            <v>2213</v>
          </cell>
        </row>
        <row r="216">
          <cell r="A216">
            <v>2</v>
          </cell>
          <cell r="B216">
            <v>22</v>
          </cell>
          <cell r="C216" t="str">
            <v>2a</v>
          </cell>
          <cell r="D216">
            <v>2240</v>
          </cell>
        </row>
        <row r="217">
          <cell r="A217">
            <v>2</v>
          </cell>
          <cell r="B217">
            <v>22</v>
          </cell>
          <cell r="C217" t="str">
            <v>2a</v>
          </cell>
          <cell r="D217">
            <v>2241</v>
          </cell>
        </row>
        <row r="218">
          <cell r="A218">
            <v>2</v>
          </cell>
          <cell r="B218">
            <v>22</v>
          </cell>
        </row>
        <row r="219">
          <cell r="A219">
            <v>2</v>
          </cell>
          <cell r="B219">
            <v>22</v>
          </cell>
          <cell r="C219" t="str">
            <v>2h</v>
          </cell>
          <cell r="D219">
            <v>2207</v>
          </cell>
        </row>
        <row r="220">
          <cell r="A220">
            <v>2</v>
          </cell>
          <cell r="B220">
            <v>22</v>
          </cell>
          <cell r="C220" t="str">
            <v>2h</v>
          </cell>
          <cell r="D220">
            <v>2208</v>
          </cell>
        </row>
        <row r="221">
          <cell r="A221">
            <v>2</v>
          </cell>
          <cell r="B221">
            <v>22</v>
          </cell>
          <cell r="C221" t="str">
            <v>2h</v>
          </cell>
          <cell r="D221">
            <v>2223</v>
          </cell>
        </row>
        <row r="222">
          <cell r="A222">
            <v>2</v>
          </cell>
          <cell r="B222">
            <v>22</v>
          </cell>
          <cell r="C222" t="str">
            <v>2h</v>
          </cell>
          <cell r="D222">
            <v>2227</v>
          </cell>
        </row>
        <row r="223">
          <cell r="A223">
            <v>2</v>
          </cell>
          <cell r="B223">
            <v>22</v>
          </cell>
        </row>
        <row r="224">
          <cell r="A224">
            <v>2</v>
          </cell>
          <cell r="B224">
            <v>22</v>
          </cell>
          <cell r="C224">
            <v>22</v>
          </cell>
          <cell r="D224">
            <v>2253</v>
          </cell>
        </row>
        <row r="225">
          <cell r="A225">
            <v>2</v>
          </cell>
          <cell r="B225">
            <v>22</v>
          </cell>
        </row>
        <row r="226">
          <cell r="A226">
            <v>2</v>
          </cell>
          <cell r="B226">
            <v>22</v>
          </cell>
          <cell r="G226">
            <v>2</v>
          </cell>
          <cell r="H226">
            <v>51992500</v>
          </cell>
          <cell r="I226">
            <v>140250.47999999998</v>
          </cell>
          <cell r="J226">
            <v>0</v>
          </cell>
          <cell r="K226">
            <v>541703</v>
          </cell>
        </row>
        <row r="227">
          <cell r="A227">
            <v>2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 t="str">
            <v>24aa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 t="str">
            <v>24ad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 t="str">
            <v>24ag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 t="str">
            <v>24ao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2403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2406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2</v>
          </cell>
          <cell r="D236">
            <v>2409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2</v>
          </cell>
          <cell r="D237">
            <v>2412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2</v>
          </cell>
          <cell r="D238">
            <v>2421</v>
          </cell>
          <cell r="F238" t="str">
            <v>New York State</v>
          </cell>
        </row>
        <row r="239">
          <cell r="A239">
            <v>2</v>
          </cell>
          <cell r="B239">
            <v>24</v>
          </cell>
          <cell r="C239">
            <v>2</v>
          </cell>
          <cell r="D239">
            <v>2424</v>
          </cell>
          <cell r="F239" t="str">
            <v>U.S. Government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</row>
        <row r="241">
          <cell r="A241">
            <v>2</v>
          </cell>
          <cell r="B241">
            <v>24</v>
          </cell>
          <cell r="C241">
            <v>2</v>
          </cell>
          <cell r="D241">
            <v>2441</v>
          </cell>
          <cell r="F241" t="str">
            <v>NYC Public Bridges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</row>
        <row r="243">
          <cell r="A243">
            <v>2</v>
          </cell>
          <cell r="B243">
            <v>24</v>
          </cell>
          <cell r="C243">
            <v>2</v>
          </cell>
          <cell r="D243">
            <v>2476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</row>
        <row r="245">
          <cell r="A245">
            <v>2</v>
          </cell>
          <cell r="B245">
            <v>24</v>
          </cell>
          <cell r="C245">
            <v>3</v>
          </cell>
          <cell r="D245">
            <v>2405</v>
          </cell>
        </row>
        <row r="246">
          <cell r="A246">
            <v>2</v>
          </cell>
          <cell r="B246">
            <v>24</v>
          </cell>
        </row>
        <row r="247">
          <cell r="A247">
            <v>2</v>
          </cell>
          <cell r="B247">
            <v>24</v>
          </cell>
          <cell r="C247">
            <v>12</v>
          </cell>
          <cell r="D247">
            <v>2431</v>
          </cell>
        </row>
        <row r="248">
          <cell r="A248">
            <v>2</v>
          </cell>
          <cell r="B248">
            <v>24</v>
          </cell>
          <cell r="C248">
            <v>12</v>
          </cell>
          <cell r="D248">
            <v>2432</v>
          </cell>
        </row>
        <row r="249">
          <cell r="A249">
            <v>2</v>
          </cell>
          <cell r="B249">
            <v>24</v>
          </cell>
          <cell r="C249">
            <v>12</v>
          </cell>
          <cell r="D249">
            <v>2433</v>
          </cell>
        </row>
        <row r="250">
          <cell r="A250">
            <v>2</v>
          </cell>
          <cell r="B250">
            <v>24</v>
          </cell>
          <cell r="C250">
            <v>12</v>
          </cell>
          <cell r="D250">
            <v>2434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>
            <v>12</v>
          </cell>
          <cell r="D252">
            <v>2496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-6</v>
          </cell>
          <cell r="H253">
            <v>-18711000</v>
          </cell>
          <cell r="I253">
            <v>-81095.600000000006</v>
          </cell>
          <cell r="K253">
            <v>-193661</v>
          </cell>
        </row>
        <row r="254">
          <cell r="A254">
            <v>2</v>
          </cell>
          <cell r="B254">
            <v>24</v>
          </cell>
          <cell r="C254">
            <v>12</v>
          </cell>
          <cell r="D254">
            <v>2496</v>
          </cell>
          <cell r="F254" t="str">
            <v>Rate 2 Off-Peak Firm accrual</v>
          </cell>
          <cell r="G254">
            <v>6</v>
          </cell>
          <cell r="H254">
            <v>18851000</v>
          </cell>
          <cell r="I254">
            <v>78360.78</v>
          </cell>
          <cell r="K254">
            <v>195578</v>
          </cell>
        </row>
        <row r="255">
          <cell r="A255">
            <v>2</v>
          </cell>
          <cell r="B255">
            <v>24</v>
          </cell>
          <cell r="C255">
            <v>12</v>
          </cell>
          <cell r="D255">
            <v>2496</v>
          </cell>
          <cell r="F255" t="str">
            <v>Rate 2 Off-Peak Firm accrual reversal</v>
          </cell>
          <cell r="G255">
            <v>-3</v>
          </cell>
          <cell r="H255">
            <v>-71379000</v>
          </cell>
          <cell r="I255">
            <v>-268181.8</v>
          </cell>
          <cell r="K255">
            <v>-739120</v>
          </cell>
        </row>
        <row r="256">
          <cell r="A256">
            <v>2</v>
          </cell>
          <cell r="B256">
            <v>24</v>
          </cell>
          <cell r="C256">
            <v>12</v>
          </cell>
          <cell r="D256">
            <v>2496</v>
          </cell>
          <cell r="F256" t="str">
            <v>Rate 2 Off-Peak Firm accrual</v>
          </cell>
          <cell r="G256">
            <v>3</v>
          </cell>
          <cell r="H256">
            <v>63311000</v>
          </cell>
          <cell r="I256">
            <v>227070.79</v>
          </cell>
          <cell r="K256">
            <v>657079</v>
          </cell>
        </row>
        <row r="257">
          <cell r="A257">
            <v>2</v>
          </cell>
          <cell r="B257">
            <v>24</v>
          </cell>
        </row>
        <row r="258">
          <cell r="A258">
            <v>2</v>
          </cell>
          <cell r="B258">
            <v>24</v>
          </cell>
          <cell r="C258">
            <v>14</v>
          </cell>
          <cell r="D258">
            <v>2480</v>
          </cell>
          <cell r="F258" t="str">
            <v>CNG Vehicle Service</v>
          </cell>
          <cell r="G258">
            <v>1</v>
          </cell>
          <cell r="H258">
            <v>237600</v>
          </cell>
          <cell r="I258">
            <v>1508.97</v>
          </cell>
          <cell r="K258">
            <v>2462</v>
          </cell>
        </row>
        <row r="259">
          <cell r="A259">
            <v>2</v>
          </cell>
          <cell r="B259">
            <v>24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</row>
        <row r="261">
          <cell r="A261">
            <v>2</v>
          </cell>
          <cell r="B261">
            <v>24</v>
          </cell>
        </row>
        <row r="262">
          <cell r="A262">
            <v>2</v>
          </cell>
          <cell r="B262">
            <v>24</v>
          </cell>
          <cell r="C262">
            <v>19</v>
          </cell>
          <cell r="D262">
            <v>2497</v>
          </cell>
          <cell r="F262" t="str">
            <v>Negotiated Contracts</v>
          </cell>
        </row>
        <row r="263">
          <cell r="A263">
            <v>2</v>
          </cell>
          <cell r="B263">
            <v>24</v>
          </cell>
          <cell r="C263">
            <v>19</v>
          </cell>
          <cell r="D263">
            <v>2497</v>
          </cell>
          <cell r="F263" t="str">
            <v>Negotiated Contracts</v>
          </cell>
        </row>
        <row r="264">
          <cell r="A264">
            <v>2</v>
          </cell>
          <cell r="B264">
            <v>24</v>
          </cell>
          <cell r="C264">
            <v>19</v>
          </cell>
          <cell r="D264">
            <v>2497</v>
          </cell>
          <cell r="F264" t="str">
            <v>Negotiated Contracts accrual reversal</v>
          </cell>
          <cell r="G264">
            <v>-5</v>
          </cell>
          <cell r="H264">
            <v>-1773500</v>
          </cell>
          <cell r="I264">
            <v>-10046.040000000001</v>
          </cell>
          <cell r="K264">
            <v>-18358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  <cell r="G265">
            <v>5</v>
          </cell>
          <cell r="H265">
            <v>1794900</v>
          </cell>
          <cell r="I265">
            <v>9987.31</v>
          </cell>
          <cell r="K265">
            <v>18584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 t="str">
            <v>Negotiated Contracts accrual reversal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2</v>
          </cell>
          <cell r="B268">
            <v>24</v>
          </cell>
          <cell r="C268">
            <v>19</v>
          </cell>
          <cell r="D268">
            <v>2499</v>
          </cell>
          <cell r="F268" t="str">
            <v>NYCHA Negotiated Contract accrual</v>
          </cell>
          <cell r="G268">
            <v>10</v>
          </cell>
          <cell r="H268">
            <v>36781600</v>
          </cell>
          <cell r="I268">
            <v>237093.66</v>
          </cell>
          <cell r="K268">
            <v>381632</v>
          </cell>
        </row>
        <row r="269">
          <cell r="A269">
            <v>2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-10</v>
          </cell>
          <cell r="H269">
            <v>-38092300</v>
          </cell>
          <cell r="I269">
            <v>-257418.7</v>
          </cell>
          <cell r="K269">
            <v>-394267</v>
          </cell>
        </row>
        <row r="270">
          <cell r="A270">
            <v>2</v>
          </cell>
          <cell r="B270">
            <v>24</v>
          </cell>
        </row>
        <row r="271">
          <cell r="A271">
            <v>2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2</v>
          </cell>
          <cell r="B272">
            <v>24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2</v>
          </cell>
          <cell r="B274">
            <v>24</v>
          </cell>
          <cell r="C274" t="str">
            <v>2h</v>
          </cell>
          <cell r="D274" t="str">
            <v>24ab</v>
          </cell>
        </row>
        <row r="275">
          <cell r="A275">
            <v>2</v>
          </cell>
          <cell r="B275">
            <v>24</v>
          </cell>
          <cell r="C275" t="str">
            <v>2h</v>
          </cell>
          <cell r="D275" t="str">
            <v>24ad</v>
          </cell>
        </row>
        <row r="276">
          <cell r="A276">
            <v>2</v>
          </cell>
          <cell r="B276">
            <v>24</v>
          </cell>
          <cell r="C276" t="str">
            <v>2h</v>
          </cell>
          <cell r="D276" t="str">
            <v>24ag</v>
          </cell>
        </row>
        <row r="277">
          <cell r="A277">
            <v>2</v>
          </cell>
          <cell r="B277">
            <v>24</v>
          </cell>
          <cell r="C277" t="str">
            <v>2h</v>
          </cell>
          <cell r="D277" t="str">
            <v>24ao</v>
          </cell>
        </row>
        <row r="278">
          <cell r="A278">
            <v>2</v>
          </cell>
          <cell r="B278">
            <v>24</v>
          </cell>
        </row>
        <row r="279">
          <cell r="A279">
            <v>2</v>
          </cell>
          <cell r="B279">
            <v>24</v>
          </cell>
          <cell r="G279">
            <v>1</v>
          </cell>
          <cell r="H279">
            <v>-8979700</v>
          </cell>
          <cell r="I279">
            <v>-62720.630000000005</v>
          </cell>
          <cell r="J279">
            <v>0</v>
          </cell>
          <cell r="K279">
            <v>-90071</v>
          </cell>
        </row>
        <row r="280">
          <cell r="A280">
            <v>2</v>
          </cell>
        </row>
        <row r="281">
          <cell r="A281">
            <v>2</v>
          </cell>
          <cell r="B281">
            <v>26</v>
          </cell>
          <cell r="C281">
            <v>2</v>
          </cell>
          <cell r="D281">
            <v>2641</v>
          </cell>
        </row>
        <row r="282">
          <cell r="A282">
            <v>2</v>
          </cell>
          <cell r="B282">
            <v>26</v>
          </cell>
        </row>
        <row r="283">
          <cell r="A283">
            <v>2</v>
          </cell>
          <cell r="B283">
            <v>26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2</v>
          </cell>
        </row>
        <row r="285">
          <cell r="A285">
            <v>2</v>
          </cell>
          <cell r="G285">
            <v>3</v>
          </cell>
          <cell r="H285">
            <v>43012800</v>
          </cell>
          <cell r="I285">
            <v>77529.849999999977</v>
          </cell>
          <cell r="J285">
            <v>0</v>
          </cell>
          <cell r="K285">
            <v>451632</v>
          </cell>
        </row>
        <row r="287">
          <cell r="A287">
            <v>4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4</v>
          </cell>
          <cell r="B288">
            <v>24</v>
          </cell>
        </row>
        <row r="289">
          <cell r="A289">
            <v>4</v>
          </cell>
          <cell r="B289">
            <v>24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4</v>
          </cell>
        </row>
        <row r="291">
          <cell r="A291">
            <v>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3">
          <cell r="A293">
            <v>5</v>
          </cell>
          <cell r="B293">
            <v>20</v>
          </cell>
          <cell r="C293">
            <v>1</v>
          </cell>
          <cell r="D293">
            <v>2001</v>
          </cell>
          <cell r="F293" t="str">
            <v>Residential &amp; Religous - Monthly</v>
          </cell>
        </row>
        <row r="294">
          <cell r="A294">
            <v>5</v>
          </cell>
          <cell r="B294">
            <v>20</v>
          </cell>
          <cell r="C294">
            <v>1</v>
          </cell>
          <cell r="D294">
            <v>2002</v>
          </cell>
          <cell r="F294" t="str">
            <v>Residential &amp; Religous - Bi-monthly</v>
          </cell>
        </row>
        <row r="295">
          <cell r="A295">
            <v>5</v>
          </cell>
          <cell r="B295">
            <v>20</v>
          </cell>
          <cell r="C295">
            <v>1</v>
          </cell>
          <cell r="D295">
            <v>2004</v>
          </cell>
          <cell r="F295" t="str">
            <v>Accrual</v>
          </cell>
        </row>
        <row r="296">
          <cell r="A296">
            <v>5</v>
          </cell>
          <cell r="B296">
            <v>20</v>
          </cell>
          <cell r="C296">
            <v>1</v>
          </cell>
          <cell r="D296">
            <v>2005</v>
          </cell>
          <cell r="F296" t="str">
            <v>Accrual reversal</v>
          </cell>
        </row>
        <row r="297">
          <cell r="A297">
            <v>5</v>
          </cell>
          <cell r="B297">
            <v>20</v>
          </cell>
        </row>
        <row r="298">
          <cell r="A298">
            <v>5</v>
          </cell>
          <cell r="B298">
            <v>20</v>
          </cell>
          <cell r="C298">
            <v>3</v>
          </cell>
          <cell r="D298">
            <v>2016</v>
          </cell>
          <cell r="F298" t="str">
            <v>Residential &amp; Religous - Heating</v>
          </cell>
        </row>
        <row r="299">
          <cell r="A299">
            <v>5</v>
          </cell>
          <cell r="B299">
            <v>20</v>
          </cell>
          <cell r="C299">
            <v>3</v>
          </cell>
          <cell r="D299">
            <v>2021</v>
          </cell>
        </row>
        <row r="300">
          <cell r="A300">
            <v>5</v>
          </cell>
          <cell r="B300">
            <v>20</v>
          </cell>
        </row>
        <row r="301">
          <cell r="A301">
            <v>5</v>
          </cell>
          <cell r="B301">
            <v>20</v>
          </cell>
          <cell r="C301">
            <v>13</v>
          </cell>
          <cell r="D301">
            <v>2053</v>
          </cell>
        </row>
        <row r="302">
          <cell r="A302">
            <v>5</v>
          </cell>
          <cell r="B302">
            <v>20</v>
          </cell>
        </row>
        <row r="303">
          <cell r="A303">
            <v>5</v>
          </cell>
          <cell r="B303">
            <v>20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20</v>
          </cell>
        </row>
        <row r="305">
          <cell r="A305">
            <v>5</v>
          </cell>
          <cell r="B305">
            <v>20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</v>
          </cell>
        </row>
        <row r="307">
          <cell r="A307">
            <v>5</v>
          </cell>
          <cell r="B307">
            <v>22</v>
          </cell>
          <cell r="C307">
            <v>2</v>
          </cell>
          <cell r="D307">
            <v>2201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2</v>
          </cell>
          <cell r="D308">
            <v>2202</v>
          </cell>
          <cell r="F308" t="str">
            <v>General - Bi-monthly</v>
          </cell>
        </row>
        <row r="309">
          <cell r="A309">
            <v>5</v>
          </cell>
          <cell r="B309">
            <v>22</v>
          </cell>
          <cell r="C309">
            <v>2</v>
          </cell>
          <cell r="D309">
            <v>2204</v>
          </cell>
          <cell r="F309" t="str">
            <v>Accrual</v>
          </cell>
        </row>
        <row r="310">
          <cell r="A310">
            <v>5</v>
          </cell>
          <cell r="B310">
            <v>22</v>
          </cell>
          <cell r="C310">
            <v>2</v>
          </cell>
          <cell r="D310">
            <v>2205</v>
          </cell>
          <cell r="F310" t="str">
            <v>Accrual reversal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</row>
        <row r="312">
          <cell r="A312">
            <v>5</v>
          </cell>
          <cell r="B312">
            <v>22</v>
          </cell>
          <cell r="C312">
            <v>2</v>
          </cell>
          <cell r="D312">
            <v>2208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2</v>
          </cell>
          <cell r="D314">
            <v>2218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2</v>
          </cell>
          <cell r="D316">
            <v>2226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>
            <v>2</v>
          </cell>
          <cell r="D318">
            <v>2242</v>
          </cell>
        </row>
        <row r="319">
          <cell r="A319">
            <v>5</v>
          </cell>
          <cell r="B319">
            <v>22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>
            <v>9</v>
          </cell>
          <cell r="D321">
            <v>2264</v>
          </cell>
        </row>
        <row r="322">
          <cell r="A322">
            <v>5</v>
          </cell>
          <cell r="B322">
            <v>22</v>
          </cell>
        </row>
        <row r="323">
          <cell r="A323">
            <v>5</v>
          </cell>
          <cell r="B323">
            <v>22</v>
          </cell>
          <cell r="C323">
            <v>12</v>
          </cell>
          <cell r="D323">
            <v>2231</v>
          </cell>
        </row>
        <row r="324">
          <cell r="A324">
            <v>5</v>
          </cell>
          <cell r="B324">
            <v>22</v>
          </cell>
          <cell r="C324">
            <v>12</v>
          </cell>
          <cell r="D324">
            <v>2232</v>
          </cell>
        </row>
        <row r="325">
          <cell r="A325">
            <v>5</v>
          </cell>
          <cell r="B325">
            <v>22</v>
          </cell>
          <cell r="C325">
            <v>12</v>
          </cell>
          <cell r="D325">
            <v>2233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12</v>
          </cell>
          <cell r="D327">
            <v>2296</v>
          </cell>
          <cell r="F327" t="str">
            <v>Rate 2 Off-Peak Firm accrual reversal</v>
          </cell>
          <cell r="G327">
            <v>-2</v>
          </cell>
          <cell r="H327">
            <v>-21948000</v>
          </cell>
          <cell r="I327">
            <v>-85114.29</v>
          </cell>
          <cell r="K327">
            <v>-226956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1</v>
          </cell>
          <cell r="I328">
            <v>329.64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 t="str">
            <v>Rate 2 Off-Peak Firm accrual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22</v>
          </cell>
        </row>
        <row r="332">
          <cell r="A332">
            <v>5</v>
          </cell>
          <cell r="B332">
            <v>22</v>
          </cell>
          <cell r="C332">
            <v>14</v>
          </cell>
          <cell r="D332">
            <v>2250</v>
          </cell>
          <cell r="F332" t="str">
            <v>CNG Vehicle Service</v>
          </cell>
          <cell r="G332">
            <v>4</v>
          </cell>
          <cell r="H332">
            <v>32400</v>
          </cell>
          <cell r="I332">
            <v>285.8</v>
          </cell>
          <cell r="K332">
            <v>336</v>
          </cell>
        </row>
        <row r="333">
          <cell r="A333">
            <v>5</v>
          </cell>
          <cell r="B333">
            <v>22</v>
          </cell>
        </row>
        <row r="334">
          <cell r="A334">
            <v>5</v>
          </cell>
          <cell r="B334">
            <v>22</v>
          </cell>
          <cell r="C334">
            <v>16</v>
          </cell>
          <cell r="D334">
            <v>2295</v>
          </cell>
        </row>
        <row r="335">
          <cell r="A335">
            <v>5</v>
          </cell>
          <cell r="B335">
            <v>22</v>
          </cell>
        </row>
        <row r="336">
          <cell r="A336">
            <v>5</v>
          </cell>
          <cell r="B336">
            <v>22</v>
          </cell>
          <cell r="C336">
            <v>19</v>
          </cell>
          <cell r="D336">
            <v>2297</v>
          </cell>
          <cell r="F336" t="str">
            <v>Negotiated Contracts</v>
          </cell>
        </row>
        <row r="337">
          <cell r="A337">
            <v>5</v>
          </cell>
          <cell r="B337">
            <v>22</v>
          </cell>
        </row>
        <row r="338">
          <cell r="A338">
            <v>5</v>
          </cell>
          <cell r="B338">
            <v>22</v>
          </cell>
          <cell r="C338" t="str">
            <v>2a</v>
          </cell>
          <cell r="D338">
            <v>2206</v>
          </cell>
        </row>
        <row r="339">
          <cell r="A339">
            <v>5</v>
          </cell>
          <cell r="B339">
            <v>22</v>
          </cell>
          <cell r="C339" t="str">
            <v>2a</v>
          </cell>
          <cell r="D339">
            <v>2240</v>
          </cell>
        </row>
        <row r="340">
          <cell r="A340">
            <v>5</v>
          </cell>
          <cell r="B340">
            <v>22</v>
          </cell>
        </row>
        <row r="341">
          <cell r="A341">
            <v>5</v>
          </cell>
          <cell r="B341">
            <v>22</v>
          </cell>
          <cell r="C341" t="str">
            <v>2h</v>
          </cell>
          <cell r="D341">
            <v>2207</v>
          </cell>
        </row>
        <row r="342">
          <cell r="A342">
            <v>5</v>
          </cell>
          <cell r="B342">
            <v>22</v>
          </cell>
          <cell r="C342" t="str">
            <v>2h</v>
          </cell>
          <cell r="D342">
            <v>2208</v>
          </cell>
        </row>
        <row r="343">
          <cell r="A343">
            <v>5</v>
          </cell>
          <cell r="B343">
            <v>22</v>
          </cell>
          <cell r="C343" t="str">
            <v>2h</v>
          </cell>
          <cell r="D343">
            <v>2223</v>
          </cell>
        </row>
        <row r="344">
          <cell r="A344">
            <v>5</v>
          </cell>
          <cell r="B344">
            <v>22</v>
          </cell>
          <cell r="C344" t="str">
            <v>2h</v>
          </cell>
          <cell r="D344">
            <v>2227</v>
          </cell>
        </row>
        <row r="345">
          <cell r="A345">
            <v>5</v>
          </cell>
          <cell r="B345">
            <v>22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22</v>
          </cell>
        </row>
        <row r="347">
          <cell r="A347">
            <v>5</v>
          </cell>
          <cell r="B347">
            <v>22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22</v>
          </cell>
        </row>
        <row r="349">
          <cell r="A349">
            <v>5</v>
          </cell>
          <cell r="B349">
            <v>22</v>
          </cell>
          <cell r="G349">
            <v>3</v>
          </cell>
          <cell r="H349">
            <v>-21915600</v>
          </cell>
          <cell r="I349">
            <v>-84498.849999999991</v>
          </cell>
          <cell r="J349">
            <v>0</v>
          </cell>
          <cell r="K349">
            <v>-226620</v>
          </cell>
        </row>
        <row r="350">
          <cell r="A350">
            <v>5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 t="str">
            <v>24ab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 t="str">
            <v>24ad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2</v>
          </cell>
          <cell r="D354" t="str">
            <v>24ag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</row>
        <row r="356">
          <cell r="A356">
            <v>5</v>
          </cell>
          <cell r="B356">
            <v>24</v>
          </cell>
          <cell r="C356">
            <v>2</v>
          </cell>
          <cell r="D356">
            <v>2403</v>
          </cell>
          <cell r="F356" t="str">
            <v>NYC Housing Authority</v>
          </cell>
        </row>
        <row r="357">
          <cell r="A357">
            <v>5</v>
          </cell>
          <cell r="B357">
            <v>24</v>
          </cell>
          <cell r="C357">
            <v>2</v>
          </cell>
          <cell r="D357">
            <v>2406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2</v>
          </cell>
          <cell r="D358">
            <v>2408</v>
          </cell>
        </row>
        <row r="359">
          <cell r="A359">
            <v>5</v>
          </cell>
          <cell r="B359">
            <v>24</v>
          </cell>
          <cell r="C359">
            <v>2</v>
          </cell>
          <cell r="D359">
            <v>2409</v>
          </cell>
          <cell r="F359" t="str">
            <v>Port Authority of NY &amp; NJ</v>
          </cell>
        </row>
        <row r="360">
          <cell r="A360">
            <v>5</v>
          </cell>
          <cell r="B360">
            <v>24</v>
          </cell>
          <cell r="C360">
            <v>2</v>
          </cell>
          <cell r="D360">
            <v>2412</v>
          </cell>
          <cell r="F360" t="str">
            <v>Triboro Bridge &amp; Tunnel Authority</v>
          </cell>
        </row>
        <row r="361">
          <cell r="A361">
            <v>5</v>
          </cell>
          <cell r="B361">
            <v>24</v>
          </cell>
          <cell r="C361">
            <v>2</v>
          </cell>
          <cell r="D361">
            <v>2421</v>
          </cell>
          <cell r="F361" t="str">
            <v>New York State</v>
          </cell>
        </row>
        <row r="362">
          <cell r="A362">
            <v>5</v>
          </cell>
          <cell r="B362">
            <v>24</v>
          </cell>
          <cell r="C362">
            <v>2</v>
          </cell>
          <cell r="D362">
            <v>2424</v>
          </cell>
          <cell r="F362" t="str">
            <v>U.S. Government</v>
          </cell>
        </row>
        <row r="363">
          <cell r="A363">
            <v>5</v>
          </cell>
          <cell r="B363">
            <v>24</v>
          </cell>
          <cell r="C363">
            <v>2</v>
          </cell>
          <cell r="D363">
            <v>2441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</row>
        <row r="366">
          <cell r="A366">
            <v>5</v>
          </cell>
          <cell r="B366">
            <v>24</v>
          </cell>
          <cell r="C366">
            <v>9</v>
          </cell>
          <cell r="D366">
            <v>2465</v>
          </cell>
        </row>
        <row r="367">
          <cell r="A367">
            <v>5</v>
          </cell>
          <cell r="B367">
            <v>24</v>
          </cell>
        </row>
        <row r="368">
          <cell r="A368">
            <v>5</v>
          </cell>
          <cell r="B368">
            <v>24</v>
          </cell>
          <cell r="C368">
            <v>12</v>
          </cell>
          <cell r="D368">
            <v>2432</v>
          </cell>
        </row>
        <row r="369">
          <cell r="A369">
            <v>5</v>
          </cell>
          <cell r="B369">
            <v>24</v>
          </cell>
          <cell r="C369">
            <v>12</v>
          </cell>
          <cell r="D369">
            <v>2433</v>
          </cell>
        </row>
        <row r="370">
          <cell r="A370">
            <v>5</v>
          </cell>
          <cell r="B370">
            <v>24</v>
          </cell>
          <cell r="C370">
            <v>12</v>
          </cell>
          <cell r="D370">
            <v>2434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-2</v>
          </cell>
          <cell r="H371">
            <v>-9676000</v>
          </cell>
          <cell r="I371">
            <v>-36825.57</v>
          </cell>
          <cell r="K371">
            <v>-100049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 t="str">
            <v>Rate 2 Off-Peak Firm accrual</v>
          </cell>
          <cell r="G372">
            <v>2</v>
          </cell>
          <cell r="H372">
            <v>9464000</v>
          </cell>
          <cell r="I372">
            <v>34473.879999999997</v>
          </cell>
          <cell r="K372">
            <v>98138</v>
          </cell>
        </row>
        <row r="373">
          <cell r="A373">
            <v>5</v>
          </cell>
          <cell r="B373">
            <v>24</v>
          </cell>
        </row>
        <row r="374">
          <cell r="A374">
            <v>5</v>
          </cell>
          <cell r="B374">
            <v>24</v>
          </cell>
          <cell r="C374">
            <v>14</v>
          </cell>
          <cell r="D374">
            <v>2480</v>
          </cell>
          <cell r="F374" t="str">
            <v>CNG Vehicle Service</v>
          </cell>
          <cell r="G374">
            <v>2</v>
          </cell>
          <cell r="H374">
            <v>319300</v>
          </cell>
          <cell r="I374">
            <v>2027.38</v>
          </cell>
          <cell r="K374">
            <v>3308</v>
          </cell>
        </row>
        <row r="375">
          <cell r="A375">
            <v>5</v>
          </cell>
          <cell r="B375">
            <v>24</v>
          </cell>
        </row>
        <row r="376">
          <cell r="A376">
            <v>5</v>
          </cell>
          <cell r="B376">
            <v>24</v>
          </cell>
          <cell r="C376">
            <v>19</v>
          </cell>
          <cell r="D376">
            <v>2497</v>
          </cell>
          <cell r="F376" t="str">
            <v>Negotiated Contracts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 t="str">
            <v>Negotiated Contracts accrual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</row>
        <row r="380">
          <cell r="A380">
            <v>5</v>
          </cell>
          <cell r="B380">
            <v>24</v>
          </cell>
          <cell r="C380">
            <v>19</v>
          </cell>
          <cell r="D380">
            <v>2497</v>
          </cell>
          <cell r="F380" t="str">
            <v>Negotiated Contracts accrual</v>
          </cell>
        </row>
        <row r="381">
          <cell r="A381">
            <v>5</v>
          </cell>
          <cell r="B381">
            <v>24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-15954000</v>
          </cell>
          <cell r="I381">
            <v>-61765.46</v>
          </cell>
          <cell r="K381">
            <v>-164901</v>
          </cell>
        </row>
        <row r="382">
          <cell r="A382">
            <v>5</v>
          </cell>
          <cell r="B382">
            <v>24</v>
          </cell>
          <cell r="C382">
            <v>19</v>
          </cell>
          <cell r="D382">
            <v>2499</v>
          </cell>
          <cell r="F382" t="str">
            <v>NYCHA Housing Contract Firm accrual</v>
          </cell>
          <cell r="G382">
            <v>4</v>
          </cell>
          <cell r="H382">
            <v>15742000</v>
          </cell>
          <cell r="I382">
            <v>57802.12</v>
          </cell>
          <cell r="K382">
            <v>163259</v>
          </cell>
        </row>
        <row r="383">
          <cell r="A383">
            <v>5</v>
          </cell>
          <cell r="B383">
            <v>24</v>
          </cell>
          <cell r="C383">
            <v>19</v>
          </cell>
          <cell r="D383">
            <v>2499</v>
          </cell>
        </row>
        <row r="384">
          <cell r="A384">
            <v>5</v>
          </cell>
          <cell r="B384">
            <v>24</v>
          </cell>
        </row>
        <row r="385">
          <cell r="A385">
            <v>5</v>
          </cell>
          <cell r="B385">
            <v>24</v>
          </cell>
          <cell r="C385" t="str">
            <v>2h</v>
          </cell>
          <cell r="D385" t="str">
            <v>24ab</v>
          </cell>
        </row>
        <row r="386">
          <cell r="A386">
            <v>5</v>
          </cell>
          <cell r="B386">
            <v>24</v>
          </cell>
          <cell r="C386" t="str">
            <v>2h</v>
          </cell>
          <cell r="D386" t="str">
            <v>24ad</v>
          </cell>
        </row>
        <row r="387">
          <cell r="A387">
            <v>5</v>
          </cell>
          <cell r="B387">
            <v>24</v>
          </cell>
          <cell r="C387" t="str">
            <v>2h</v>
          </cell>
          <cell r="D387" t="str">
            <v>24ae</v>
          </cell>
        </row>
        <row r="388">
          <cell r="A388">
            <v>5</v>
          </cell>
          <cell r="B388">
            <v>24</v>
          </cell>
          <cell r="C388" t="str">
            <v>2h</v>
          </cell>
          <cell r="D388" t="str">
            <v>24ag</v>
          </cell>
        </row>
        <row r="389">
          <cell r="A389">
            <v>5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5</v>
          </cell>
          <cell r="B390">
            <v>24</v>
          </cell>
          <cell r="C390" t="str">
            <v>2h</v>
          </cell>
          <cell r="D390" t="str">
            <v>24ao</v>
          </cell>
        </row>
        <row r="391">
          <cell r="A391">
            <v>5</v>
          </cell>
          <cell r="B391">
            <v>24</v>
          </cell>
        </row>
        <row r="392">
          <cell r="A392">
            <v>5</v>
          </cell>
          <cell r="B392">
            <v>24</v>
          </cell>
          <cell r="G392">
            <v>2</v>
          </cell>
          <cell r="H392">
            <v>-104700</v>
          </cell>
          <cell r="I392">
            <v>-4287.6500000000015</v>
          </cell>
          <cell r="J392">
            <v>0</v>
          </cell>
          <cell r="K392">
            <v>-245</v>
          </cell>
        </row>
        <row r="393">
          <cell r="A393">
            <v>5</v>
          </cell>
        </row>
        <row r="394">
          <cell r="A394">
            <v>5</v>
          </cell>
          <cell r="B394">
            <v>26</v>
          </cell>
          <cell r="C394">
            <v>2</v>
          </cell>
          <cell r="D394">
            <v>2641</v>
          </cell>
        </row>
        <row r="395">
          <cell r="A395">
            <v>5</v>
          </cell>
          <cell r="B395">
            <v>26</v>
          </cell>
        </row>
        <row r="396">
          <cell r="A396">
            <v>5</v>
          </cell>
          <cell r="B396">
            <v>26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5</v>
          </cell>
        </row>
        <row r="398">
          <cell r="A398">
            <v>5</v>
          </cell>
          <cell r="G398">
            <v>5</v>
          </cell>
          <cell r="H398">
            <v>-22020300</v>
          </cell>
          <cell r="I398">
            <v>-88786.5</v>
          </cell>
          <cell r="J398">
            <v>0</v>
          </cell>
          <cell r="K398">
            <v>-226865</v>
          </cell>
        </row>
        <row r="400">
          <cell r="A400">
            <v>6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100804000</v>
          </cell>
          <cell r="I400">
            <v>384454.74</v>
          </cell>
          <cell r="K400">
            <v>1043465</v>
          </cell>
        </row>
        <row r="401">
          <cell r="A401">
            <v>6</v>
          </cell>
          <cell r="B401">
            <v>22</v>
          </cell>
          <cell r="C401">
            <v>19</v>
          </cell>
          <cell r="D401">
            <v>2296</v>
          </cell>
          <cell r="F401" t="str">
            <v>Negotiated Contracts accrual reversal</v>
          </cell>
          <cell r="G401">
            <v>-1</v>
          </cell>
          <cell r="H401">
            <v>-98285000</v>
          </cell>
          <cell r="I401">
            <v>-379711.58</v>
          </cell>
          <cell r="K401">
            <v>-1013956</v>
          </cell>
        </row>
        <row r="402">
          <cell r="A402">
            <v>6</v>
          </cell>
          <cell r="B402">
            <v>22</v>
          </cell>
          <cell r="C402">
            <v>19</v>
          </cell>
          <cell r="D402">
            <v>2296</v>
          </cell>
          <cell r="F402" t="str">
            <v>Negotiated Contracts</v>
          </cell>
          <cell r="I402">
            <v>48745.81</v>
          </cell>
        </row>
        <row r="403">
          <cell r="A403">
            <v>6</v>
          </cell>
          <cell r="B403">
            <v>22</v>
          </cell>
        </row>
        <row r="404">
          <cell r="A404">
            <v>6</v>
          </cell>
          <cell r="B404">
            <v>22</v>
          </cell>
          <cell r="G404">
            <v>0</v>
          </cell>
          <cell r="H404">
            <v>2519000</v>
          </cell>
          <cell r="I404">
            <v>53488.969999999972</v>
          </cell>
          <cell r="J404">
            <v>0</v>
          </cell>
          <cell r="K404">
            <v>29509</v>
          </cell>
        </row>
        <row r="405">
          <cell r="A405">
            <v>6</v>
          </cell>
        </row>
        <row r="406">
          <cell r="A406">
            <v>6</v>
          </cell>
          <cell r="G406">
            <v>0</v>
          </cell>
          <cell r="H406">
            <v>2519000</v>
          </cell>
          <cell r="I406">
            <v>53488.969999999972</v>
          </cell>
          <cell r="J406">
            <v>0</v>
          </cell>
          <cell r="K406">
            <v>29509</v>
          </cell>
        </row>
        <row r="408">
          <cell r="A408">
            <v>7</v>
          </cell>
          <cell r="B408">
            <v>20</v>
          </cell>
          <cell r="C408">
            <v>1</v>
          </cell>
          <cell r="D408">
            <v>2001</v>
          </cell>
        </row>
        <row r="409">
          <cell r="A409">
            <v>7</v>
          </cell>
          <cell r="B409">
            <v>20</v>
          </cell>
        </row>
        <row r="410">
          <cell r="A410">
            <v>7</v>
          </cell>
          <cell r="B410">
            <v>20</v>
          </cell>
          <cell r="C410">
            <v>3</v>
          </cell>
          <cell r="D410">
            <v>2016</v>
          </cell>
        </row>
        <row r="411">
          <cell r="A411">
            <v>7</v>
          </cell>
          <cell r="B411">
            <v>20</v>
          </cell>
        </row>
        <row r="412">
          <cell r="A412">
            <v>7</v>
          </cell>
          <cell r="B412">
            <v>20</v>
          </cell>
          <cell r="C412">
            <v>13</v>
          </cell>
          <cell r="D412">
            <v>2053</v>
          </cell>
        </row>
        <row r="413">
          <cell r="A413">
            <v>7</v>
          </cell>
          <cell r="B413">
            <v>20</v>
          </cell>
        </row>
        <row r="414">
          <cell r="A414">
            <v>7</v>
          </cell>
          <cell r="B414">
            <v>20</v>
          </cell>
          <cell r="C414" t="str">
            <v>3a</v>
          </cell>
          <cell r="D414">
            <v>2017</v>
          </cell>
        </row>
        <row r="415">
          <cell r="A415">
            <v>7</v>
          </cell>
          <cell r="B415">
            <v>20</v>
          </cell>
        </row>
        <row r="416">
          <cell r="A416">
            <v>7</v>
          </cell>
          <cell r="B416">
            <v>20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7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2201</v>
          </cell>
        </row>
        <row r="419">
          <cell r="A419">
            <v>7</v>
          </cell>
          <cell r="B419">
            <v>22</v>
          </cell>
          <cell r="C419">
            <v>2</v>
          </cell>
          <cell r="D419">
            <v>2207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2208</v>
          </cell>
        </row>
        <row r="421">
          <cell r="A421">
            <v>7</v>
          </cell>
          <cell r="B421">
            <v>22</v>
          </cell>
          <cell r="C421">
            <v>2</v>
          </cell>
          <cell r="D421">
            <v>2212</v>
          </cell>
        </row>
        <row r="422">
          <cell r="A422">
            <v>7</v>
          </cell>
          <cell r="B422">
            <v>22</v>
          </cell>
          <cell r="C422">
            <v>2</v>
          </cell>
          <cell r="D422">
            <v>2218</v>
          </cell>
        </row>
        <row r="423">
          <cell r="A423">
            <v>7</v>
          </cell>
          <cell r="B423">
            <v>22</v>
          </cell>
          <cell r="C423">
            <v>2</v>
          </cell>
          <cell r="D423">
            <v>2226</v>
          </cell>
        </row>
        <row r="424">
          <cell r="A424">
            <v>7</v>
          </cell>
          <cell r="B424">
            <v>22</v>
          </cell>
          <cell r="C424">
            <v>2</v>
          </cell>
          <cell r="D424">
            <v>2227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2236</v>
          </cell>
        </row>
        <row r="426">
          <cell r="A426">
            <v>7</v>
          </cell>
          <cell r="B426">
            <v>22</v>
          </cell>
          <cell r="C426">
            <v>2</v>
          </cell>
          <cell r="D426">
            <v>2237</v>
          </cell>
        </row>
        <row r="427">
          <cell r="A427">
            <v>7</v>
          </cell>
          <cell r="B427">
            <v>22</v>
          </cell>
          <cell r="C427">
            <v>2</v>
          </cell>
          <cell r="D427">
            <v>2242</v>
          </cell>
        </row>
        <row r="428">
          <cell r="A428">
            <v>7</v>
          </cell>
          <cell r="B428">
            <v>22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2261</v>
          </cell>
        </row>
        <row r="430">
          <cell r="A430">
            <v>7</v>
          </cell>
          <cell r="B430">
            <v>22</v>
          </cell>
          <cell r="C430">
            <v>9</v>
          </cell>
          <cell r="D430">
            <v>2262</v>
          </cell>
        </row>
        <row r="431">
          <cell r="A431">
            <v>7</v>
          </cell>
          <cell r="B431">
            <v>22</v>
          </cell>
          <cell r="C431">
            <v>9</v>
          </cell>
          <cell r="D431">
            <v>2263</v>
          </cell>
        </row>
        <row r="432">
          <cell r="A432">
            <v>7</v>
          </cell>
          <cell r="B432">
            <v>22</v>
          </cell>
          <cell r="C432">
            <v>9</v>
          </cell>
          <cell r="D432">
            <v>2264</v>
          </cell>
        </row>
        <row r="433">
          <cell r="A433">
            <v>7</v>
          </cell>
          <cell r="B433">
            <v>22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2231</v>
          </cell>
        </row>
        <row r="435">
          <cell r="A435">
            <v>7</v>
          </cell>
          <cell r="B435">
            <v>22</v>
          </cell>
          <cell r="C435">
            <v>12</v>
          </cell>
          <cell r="D435">
            <v>2232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2233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2234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Off-Peak Firm Accrual Reversal</v>
          </cell>
          <cell r="G438">
            <v>-5</v>
          </cell>
          <cell r="H438">
            <v>-88170000</v>
          </cell>
          <cell r="I438">
            <v>-325898.15000000002</v>
          </cell>
          <cell r="K438">
            <v>-910088</v>
          </cell>
        </row>
        <row r="439">
          <cell r="A439">
            <v>7</v>
          </cell>
          <cell r="B439">
            <v>22</v>
          </cell>
          <cell r="C439">
            <v>12</v>
          </cell>
          <cell r="D439">
            <v>2296</v>
          </cell>
          <cell r="F439" t="str">
            <v>Rate 2  Off-Peak Firm Accrual</v>
          </cell>
          <cell r="G439">
            <v>7</v>
          </cell>
          <cell r="H439">
            <v>84362000</v>
          </cell>
          <cell r="I439">
            <v>299476.38</v>
          </cell>
          <cell r="K439">
            <v>870590</v>
          </cell>
        </row>
        <row r="440">
          <cell r="A440">
            <v>7</v>
          </cell>
          <cell r="B440">
            <v>22</v>
          </cell>
          <cell r="C440">
            <v>12</v>
          </cell>
          <cell r="D440">
            <v>2296</v>
          </cell>
          <cell r="F440" t="str">
            <v>Rate 2 Off-Peak Firm Accrual</v>
          </cell>
        </row>
        <row r="441">
          <cell r="A441">
            <v>7</v>
          </cell>
          <cell r="B441">
            <v>22</v>
          </cell>
          <cell r="C441">
            <v>12</v>
          </cell>
          <cell r="D441">
            <v>2296</v>
          </cell>
          <cell r="F441" t="str">
            <v>Rate 2 Off-Peak Firm Accrual Reversal</v>
          </cell>
        </row>
        <row r="442">
          <cell r="A442">
            <v>7</v>
          </cell>
          <cell r="B442">
            <v>22</v>
          </cell>
          <cell r="C442">
            <v>12</v>
          </cell>
          <cell r="D442">
            <v>2296</v>
          </cell>
          <cell r="F442" t="str">
            <v>Rate 2 Off-Peak Firm Accrual</v>
          </cell>
        </row>
        <row r="443">
          <cell r="A443">
            <v>7</v>
          </cell>
          <cell r="B443">
            <v>22</v>
          </cell>
          <cell r="C443">
            <v>12</v>
          </cell>
          <cell r="D443">
            <v>2296</v>
          </cell>
          <cell r="F443" t="str">
            <v>Rate 2 Off-Peak Firm Accrual Reversal</v>
          </cell>
        </row>
        <row r="444">
          <cell r="A444">
            <v>7</v>
          </cell>
          <cell r="B444">
            <v>22</v>
          </cell>
        </row>
        <row r="445">
          <cell r="A445">
            <v>7</v>
          </cell>
          <cell r="B445">
            <v>22</v>
          </cell>
          <cell r="C445">
            <v>14</v>
          </cell>
          <cell r="D445">
            <v>2250</v>
          </cell>
          <cell r="F445" t="str">
            <v>CNG-Vehicle Service</v>
          </cell>
          <cell r="G445">
            <v>1</v>
          </cell>
          <cell r="H445">
            <v>7600</v>
          </cell>
          <cell r="I445">
            <v>65.67</v>
          </cell>
          <cell r="K445">
            <v>79</v>
          </cell>
        </row>
        <row r="446">
          <cell r="A446">
            <v>7</v>
          </cell>
          <cell r="B446">
            <v>22</v>
          </cell>
        </row>
        <row r="447">
          <cell r="A447">
            <v>7</v>
          </cell>
          <cell r="B447">
            <v>22</v>
          </cell>
          <cell r="C447">
            <v>16</v>
          </cell>
          <cell r="D447">
            <v>2250</v>
          </cell>
        </row>
        <row r="448">
          <cell r="A448">
            <v>7</v>
          </cell>
          <cell r="B448">
            <v>22</v>
          </cell>
        </row>
        <row r="449">
          <cell r="A449">
            <v>7</v>
          </cell>
          <cell r="B449">
            <v>22</v>
          </cell>
          <cell r="C449">
            <v>19</v>
          </cell>
          <cell r="D449">
            <v>2297</v>
          </cell>
        </row>
        <row r="450">
          <cell r="A450">
            <v>7</v>
          </cell>
          <cell r="B450">
            <v>22</v>
          </cell>
          <cell r="C450">
            <v>19</v>
          </cell>
          <cell r="D450">
            <v>2297</v>
          </cell>
        </row>
        <row r="451">
          <cell r="A451">
            <v>7</v>
          </cell>
          <cell r="B451">
            <v>22</v>
          </cell>
          <cell r="C451">
            <v>19</v>
          </cell>
          <cell r="D451">
            <v>2297</v>
          </cell>
          <cell r="F451" t="str">
            <v>Negotiated Contract Accrual Reversal</v>
          </cell>
          <cell r="G451">
            <v>-4</v>
          </cell>
          <cell r="H451">
            <v>-4529000</v>
          </cell>
          <cell r="I451">
            <v>-22822.42</v>
          </cell>
          <cell r="K451">
            <v>-46729</v>
          </cell>
        </row>
        <row r="452">
          <cell r="A452">
            <v>7</v>
          </cell>
          <cell r="B452">
            <v>22</v>
          </cell>
          <cell r="C452">
            <v>19</v>
          </cell>
          <cell r="D452">
            <v>2297</v>
          </cell>
          <cell r="F452" t="str">
            <v>Negotiated Contract Accrual</v>
          </cell>
          <cell r="G452">
            <v>5</v>
          </cell>
          <cell r="H452">
            <v>5277000</v>
          </cell>
          <cell r="I452">
            <v>26496.97</v>
          </cell>
          <cell r="K452">
            <v>54457</v>
          </cell>
        </row>
        <row r="453">
          <cell r="A453">
            <v>7</v>
          </cell>
          <cell r="B453">
            <v>22</v>
          </cell>
          <cell r="C453">
            <v>19</v>
          </cell>
          <cell r="D453">
            <v>2297</v>
          </cell>
          <cell r="F453" t="str">
            <v>Negotiated Contract Accrual Reversal</v>
          </cell>
        </row>
        <row r="454">
          <cell r="A454">
            <v>7</v>
          </cell>
          <cell r="B454">
            <v>22</v>
          </cell>
          <cell r="C454">
            <v>19</v>
          </cell>
          <cell r="D454">
            <v>2297</v>
          </cell>
          <cell r="F454" t="str">
            <v>Negotiated Contract Accrual</v>
          </cell>
          <cell r="G454">
            <v>1</v>
          </cell>
          <cell r="H454">
            <v>4750100</v>
          </cell>
          <cell r="I454">
            <v>14089.71</v>
          </cell>
          <cell r="K454">
            <v>49097</v>
          </cell>
        </row>
        <row r="455">
          <cell r="A455">
            <v>7</v>
          </cell>
          <cell r="B455">
            <v>22</v>
          </cell>
        </row>
        <row r="456">
          <cell r="A456">
            <v>7</v>
          </cell>
          <cell r="B456">
            <v>22</v>
          </cell>
          <cell r="C456" t="str">
            <v>2a</v>
          </cell>
          <cell r="D456">
            <v>2206</v>
          </cell>
        </row>
        <row r="457">
          <cell r="A457">
            <v>7</v>
          </cell>
          <cell r="B457">
            <v>22</v>
          </cell>
          <cell r="C457" t="str">
            <v>2a</v>
          </cell>
          <cell r="D457">
            <v>2240</v>
          </cell>
        </row>
        <row r="458">
          <cell r="A458">
            <v>7</v>
          </cell>
          <cell r="B458">
            <v>22</v>
          </cell>
          <cell r="C458" t="str">
            <v>2a</v>
          </cell>
          <cell r="D458">
            <v>2241</v>
          </cell>
        </row>
        <row r="459">
          <cell r="A459">
            <v>7</v>
          </cell>
          <cell r="B459">
            <v>22</v>
          </cell>
        </row>
        <row r="460">
          <cell r="A460">
            <v>7</v>
          </cell>
          <cell r="B460">
            <v>22</v>
          </cell>
          <cell r="C460" t="str">
            <v>2h</v>
          </cell>
          <cell r="D460">
            <v>2207</v>
          </cell>
        </row>
        <row r="461">
          <cell r="A461">
            <v>7</v>
          </cell>
          <cell r="B461">
            <v>22</v>
          </cell>
          <cell r="C461" t="str">
            <v>2h</v>
          </cell>
          <cell r="D461">
            <v>2208</v>
          </cell>
        </row>
        <row r="462">
          <cell r="A462">
            <v>7</v>
          </cell>
          <cell r="B462">
            <v>22</v>
          </cell>
          <cell r="C462" t="str">
            <v>2h</v>
          </cell>
          <cell r="D462">
            <v>2227</v>
          </cell>
        </row>
        <row r="463">
          <cell r="A463">
            <v>7</v>
          </cell>
          <cell r="B463">
            <v>22</v>
          </cell>
          <cell r="C463" t="str">
            <v>2h</v>
          </cell>
          <cell r="D463">
            <v>2237</v>
          </cell>
        </row>
        <row r="464">
          <cell r="A464">
            <v>7</v>
          </cell>
          <cell r="B464">
            <v>22</v>
          </cell>
        </row>
        <row r="465">
          <cell r="A465">
            <v>7</v>
          </cell>
          <cell r="B465">
            <v>22</v>
          </cell>
          <cell r="C465">
            <v>22</v>
          </cell>
          <cell r="D465">
            <v>2253</v>
          </cell>
        </row>
        <row r="466">
          <cell r="A466">
            <v>7</v>
          </cell>
          <cell r="B466">
            <v>22</v>
          </cell>
        </row>
        <row r="467">
          <cell r="A467">
            <v>7</v>
          </cell>
          <cell r="B467">
            <v>22</v>
          </cell>
          <cell r="G467">
            <v>5</v>
          </cell>
          <cell r="H467">
            <v>1697700</v>
          </cell>
          <cell r="I467">
            <v>-8591.8400000000183</v>
          </cell>
          <cell r="J467">
            <v>0</v>
          </cell>
          <cell r="K467">
            <v>17406</v>
          </cell>
        </row>
        <row r="468">
          <cell r="A468">
            <v>7</v>
          </cell>
        </row>
        <row r="469">
          <cell r="A469">
            <v>7</v>
          </cell>
          <cell r="B469">
            <v>24</v>
          </cell>
          <cell r="C469">
            <v>2</v>
          </cell>
          <cell r="D469" t="str">
            <v>24ai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24aj</v>
          </cell>
        </row>
        <row r="471">
          <cell r="A471">
            <v>7</v>
          </cell>
          <cell r="B471">
            <v>24</v>
          </cell>
          <cell r="C471">
            <v>2</v>
          </cell>
          <cell r="D471" t="str">
            <v>24ak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24al</v>
          </cell>
        </row>
        <row r="473">
          <cell r="A473">
            <v>7</v>
          </cell>
          <cell r="B473">
            <v>24</v>
          </cell>
          <cell r="C473">
            <v>2</v>
          </cell>
          <cell r="D473" t="str">
            <v>24am</v>
          </cell>
        </row>
        <row r="474">
          <cell r="A474">
            <v>7</v>
          </cell>
          <cell r="B474">
            <v>24</v>
          </cell>
          <cell r="C474">
            <v>2</v>
          </cell>
          <cell r="D474" t="str">
            <v>24an</v>
          </cell>
        </row>
        <row r="475">
          <cell r="A475">
            <v>7</v>
          </cell>
          <cell r="B475">
            <v>24</v>
          </cell>
          <cell r="C475">
            <v>2</v>
          </cell>
          <cell r="D475" t="str">
            <v>24ay</v>
          </cell>
        </row>
        <row r="476">
          <cell r="A476">
            <v>7</v>
          </cell>
          <cell r="B476">
            <v>24</v>
          </cell>
          <cell r="C476">
            <v>2</v>
          </cell>
          <cell r="D476" t="str">
            <v>24ba</v>
          </cell>
        </row>
        <row r="477">
          <cell r="A477">
            <v>7</v>
          </cell>
          <cell r="B477">
            <v>24</v>
          </cell>
          <cell r="C477">
            <v>2</v>
          </cell>
          <cell r="D477">
            <v>2404</v>
          </cell>
        </row>
        <row r="478">
          <cell r="A478">
            <v>7</v>
          </cell>
          <cell r="B478">
            <v>24</v>
          </cell>
          <cell r="C478">
            <v>2</v>
          </cell>
          <cell r="D478">
            <v>2415</v>
          </cell>
        </row>
        <row r="479">
          <cell r="A479">
            <v>7</v>
          </cell>
          <cell r="B479">
            <v>24</v>
          </cell>
          <cell r="C479">
            <v>2</v>
          </cell>
          <cell r="D479">
            <v>2418</v>
          </cell>
        </row>
        <row r="480">
          <cell r="A480">
            <v>7</v>
          </cell>
          <cell r="B480">
            <v>24</v>
          </cell>
          <cell r="C480">
            <v>2</v>
          </cell>
          <cell r="D480">
            <v>2421</v>
          </cell>
        </row>
        <row r="481">
          <cell r="A481">
            <v>7</v>
          </cell>
          <cell r="B481">
            <v>24</v>
          </cell>
          <cell r="C481">
            <v>2</v>
          </cell>
          <cell r="D481">
            <v>2423</v>
          </cell>
        </row>
        <row r="482">
          <cell r="A482">
            <v>7</v>
          </cell>
          <cell r="B482">
            <v>24</v>
          </cell>
          <cell r="C482">
            <v>2</v>
          </cell>
          <cell r="D482">
            <v>2424</v>
          </cell>
        </row>
        <row r="483">
          <cell r="A483">
            <v>7</v>
          </cell>
          <cell r="B483">
            <v>24</v>
          </cell>
          <cell r="C483">
            <v>2</v>
          </cell>
          <cell r="D483">
            <v>2457</v>
          </cell>
        </row>
        <row r="484">
          <cell r="A484">
            <v>7</v>
          </cell>
          <cell r="B484">
            <v>24</v>
          </cell>
        </row>
        <row r="485">
          <cell r="A485">
            <v>7</v>
          </cell>
          <cell r="B485">
            <v>24</v>
          </cell>
          <cell r="C485">
            <v>3</v>
          </cell>
          <cell r="D485">
            <v>2405</v>
          </cell>
        </row>
        <row r="486">
          <cell r="A486">
            <v>7</v>
          </cell>
          <cell r="B486">
            <v>24</v>
          </cell>
        </row>
        <row r="487">
          <cell r="A487">
            <v>7</v>
          </cell>
          <cell r="B487">
            <v>24</v>
          </cell>
          <cell r="C487">
            <v>9</v>
          </cell>
          <cell r="D487">
            <v>2465</v>
          </cell>
        </row>
        <row r="488">
          <cell r="A488">
            <v>7</v>
          </cell>
          <cell r="B488">
            <v>24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2431</v>
          </cell>
        </row>
        <row r="490">
          <cell r="A490">
            <v>7</v>
          </cell>
          <cell r="B490">
            <v>24</v>
          </cell>
          <cell r="C490">
            <v>12</v>
          </cell>
          <cell r="D490">
            <v>2432</v>
          </cell>
        </row>
        <row r="491">
          <cell r="A491">
            <v>7</v>
          </cell>
          <cell r="B491">
            <v>24</v>
          </cell>
          <cell r="C491">
            <v>12</v>
          </cell>
          <cell r="D491">
            <v>2433</v>
          </cell>
        </row>
        <row r="492">
          <cell r="A492">
            <v>7</v>
          </cell>
          <cell r="B492">
            <v>24</v>
          </cell>
          <cell r="C492">
            <v>12</v>
          </cell>
          <cell r="D492">
            <v>2434</v>
          </cell>
          <cell r="F492" t="str">
            <v>Rate 2 Off-Peak Firm Accrual Reversal</v>
          </cell>
        </row>
        <row r="493">
          <cell r="A493">
            <v>7</v>
          </cell>
          <cell r="B493">
            <v>24</v>
          </cell>
          <cell r="C493">
            <v>12</v>
          </cell>
          <cell r="D493">
            <v>2496</v>
          </cell>
          <cell r="F493" t="str">
            <v>Rate 2 Off-Peak Firm Accrual Reversal</v>
          </cell>
          <cell r="G493">
            <v>-2</v>
          </cell>
          <cell r="H493">
            <v>-11610000</v>
          </cell>
          <cell r="I493">
            <v>-44773.23</v>
          </cell>
          <cell r="K493">
            <v>-119800</v>
          </cell>
        </row>
        <row r="494">
          <cell r="A494">
            <v>7</v>
          </cell>
          <cell r="B494">
            <v>24</v>
          </cell>
          <cell r="C494">
            <v>12</v>
          </cell>
          <cell r="D494">
            <v>2496</v>
          </cell>
          <cell r="F494" t="str">
            <v>Rate 2 Off- Peak Firm Accrual</v>
          </cell>
          <cell r="G494">
            <v>2</v>
          </cell>
          <cell r="H494">
            <v>12403000</v>
          </cell>
          <cell r="I494">
            <v>45927.8</v>
          </cell>
          <cell r="K494">
            <v>127972</v>
          </cell>
        </row>
        <row r="495">
          <cell r="A495">
            <v>7</v>
          </cell>
          <cell r="B495">
            <v>24</v>
          </cell>
          <cell r="C495">
            <v>12</v>
          </cell>
          <cell r="D495">
            <v>2496</v>
          </cell>
          <cell r="F495" t="str">
            <v>Rate 2 Off-Peak Firm Accrual</v>
          </cell>
        </row>
        <row r="496">
          <cell r="A496">
            <v>7</v>
          </cell>
          <cell r="B496">
            <v>24</v>
          </cell>
        </row>
        <row r="497">
          <cell r="A497">
            <v>7</v>
          </cell>
          <cell r="B497">
            <v>24</v>
          </cell>
          <cell r="C497">
            <v>14</v>
          </cell>
          <cell r="D497">
            <v>2480</v>
          </cell>
          <cell r="F497" t="str">
            <v>CNG-Vehicle Service</v>
          </cell>
          <cell r="G497">
            <v>2</v>
          </cell>
          <cell r="H497">
            <v>4500</v>
          </cell>
          <cell r="I497">
            <v>29.41</v>
          </cell>
          <cell r="K497">
            <v>46</v>
          </cell>
        </row>
        <row r="498">
          <cell r="A498">
            <v>7</v>
          </cell>
          <cell r="B498">
            <v>24</v>
          </cell>
        </row>
        <row r="499">
          <cell r="A499">
            <v>7</v>
          </cell>
          <cell r="B499">
            <v>24</v>
          </cell>
          <cell r="C499">
            <v>16</v>
          </cell>
          <cell r="D499">
            <v>2495</v>
          </cell>
        </row>
        <row r="500">
          <cell r="A500">
            <v>7</v>
          </cell>
          <cell r="B500">
            <v>24</v>
          </cell>
        </row>
        <row r="501">
          <cell r="A501">
            <v>7</v>
          </cell>
          <cell r="B501">
            <v>24</v>
          </cell>
          <cell r="C501">
            <v>19</v>
          </cell>
          <cell r="D501">
            <v>2497</v>
          </cell>
        </row>
        <row r="502">
          <cell r="A502">
            <v>7</v>
          </cell>
          <cell r="B502">
            <v>24</v>
          </cell>
        </row>
        <row r="503">
          <cell r="A503">
            <v>7</v>
          </cell>
          <cell r="B503">
            <v>24</v>
          </cell>
          <cell r="C503" t="str">
            <v>2h</v>
          </cell>
          <cell r="D503" t="str">
            <v>24ai</v>
          </cell>
        </row>
        <row r="504">
          <cell r="A504">
            <v>7</v>
          </cell>
          <cell r="B504">
            <v>24</v>
          </cell>
          <cell r="C504" t="str">
            <v>2h</v>
          </cell>
          <cell r="D504" t="str">
            <v>24aj</v>
          </cell>
        </row>
        <row r="505">
          <cell r="A505">
            <v>7</v>
          </cell>
          <cell r="B505">
            <v>24</v>
          </cell>
          <cell r="C505" t="str">
            <v>2h</v>
          </cell>
          <cell r="D505" t="str">
            <v>24ak</v>
          </cell>
        </row>
        <row r="506">
          <cell r="A506">
            <v>7</v>
          </cell>
          <cell r="B506">
            <v>24</v>
          </cell>
          <cell r="C506" t="str">
            <v>2h</v>
          </cell>
          <cell r="D506" t="str">
            <v>24al</v>
          </cell>
        </row>
        <row r="507">
          <cell r="A507">
            <v>7</v>
          </cell>
          <cell r="B507">
            <v>24</v>
          </cell>
          <cell r="C507" t="str">
            <v>2h</v>
          </cell>
          <cell r="D507" t="str">
            <v>24am</v>
          </cell>
        </row>
        <row r="508">
          <cell r="A508">
            <v>7</v>
          </cell>
          <cell r="B508">
            <v>24</v>
          </cell>
          <cell r="C508" t="str">
            <v>2h</v>
          </cell>
          <cell r="D508" t="str">
            <v>24an</v>
          </cell>
        </row>
        <row r="509">
          <cell r="A509">
            <v>7</v>
          </cell>
          <cell r="B509">
            <v>24</v>
          </cell>
          <cell r="C509" t="str">
            <v>2h</v>
          </cell>
          <cell r="D509" t="str">
            <v>24ay</v>
          </cell>
        </row>
        <row r="510">
          <cell r="A510">
            <v>7</v>
          </cell>
          <cell r="B510">
            <v>24</v>
          </cell>
          <cell r="C510" t="str">
            <v>2h</v>
          </cell>
          <cell r="D510" t="str">
            <v>24ba</v>
          </cell>
        </row>
        <row r="511">
          <cell r="A511">
            <v>7</v>
          </cell>
          <cell r="B511">
            <v>24</v>
          </cell>
        </row>
        <row r="512">
          <cell r="A512">
            <v>7</v>
          </cell>
          <cell r="B512">
            <v>24</v>
          </cell>
          <cell r="G512">
            <v>2</v>
          </cell>
          <cell r="H512">
            <v>797500</v>
          </cell>
          <cell r="I512">
            <v>1183.9799999999998</v>
          </cell>
          <cell r="J512">
            <v>0</v>
          </cell>
          <cell r="K512">
            <v>8218</v>
          </cell>
        </row>
        <row r="513">
          <cell r="A513">
            <v>7</v>
          </cell>
        </row>
        <row r="514">
          <cell r="A514">
            <v>7</v>
          </cell>
          <cell r="B514">
            <v>26</v>
          </cell>
          <cell r="C514">
            <v>2</v>
          </cell>
          <cell r="D514">
            <v>2641</v>
          </cell>
        </row>
        <row r="515">
          <cell r="A515">
            <v>7</v>
          </cell>
          <cell r="B515">
            <v>26</v>
          </cell>
        </row>
        <row r="516">
          <cell r="A516">
            <v>7</v>
          </cell>
          <cell r="B516">
            <v>26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7</v>
          </cell>
        </row>
        <row r="518">
          <cell r="A518">
            <v>7</v>
          </cell>
          <cell r="G518">
            <v>7</v>
          </cell>
          <cell r="H518">
            <v>2495200</v>
          </cell>
          <cell r="I518">
            <v>-7407.8600000000188</v>
          </cell>
          <cell r="J518">
            <v>0</v>
          </cell>
          <cell r="K518">
            <v>25624</v>
          </cell>
        </row>
        <row r="520">
          <cell r="A520">
            <v>9</v>
          </cell>
          <cell r="B520">
            <v>25</v>
          </cell>
          <cell r="C520">
            <v>19</v>
          </cell>
          <cell r="D520">
            <v>2500</v>
          </cell>
        </row>
        <row r="521">
          <cell r="A521">
            <v>9</v>
          </cell>
          <cell r="B521">
            <v>25</v>
          </cell>
        </row>
        <row r="522">
          <cell r="A522">
            <v>9</v>
          </cell>
          <cell r="B522">
            <v>25</v>
          </cell>
          <cell r="C522">
            <v>98</v>
          </cell>
          <cell r="D522">
            <v>2550</v>
          </cell>
        </row>
        <row r="523">
          <cell r="A523">
            <v>9</v>
          </cell>
          <cell r="B523">
            <v>25</v>
          </cell>
        </row>
        <row r="524">
          <cell r="A524">
            <v>9</v>
          </cell>
          <cell r="B524">
            <v>25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9</v>
          </cell>
        </row>
        <row r="526">
          <cell r="A526">
            <v>9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8">
          <cell r="A528" t="str">
            <v>SYSTEM TOTALS</v>
          </cell>
          <cell r="G528">
            <v>83</v>
          </cell>
          <cell r="H528">
            <v>26401800</v>
          </cell>
          <cell r="I528">
            <v>-55944.930000000051</v>
          </cell>
          <cell r="J528">
            <v>68.59</v>
          </cell>
          <cell r="K528">
            <v>297627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tmt_Sales"/>
    </sheetNames>
    <sheetDataSet>
      <sheetData sheetId="0">
        <row r="11">
          <cell r="A11" t="str">
            <v>Boro</v>
          </cell>
          <cell r="B11" t="str">
            <v>Type</v>
          </cell>
          <cell r="C11" t="str">
            <v>SC</v>
          </cell>
          <cell r="D11" t="str">
            <v>Desc</v>
          </cell>
          <cell r="G11" t="str">
            <v>#Bills</v>
          </cell>
          <cell r="H11" t="str">
            <v>Cubic ft</v>
          </cell>
          <cell r="I11" t="str">
            <v>Revenue</v>
          </cell>
          <cell r="J11" t="str">
            <v>Fuel Adj</v>
          </cell>
          <cell r="K11" t="str">
            <v>Therms</v>
          </cell>
        </row>
        <row r="13">
          <cell r="A13">
            <v>1</v>
          </cell>
          <cell r="B13">
            <v>20</v>
          </cell>
          <cell r="C13">
            <v>1</v>
          </cell>
          <cell r="D13">
            <v>2001</v>
          </cell>
          <cell r="F13" t="str">
            <v>Residential &amp; Religious - Monthly</v>
          </cell>
        </row>
        <row r="14">
          <cell r="A14">
            <v>1</v>
          </cell>
          <cell r="B14">
            <v>20</v>
          </cell>
          <cell r="C14">
            <v>1</v>
          </cell>
          <cell r="D14">
            <v>2002</v>
          </cell>
          <cell r="F14" t="str">
            <v>Residential &amp; Religious - Bi-Monthly</v>
          </cell>
        </row>
        <row r="15">
          <cell r="A15">
            <v>1</v>
          </cell>
          <cell r="B15">
            <v>20</v>
          </cell>
          <cell r="C15">
            <v>1</v>
          </cell>
          <cell r="D15">
            <v>2004</v>
          </cell>
          <cell r="F15" t="str">
            <v>Accrual</v>
          </cell>
        </row>
        <row r="16">
          <cell r="A16">
            <v>1</v>
          </cell>
          <cell r="B16">
            <v>20</v>
          </cell>
          <cell r="C16">
            <v>1</v>
          </cell>
          <cell r="D16">
            <v>2005</v>
          </cell>
          <cell r="F16" t="str">
            <v>Accrual Reversal</v>
          </cell>
        </row>
        <row r="17">
          <cell r="A17">
            <v>1</v>
          </cell>
          <cell r="B17">
            <v>20</v>
          </cell>
        </row>
        <row r="18">
          <cell r="A18">
            <v>1</v>
          </cell>
          <cell r="B18">
            <v>20</v>
          </cell>
          <cell r="C18">
            <v>3</v>
          </cell>
          <cell r="D18">
            <v>2016</v>
          </cell>
          <cell r="F18" t="str">
            <v>Residential &amp; Religious - Heating</v>
          </cell>
        </row>
        <row r="19">
          <cell r="A19">
            <v>1</v>
          </cell>
          <cell r="B19">
            <v>20</v>
          </cell>
          <cell r="C19">
            <v>3</v>
          </cell>
          <cell r="D19">
            <v>2018</v>
          </cell>
        </row>
        <row r="20">
          <cell r="A20">
            <v>1</v>
          </cell>
          <cell r="B20">
            <v>20</v>
          </cell>
          <cell r="C20">
            <v>3</v>
          </cell>
          <cell r="D20">
            <v>2021</v>
          </cell>
        </row>
        <row r="21">
          <cell r="A21">
            <v>1</v>
          </cell>
          <cell r="B21">
            <v>20</v>
          </cell>
        </row>
        <row r="22">
          <cell r="A22">
            <v>1</v>
          </cell>
          <cell r="B22">
            <v>20</v>
          </cell>
          <cell r="C22">
            <v>13</v>
          </cell>
          <cell r="D22">
            <v>2053</v>
          </cell>
        </row>
        <row r="23">
          <cell r="A23">
            <v>1</v>
          </cell>
          <cell r="B23">
            <v>20</v>
          </cell>
        </row>
        <row r="24">
          <cell r="A24">
            <v>1</v>
          </cell>
          <cell r="B24">
            <v>20</v>
          </cell>
          <cell r="C24" t="str">
            <v>3a</v>
          </cell>
          <cell r="D24">
            <v>2017</v>
          </cell>
          <cell r="F24" t="str">
            <v>Residential &amp; Religious - Air Conditioning</v>
          </cell>
        </row>
        <row r="25">
          <cell r="A25">
            <v>1</v>
          </cell>
          <cell r="B25">
            <v>20</v>
          </cell>
        </row>
        <row r="26">
          <cell r="A26">
            <v>1</v>
          </cell>
          <cell r="B26">
            <v>20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</v>
          </cell>
        </row>
        <row r="28">
          <cell r="A28">
            <v>1</v>
          </cell>
          <cell r="B28">
            <v>22</v>
          </cell>
          <cell r="C28">
            <v>2</v>
          </cell>
          <cell r="D28">
            <v>2201</v>
          </cell>
          <cell r="F28" t="str">
            <v>General - Monthly</v>
          </cell>
        </row>
        <row r="29">
          <cell r="A29">
            <v>1</v>
          </cell>
          <cell r="B29">
            <v>22</v>
          </cell>
          <cell r="C29">
            <v>2</v>
          </cell>
          <cell r="D29">
            <v>2202</v>
          </cell>
          <cell r="F29" t="str">
            <v>General - Bi-monthly</v>
          </cell>
        </row>
        <row r="30">
          <cell r="A30">
            <v>1</v>
          </cell>
          <cell r="B30">
            <v>22</v>
          </cell>
          <cell r="C30">
            <v>2</v>
          </cell>
          <cell r="D30">
            <v>2204</v>
          </cell>
          <cell r="F30" t="str">
            <v>Accrual</v>
          </cell>
        </row>
        <row r="31">
          <cell r="A31">
            <v>1</v>
          </cell>
          <cell r="B31">
            <v>22</v>
          </cell>
          <cell r="C31">
            <v>2</v>
          </cell>
          <cell r="D31">
            <v>2205</v>
          </cell>
          <cell r="F31" t="str">
            <v>Accrual Reversal</v>
          </cell>
        </row>
        <row r="32">
          <cell r="A32">
            <v>1</v>
          </cell>
          <cell r="B32">
            <v>22</v>
          </cell>
          <cell r="C32">
            <v>2</v>
          </cell>
          <cell r="D32">
            <v>2207</v>
          </cell>
        </row>
        <row r="33">
          <cell r="A33">
            <v>1</v>
          </cell>
          <cell r="B33">
            <v>22</v>
          </cell>
          <cell r="C33">
            <v>2</v>
          </cell>
          <cell r="D33">
            <v>2208</v>
          </cell>
        </row>
        <row r="34">
          <cell r="A34">
            <v>1</v>
          </cell>
          <cell r="B34">
            <v>22</v>
          </cell>
          <cell r="C34">
            <v>2</v>
          </cell>
          <cell r="D34">
            <v>2221</v>
          </cell>
        </row>
        <row r="35">
          <cell r="A35">
            <v>1</v>
          </cell>
          <cell r="B35">
            <v>22</v>
          </cell>
          <cell r="C35">
            <v>2</v>
          </cell>
          <cell r="D35">
            <v>2223</v>
          </cell>
        </row>
        <row r="36">
          <cell r="A36">
            <v>1</v>
          </cell>
          <cell r="B36">
            <v>22</v>
          </cell>
          <cell r="C36">
            <v>2</v>
          </cell>
          <cell r="D36">
            <v>2224</v>
          </cell>
        </row>
        <row r="37">
          <cell r="A37">
            <v>1</v>
          </cell>
          <cell r="B37">
            <v>22</v>
          </cell>
          <cell r="C37">
            <v>2</v>
          </cell>
          <cell r="D37">
            <v>2226</v>
          </cell>
        </row>
        <row r="38">
          <cell r="A38">
            <v>1</v>
          </cell>
          <cell r="B38">
            <v>22</v>
          </cell>
          <cell r="C38">
            <v>2</v>
          </cell>
          <cell r="D38">
            <v>2227</v>
          </cell>
        </row>
        <row r="39">
          <cell r="A39">
            <v>1</v>
          </cell>
          <cell r="B39">
            <v>22</v>
          </cell>
          <cell r="C39">
            <v>2</v>
          </cell>
          <cell r="D39">
            <v>2236</v>
          </cell>
        </row>
        <row r="40">
          <cell r="A40">
            <v>1</v>
          </cell>
          <cell r="B40">
            <v>22</v>
          </cell>
          <cell r="C40">
            <v>2</v>
          </cell>
          <cell r="D40">
            <v>2237</v>
          </cell>
        </row>
        <row r="41">
          <cell r="A41">
            <v>1</v>
          </cell>
          <cell r="B41">
            <v>22</v>
          </cell>
        </row>
        <row r="42">
          <cell r="A42">
            <v>1</v>
          </cell>
          <cell r="B42">
            <v>22</v>
          </cell>
          <cell r="C42">
            <v>9</v>
          </cell>
          <cell r="D42">
            <v>2261</v>
          </cell>
        </row>
        <row r="43">
          <cell r="A43">
            <v>1</v>
          </cell>
          <cell r="B43">
            <v>22</v>
          </cell>
          <cell r="C43">
            <v>9</v>
          </cell>
          <cell r="D43">
            <v>2264</v>
          </cell>
        </row>
        <row r="44">
          <cell r="A44">
            <v>1</v>
          </cell>
          <cell r="B44">
            <v>22</v>
          </cell>
        </row>
        <row r="45">
          <cell r="A45">
            <v>1</v>
          </cell>
          <cell r="B45">
            <v>22</v>
          </cell>
          <cell r="C45">
            <v>12</v>
          </cell>
          <cell r="D45">
            <v>2231</v>
          </cell>
        </row>
        <row r="46">
          <cell r="A46">
            <v>1</v>
          </cell>
          <cell r="B46">
            <v>22</v>
          </cell>
          <cell r="C46">
            <v>12</v>
          </cell>
          <cell r="D46">
            <v>2232</v>
          </cell>
        </row>
        <row r="47">
          <cell r="A47">
            <v>1</v>
          </cell>
          <cell r="B47">
            <v>22</v>
          </cell>
          <cell r="C47">
            <v>12</v>
          </cell>
          <cell r="D47">
            <v>2233</v>
          </cell>
          <cell r="F47" t="str">
            <v>Interruptible - Priority C</v>
          </cell>
        </row>
        <row r="48">
          <cell r="A48">
            <v>1</v>
          </cell>
          <cell r="B48">
            <v>22</v>
          </cell>
          <cell r="C48">
            <v>12</v>
          </cell>
          <cell r="D48">
            <v>2234</v>
          </cell>
          <cell r="F48" t="str">
            <v>Rate 2 Off-Peak Firm accrual reversal</v>
          </cell>
        </row>
        <row r="49">
          <cell r="A49">
            <v>1</v>
          </cell>
          <cell r="B49">
            <v>22</v>
          </cell>
          <cell r="C49">
            <v>12</v>
          </cell>
          <cell r="D49">
            <v>2296</v>
          </cell>
          <cell r="F49" t="str">
            <v>Rate 2 off-Peak Firm accrual</v>
          </cell>
          <cell r="G49">
            <v>7</v>
          </cell>
          <cell r="H49">
            <v>181952000</v>
          </cell>
          <cell r="I49">
            <v>654101.03</v>
          </cell>
          <cell r="K49">
            <v>1886625</v>
          </cell>
        </row>
        <row r="50">
          <cell r="A50">
            <v>1</v>
          </cell>
          <cell r="B50">
            <v>22</v>
          </cell>
          <cell r="C50">
            <v>12</v>
          </cell>
          <cell r="D50">
            <v>2296</v>
          </cell>
          <cell r="F50" t="str">
            <v>Rate 2 Off-Peak Firm accrual reversal</v>
          </cell>
          <cell r="G50">
            <v>-6</v>
          </cell>
          <cell r="H50">
            <v>-182699000</v>
          </cell>
          <cell r="I50">
            <v>-646158.17000000004</v>
          </cell>
          <cell r="K50">
            <v>-1890840</v>
          </cell>
        </row>
        <row r="51">
          <cell r="A51">
            <v>1</v>
          </cell>
          <cell r="B51">
            <v>22</v>
          </cell>
          <cell r="C51">
            <v>12</v>
          </cell>
          <cell r="D51">
            <v>2296</v>
          </cell>
          <cell r="F51" t="str">
            <v>Rate 2 Off-Peak Firm accrual</v>
          </cell>
        </row>
        <row r="52">
          <cell r="A52">
            <v>1</v>
          </cell>
          <cell r="B52">
            <v>22</v>
          </cell>
          <cell r="C52">
            <v>12</v>
          </cell>
          <cell r="D52">
            <v>2296</v>
          </cell>
          <cell r="F52" t="str">
            <v>Rate 2 Off-Peak Firm accrual</v>
          </cell>
        </row>
        <row r="53">
          <cell r="A53">
            <v>1</v>
          </cell>
          <cell r="B53">
            <v>22</v>
          </cell>
          <cell r="C53">
            <v>12</v>
          </cell>
          <cell r="D53">
            <v>2296</v>
          </cell>
        </row>
        <row r="54">
          <cell r="A54">
            <v>1</v>
          </cell>
          <cell r="B54">
            <v>22</v>
          </cell>
        </row>
        <row r="55">
          <cell r="A55">
            <v>1</v>
          </cell>
          <cell r="B55">
            <v>22</v>
          </cell>
          <cell r="C55">
            <v>14</v>
          </cell>
          <cell r="D55">
            <v>2250</v>
          </cell>
          <cell r="F55" t="str">
            <v>CNG Vehicle Service</v>
          </cell>
          <cell r="G55">
            <v>57</v>
          </cell>
          <cell r="H55">
            <v>1008600</v>
          </cell>
          <cell r="I55">
            <v>9430.27</v>
          </cell>
          <cell r="K55">
            <v>10470</v>
          </cell>
        </row>
        <row r="56">
          <cell r="A56">
            <v>1</v>
          </cell>
          <cell r="B56">
            <v>22</v>
          </cell>
        </row>
        <row r="57">
          <cell r="A57">
            <v>1</v>
          </cell>
          <cell r="B57">
            <v>22</v>
          </cell>
          <cell r="C57">
            <v>16</v>
          </cell>
          <cell r="D57">
            <v>2295</v>
          </cell>
        </row>
        <row r="58">
          <cell r="A58">
            <v>1</v>
          </cell>
          <cell r="B58">
            <v>22</v>
          </cell>
        </row>
        <row r="59">
          <cell r="A59">
            <v>1</v>
          </cell>
          <cell r="B59">
            <v>22</v>
          </cell>
          <cell r="C59">
            <v>19</v>
          </cell>
          <cell r="D59">
            <v>2297</v>
          </cell>
          <cell r="F59" t="str">
            <v>Negotiated Contracts</v>
          </cell>
          <cell r="H59">
            <v>-2429000</v>
          </cell>
          <cell r="I59">
            <v>-12047.19</v>
          </cell>
          <cell r="K59">
            <v>-25114</v>
          </cell>
        </row>
        <row r="60">
          <cell r="A60">
            <v>1</v>
          </cell>
          <cell r="B60">
            <v>22</v>
          </cell>
          <cell r="C60">
            <v>19</v>
          </cell>
          <cell r="D60">
            <v>2297</v>
          </cell>
          <cell r="F60" t="str">
            <v>Negotiated Contracts Accrual Reversal</v>
          </cell>
          <cell r="G60">
            <v>-1</v>
          </cell>
          <cell r="H60">
            <v>-671000</v>
          </cell>
          <cell r="I60">
            <v>-3932.67</v>
          </cell>
          <cell r="K60">
            <v>-6936</v>
          </cell>
        </row>
        <row r="61">
          <cell r="A61">
            <v>1</v>
          </cell>
          <cell r="B61">
            <v>22</v>
          </cell>
          <cell r="C61">
            <v>19</v>
          </cell>
          <cell r="D61">
            <v>2297</v>
          </cell>
          <cell r="F61" t="str">
            <v>Negotiated Contracts Accrual</v>
          </cell>
          <cell r="G61">
            <v>1</v>
          </cell>
          <cell r="H61">
            <v>413000</v>
          </cell>
          <cell r="I61">
            <v>2483.23</v>
          </cell>
          <cell r="K61">
            <v>4291</v>
          </cell>
        </row>
        <row r="62">
          <cell r="A62">
            <v>1</v>
          </cell>
          <cell r="B62">
            <v>22</v>
          </cell>
          <cell r="C62">
            <v>19</v>
          </cell>
          <cell r="D62">
            <v>2297</v>
          </cell>
          <cell r="F62" t="str">
            <v>Negotiated Contracts</v>
          </cell>
        </row>
        <row r="63">
          <cell r="A63">
            <v>1</v>
          </cell>
          <cell r="B63">
            <v>22</v>
          </cell>
          <cell r="C63">
            <v>19</v>
          </cell>
          <cell r="D63">
            <v>2297</v>
          </cell>
          <cell r="F63" t="str">
            <v>Negotiated  Contracts reaccrual reversal</v>
          </cell>
        </row>
        <row r="64">
          <cell r="A64">
            <v>1</v>
          </cell>
          <cell r="B64">
            <v>22</v>
          </cell>
        </row>
        <row r="65">
          <cell r="A65">
            <v>1</v>
          </cell>
          <cell r="B65">
            <v>22</v>
          </cell>
          <cell r="C65" t="str">
            <v>2a</v>
          </cell>
          <cell r="D65">
            <v>2206</v>
          </cell>
          <cell r="F65" t="str">
            <v>General - Air Conditioning</v>
          </cell>
        </row>
        <row r="66">
          <cell r="A66">
            <v>1</v>
          </cell>
          <cell r="B66">
            <v>22</v>
          </cell>
          <cell r="C66" t="str">
            <v>2a</v>
          </cell>
          <cell r="D66">
            <v>2213</v>
          </cell>
        </row>
        <row r="67">
          <cell r="A67">
            <v>1</v>
          </cell>
          <cell r="B67">
            <v>22</v>
          </cell>
          <cell r="C67" t="str">
            <v>2a</v>
          </cell>
          <cell r="D67">
            <v>2240</v>
          </cell>
        </row>
        <row r="68">
          <cell r="A68">
            <v>1</v>
          </cell>
          <cell r="B68">
            <v>22</v>
          </cell>
          <cell r="C68" t="str">
            <v>2a</v>
          </cell>
          <cell r="D68">
            <v>2241</v>
          </cell>
        </row>
        <row r="69">
          <cell r="A69">
            <v>1</v>
          </cell>
          <cell r="B69">
            <v>22</v>
          </cell>
        </row>
        <row r="70">
          <cell r="A70">
            <v>1</v>
          </cell>
          <cell r="B70">
            <v>22</v>
          </cell>
          <cell r="C70" t="str">
            <v>2h</v>
          </cell>
          <cell r="D70">
            <v>2207</v>
          </cell>
        </row>
        <row r="71">
          <cell r="A71">
            <v>1</v>
          </cell>
          <cell r="B71">
            <v>22</v>
          </cell>
          <cell r="C71" t="str">
            <v>2h</v>
          </cell>
          <cell r="D71">
            <v>2208</v>
          </cell>
        </row>
        <row r="72">
          <cell r="A72">
            <v>1</v>
          </cell>
          <cell r="B72">
            <v>22</v>
          </cell>
          <cell r="C72" t="str">
            <v>2h</v>
          </cell>
          <cell r="D72">
            <v>2223</v>
          </cell>
        </row>
        <row r="73">
          <cell r="A73">
            <v>1</v>
          </cell>
          <cell r="B73">
            <v>22</v>
          </cell>
          <cell r="C73" t="str">
            <v>2h</v>
          </cell>
          <cell r="D73">
            <v>2224</v>
          </cell>
        </row>
        <row r="74">
          <cell r="A74">
            <v>1</v>
          </cell>
          <cell r="B74">
            <v>22</v>
          </cell>
          <cell r="C74" t="str">
            <v>2h</v>
          </cell>
          <cell r="D74">
            <v>2227</v>
          </cell>
        </row>
        <row r="75">
          <cell r="A75">
            <v>1</v>
          </cell>
          <cell r="B75">
            <v>22</v>
          </cell>
          <cell r="C75" t="str">
            <v>2h</v>
          </cell>
          <cell r="D75">
            <v>2237</v>
          </cell>
        </row>
        <row r="76">
          <cell r="A76">
            <v>1</v>
          </cell>
          <cell r="B76">
            <v>22</v>
          </cell>
        </row>
        <row r="77">
          <cell r="A77">
            <v>1</v>
          </cell>
          <cell r="B77">
            <v>22</v>
          </cell>
          <cell r="C77">
            <v>20</v>
          </cell>
          <cell r="D77">
            <v>2290</v>
          </cell>
          <cell r="K77">
            <v>1055426</v>
          </cell>
        </row>
        <row r="78">
          <cell r="A78">
            <v>1</v>
          </cell>
          <cell r="B78">
            <v>22</v>
          </cell>
        </row>
        <row r="79">
          <cell r="A79">
            <v>1</v>
          </cell>
          <cell r="B79">
            <v>22</v>
          </cell>
          <cell r="G79">
            <v>58</v>
          </cell>
          <cell r="H79">
            <v>-2425400</v>
          </cell>
          <cell r="I79">
            <v>3876.4999999999859</v>
          </cell>
          <cell r="J79">
            <v>0</v>
          </cell>
          <cell r="K79">
            <v>1033922</v>
          </cell>
        </row>
        <row r="80">
          <cell r="A80">
            <v>1</v>
          </cell>
        </row>
        <row r="81">
          <cell r="A81">
            <v>1</v>
          </cell>
          <cell r="B81">
            <v>24</v>
          </cell>
          <cell r="C81" t="str">
            <v>sp</v>
          </cell>
          <cell r="D81">
            <v>2481</v>
          </cell>
          <cell r="F81" t="str">
            <v>UNG Gansevourt Station</v>
          </cell>
          <cell r="G81">
            <v>1</v>
          </cell>
          <cell r="H81">
            <v>7000</v>
          </cell>
          <cell r="I81">
            <v>40.32</v>
          </cell>
          <cell r="K81">
            <v>72</v>
          </cell>
        </row>
        <row r="82">
          <cell r="A82">
            <v>1</v>
          </cell>
          <cell r="B82">
            <v>24</v>
          </cell>
          <cell r="C82" t="str">
            <v>sp</v>
          </cell>
          <cell r="D82">
            <v>2490</v>
          </cell>
          <cell r="F82" t="str">
            <v>Governor's Island</v>
          </cell>
          <cell r="G82">
            <v>1</v>
          </cell>
          <cell r="H82">
            <v>260000</v>
          </cell>
          <cell r="I82">
            <v>3148.93</v>
          </cell>
          <cell r="J82">
            <v>521.29</v>
          </cell>
          <cell r="K82">
            <v>2701</v>
          </cell>
        </row>
        <row r="83">
          <cell r="A83">
            <v>1</v>
          </cell>
          <cell r="B83">
            <v>24</v>
          </cell>
          <cell r="C83" t="str">
            <v>sp</v>
          </cell>
          <cell r="D83">
            <v>2490</v>
          </cell>
        </row>
        <row r="84">
          <cell r="A84">
            <v>1</v>
          </cell>
          <cell r="B84">
            <v>24</v>
          </cell>
          <cell r="C84" t="str">
            <v>sp</v>
          </cell>
          <cell r="D84">
            <v>2490</v>
          </cell>
        </row>
        <row r="85">
          <cell r="A85">
            <v>1</v>
          </cell>
          <cell r="B85">
            <v>24</v>
          </cell>
          <cell r="C85" t="str">
            <v>sp</v>
          </cell>
          <cell r="D85">
            <v>2481</v>
          </cell>
        </row>
        <row r="86">
          <cell r="A86">
            <v>1</v>
          </cell>
          <cell r="B86">
            <v>24</v>
          </cell>
        </row>
        <row r="87">
          <cell r="A87">
            <v>1</v>
          </cell>
          <cell r="B87">
            <v>24</v>
          </cell>
          <cell r="C87">
            <v>2</v>
          </cell>
          <cell r="D87" t="str">
            <v>24aa</v>
          </cell>
        </row>
        <row r="88">
          <cell r="A88">
            <v>1</v>
          </cell>
          <cell r="B88">
            <v>24</v>
          </cell>
          <cell r="C88">
            <v>2</v>
          </cell>
          <cell r="D88" t="str">
            <v>24ab</v>
          </cell>
        </row>
        <row r="89">
          <cell r="A89">
            <v>1</v>
          </cell>
          <cell r="B89">
            <v>24</v>
          </cell>
          <cell r="C89">
            <v>2</v>
          </cell>
          <cell r="D89" t="str">
            <v>24ac</v>
          </cell>
        </row>
        <row r="90">
          <cell r="A90">
            <v>1</v>
          </cell>
          <cell r="B90">
            <v>24</v>
          </cell>
          <cell r="C90">
            <v>2</v>
          </cell>
          <cell r="D90" t="str">
            <v>24ad</v>
          </cell>
        </row>
        <row r="91">
          <cell r="A91">
            <v>1</v>
          </cell>
          <cell r="B91">
            <v>24</v>
          </cell>
          <cell r="C91">
            <v>2</v>
          </cell>
          <cell r="D91" t="str">
            <v>24ae</v>
          </cell>
        </row>
        <row r="92">
          <cell r="A92">
            <v>1</v>
          </cell>
          <cell r="B92">
            <v>24</v>
          </cell>
          <cell r="C92">
            <v>2</v>
          </cell>
          <cell r="D92" t="str">
            <v>24ag</v>
          </cell>
        </row>
        <row r="93">
          <cell r="A93">
            <v>1</v>
          </cell>
          <cell r="B93">
            <v>24</v>
          </cell>
          <cell r="C93">
            <v>2</v>
          </cell>
          <cell r="D93" t="str">
            <v>24ah</v>
          </cell>
        </row>
        <row r="94">
          <cell r="A94">
            <v>1</v>
          </cell>
          <cell r="B94">
            <v>24</v>
          </cell>
          <cell r="C94">
            <v>2</v>
          </cell>
          <cell r="D94" t="str">
            <v>24ao</v>
          </cell>
        </row>
        <row r="95">
          <cell r="A95">
            <v>1</v>
          </cell>
          <cell r="B95">
            <v>24</v>
          </cell>
          <cell r="C95">
            <v>2</v>
          </cell>
          <cell r="D95" t="str">
            <v>24as</v>
          </cell>
        </row>
        <row r="96">
          <cell r="A96">
            <v>1</v>
          </cell>
          <cell r="B96">
            <v>24</v>
          </cell>
          <cell r="C96">
            <v>2</v>
          </cell>
          <cell r="D96">
            <v>2403</v>
          </cell>
          <cell r="F96" t="str">
            <v>NYC Housing Authority</v>
          </cell>
        </row>
        <row r="97">
          <cell r="A97">
            <v>1</v>
          </cell>
          <cell r="B97">
            <v>24</v>
          </cell>
          <cell r="C97">
            <v>2</v>
          </cell>
          <cell r="D97">
            <v>2406</v>
          </cell>
          <cell r="F97" t="str">
            <v>NYC Transit Authority</v>
          </cell>
        </row>
        <row r="98">
          <cell r="A98">
            <v>1</v>
          </cell>
          <cell r="B98">
            <v>24</v>
          </cell>
          <cell r="C98">
            <v>2</v>
          </cell>
          <cell r="D98">
            <v>2409</v>
          </cell>
          <cell r="F98" t="str">
            <v>Port Authority of NY &amp; NJ</v>
          </cell>
        </row>
        <row r="99">
          <cell r="A99">
            <v>1</v>
          </cell>
          <cell r="B99">
            <v>24</v>
          </cell>
          <cell r="C99">
            <v>2</v>
          </cell>
          <cell r="D99">
            <v>2412</v>
          </cell>
          <cell r="F99" t="str">
            <v>Triboro Bridge &amp; Tunnel Authority</v>
          </cell>
        </row>
        <row r="100">
          <cell r="A100">
            <v>1</v>
          </cell>
          <cell r="B100">
            <v>24</v>
          </cell>
          <cell r="C100">
            <v>2</v>
          </cell>
          <cell r="D100">
            <v>2421</v>
          </cell>
          <cell r="F100" t="str">
            <v>New York State</v>
          </cell>
        </row>
        <row r="101">
          <cell r="A101">
            <v>1</v>
          </cell>
          <cell r="B101">
            <v>24</v>
          </cell>
          <cell r="C101">
            <v>2</v>
          </cell>
          <cell r="D101">
            <v>2424</v>
          </cell>
          <cell r="F101" t="str">
            <v>U.S. Government</v>
          </cell>
        </row>
        <row r="102">
          <cell r="A102">
            <v>1</v>
          </cell>
          <cell r="B102">
            <v>24</v>
          </cell>
          <cell r="C102">
            <v>2</v>
          </cell>
          <cell r="D102">
            <v>2441</v>
          </cell>
          <cell r="F102" t="str">
            <v>NYC Public Bridges</v>
          </cell>
        </row>
        <row r="103">
          <cell r="A103">
            <v>1</v>
          </cell>
          <cell r="B103">
            <v>24</v>
          </cell>
          <cell r="C103">
            <v>2</v>
          </cell>
          <cell r="D103">
            <v>2475</v>
          </cell>
          <cell r="F103" t="str">
            <v>Water Front Comm.</v>
          </cell>
        </row>
        <row r="104">
          <cell r="A104">
            <v>1</v>
          </cell>
          <cell r="B104">
            <v>24</v>
          </cell>
          <cell r="C104">
            <v>2</v>
          </cell>
          <cell r="D104">
            <v>2476</v>
          </cell>
          <cell r="F104" t="str">
            <v>Off-Track Betting</v>
          </cell>
        </row>
        <row r="105">
          <cell r="A105">
            <v>1</v>
          </cell>
          <cell r="B105">
            <v>24</v>
          </cell>
        </row>
        <row r="106">
          <cell r="A106">
            <v>1</v>
          </cell>
          <cell r="B106">
            <v>24</v>
          </cell>
          <cell r="C106">
            <v>3</v>
          </cell>
          <cell r="D106">
            <v>2405</v>
          </cell>
        </row>
        <row r="107">
          <cell r="A107">
            <v>1</v>
          </cell>
          <cell r="B107">
            <v>24</v>
          </cell>
          <cell r="C107">
            <v>3</v>
          </cell>
          <cell r="D107">
            <v>2472</v>
          </cell>
        </row>
        <row r="108">
          <cell r="A108">
            <v>1</v>
          </cell>
          <cell r="B108">
            <v>24</v>
          </cell>
          <cell r="C108">
            <v>3</v>
          </cell>
          <cell r="D108">
            <v>2480</v>
          </cell>
        </row>
        <row r="109">
          <cell r="A109">
            <v>1</v>
          </cell>
          <cell r="B109">
            <v>24</v>
          </cell>
        </row>
        <row r="110">
          <cell r="A110">
            <v>1</v>
          </cell>
          <cell r="B110">
            <v>24</v>
          </cell>
          <cell r="C110">
            <v>12</v>
          </cell>
          <cell r="D110">
            <v>2431</v>
          </cell>
        </row>
        <row r="111">
          <cell r="A111">
            <v>1</v>
          </cell>
          <cell r="B111">
            <v>24</v>
          </cell>
          <cell r="C111">
            <v>12</v>
          </cell>
          <cell r="D111">
            <v>2432</v>
          </cell>
        </row>
        <row r="112">
          <cell r="A112">
            <v>1</v>
          </cell>
          <cell r="B112">
            <v>24</v>
          </cell>
          <cell r="C112">
            <v>12</v>
          </cell>
          <cell r="D112">
            <v>2433</v>
          </cell>
        </row>
        <row r="113">
          <cell r="A113">
            <v>1</v>
          </cell>
          <cell r="B113">
            <v>24</v>
          </cell>
          <cell r="C113">
            <v>12</v>
          </cell>
          <cell r="D113">
            <v>2433</v>
          </cell>
        </row>
        <row r="114">
          <cell r="A114">
            <v>1</v>
          </cell>
          <cell r="B114">
            <v>24</v>
          </cell>
          <cell r="C114">
            <v>12</v>
          </cell>
          <cell r="D114">
            <v>2433</v>
          </cell>
        </row>
        <row r="115">
          <cell r="A115">
            <v>1</v>
          </cell>
          <cell r="B115">
            <v>24</v>
          </cell>
          <cell r="C115">
            <v>12</v>
          </cell>
          <cell r="D115">
            <v>2496</v>
          </cell>
          <cell r="F115" t="str">
            <v>Rate 2 Off-Peak Firm accrual</v>
          </cell>
          <cell r="G115">
            <v>13</v>
          </cell>
          <cell r="H115">
            <v>59120000</v>
          </cell>
          <cell r="I115">
            <v>249483.09</v>
          </cell>
          <cell r="K115">
            <v>613873</v>
          </cell>
        </row>
        <row r="116">
          <cell r="A116">
            <v>1</v>
          </cell>
          <cell r="B116">
            <v>24</v>
          </cell>
          <cell r="C116">
            <v>12</v>
          </cell>
          <cell r="D116">
            <v>2496</v>
          </cell>
          <cell r="F116" t="str">
            <v>Rate 2 Off-Peak Firm accrual reversal</v>
          </cell>
          <cell r="G116">
            <v>-14</v>
          </cell>
          <cell r="H116">
            <v>-81048000</v>
          </cell>
          <cell r="I116">
            <v>-299849.77</v>
          </cell>
          <cell r="K116">
            <v>-838970</v>
          </cell>
        </row>
        <row r="117">
          <cell r="A117">
            <v>1</v>
          </cell>
          <cell r="B117">
            <v>24</v>
          </cell>
          <cell r="C117">
            <v>12</v>
          </cell>
          <cell r="D117">
            <v>2496</v>
          </cell>
          <cell r="F117" t="str">
            <v>Rate 2 Off-Peak Firm accrual</v>
          </cell>
          <cell r="G117">
            <v>2</v>
          </cell>
          <cell r="H117">
            <v>42588000</v>
          </cell>
          <cell r="I117">
            <v>168788.65</v>
          </cell>
          <cell r="K117">
            <v>441139</v>
          </cell>
        </row>
        <row r="118">
          <cell r="A118">
            <v>1</v>
          </cell>
          <cell r="B118">
            <v>24</v>
          </cell>
          <cell r="C118">
            <v>12</v>
          </cell>
          <cell r="D118">
            <v>2496</v>
          </cell>
          <cell r="F118" t="str">
            <v>Rate 2 Off-Peak Firm accrual reversal</v>
          </cell>
          <cell r="G118">
            <v>-1</v>
          </cell>
          <cell r="H118">
            <v>-16797000</v>
          </cell>
          <cell r="I118">
            <v>-60355.96</v>
          </cell>
          <cell r="K118">
            <v>-173633</v>
          </cell>
        </row>
        <row r="119">
          <cell r="A119">
            <v>1</v>
          </cell>
          <cell r="B119">
            <v>24</v>
          </cell>
        </row>
        <row r="120">
          <cell r="A120">
            <v>1</v>
          </cell>
          <cell r="B120">
            <v>24</v>
          </cell>
          <cell r="C120">
            <v>14</v>
          </cell>
          <cell r="D120">
            <v>2480</v>
          </cell>
          <cell r="F120" t="str">
            <v>CNG Vehicle Service</v>
          </cell>
          <cell r="G120">
            <v>3</v>
          </cell>
          <cell r="H120">
            <v>468300</v>
          </cell>
          <cell r="I120">
            <v>2921.47</v>
          </cell>
          <cell r="K120">
            <v>4861</v>
          </cell>
        </row>
        <row r="121">
          <cell r="A121">
            <v>1</v>
          </cell>
          <cell r="B121">
            <v>24</v>
          </cell>
          <cell r="C121">
            <v>14</v>
          </cell>
          <cell r="D121">
            <v>2480</v>
          </cell>
        </row>
        <row r="122">
          <cell r="A122">
            <v>1</v>
          </cell>
          <cell r="B122">
            <v>24</v>
          </cell>
        </row>
        <row r="123">
          <cell r="A123">
            <v>1</v>
          </cell>
          <cell r="B123">
            <v>24</v>
          </cell>
          <cell r="C123">
            <v>16</v>
          </cell>
          <cell r="D123">
            <v>2495</v>
          </cell>
        </row>
        <row r="124">
          <cell r="A124">
            <v>1</v>
          </cell>
          <cell r="B124">
            <v>24</v>
          </cell>
        </row>
        <row r="125">
          <cell r="A125">
            <v>1</v>
          </cell>
          <cell r="B125">
            <v>24</v>
          </cell>
          <cell r="C125">
            <v>19</v>
          </cell>
          <cell r="D125">
            <v>2497</v>
          </cell>
          <cell r="F125" t="str">
            <v>Negotiated Contracts</v>
          </cell>
          <cell r="H125">
            <v>2429000</v>
          </cell>
          <cell r="I125">
            <v>12047.19</v>
          </cell>
          <cell r="K125">
            <v>25114</v>
          </cell>
        </row>
        <row r="126">
          <cell r="A126">
            <v>1</v>
          </cell>
          <cell r="B126">
            <v>24</v>
          </cell>
          <cell r="C126">
            <v>19</v>
          </cell>
          <cell r="D126">
            <v>2497</v>
          </cell>
          <cell r="F126" t="str">
            <v>Negotiated Contracts accrual reversal</v>
          </cell>
        </row>
        <row r="127">
          <cell r="A127">
            <v>1</v>
          </cell>
          <cell r="B127">
            <v>24</v>
          </cell>
          <cell r="C127">
            <v>19</v>
          </cell>
          <cell r="D127">
            <v>2497</v>
          </cell>
          <cell r="F127" t="str">
            <v>Negotiated Contracts accrual</v>
          </cell>
        </row>
        <row r="128">
          <cell r="A128">
            <v>1</v>
          </cell>
          <cell r="B128">
            <v>24</v>
          </cell>
          <cell r="C128">
            <v>19</v>
          </cell>
          <cell r="D128">
            <v>2497</v>
          </cell>
          <cell r="F128" t="str">
            <v>Negotiated Contracts accrual reversal</v>
          </cell>
          <cell r="G128">
            <v>-2</v>
          </cell>
          <cell r="H128">
            <v>-1758000</v>
          </cell>
          <cell r="I128">
            <v>-8114.52</v>
          </cell>
          <cell r="K128">
            <v>-18178</v>
          </cell>
        </row>
        <row r="129">
          <cell r="A129">
            <v>1</v>
          </cell>
          <cell r="B129">
            <v>24</v>
          </cell>
          <cell r="C129">
            <v>19</v>
          </cell>
          <cell r="D129">
            <v>2497</v>
          </cell>
          <cell r="F129" t="str">
            <v>Negotiated Contracts accrual</v>
          </cell>
          <cell r="G129">
            <v>2</v>
          </cell>
          <cell r="H129">
            <v>1012000</v>
          </cell>
          <cell r="I129">
            <v>4473.33</v>
          </cell>
          <cell r="K129">
            <v>10467</v>
          </cell>
        </row>
        <row r="130">
          <cell r="A130">
            <v>1</v>
          </cell>
          <cell r="B130">
            <v>24</v>
          </cell>
          <cell r="C130">
            <v>19</v>
          </cell>
          <cell r="D130">
            <v>2499</v>
          </cell>
          <cell r="F130" t="str">
            <v>NYCHA Housing Contract accrual reversal</v>
          </cell>
          <cell r="G130">
            <v>-5</v>
          </cell>
          <cell r="H130">
            <v>-26145000</v>
          </cell>
          <cell r="I130">
            <v>-180176.21</v>
          </cell>
          <cell r="K130">
            <v>-270538</v>
          </cell>
        </row>
        <row r="131">
          <cell r="A131">
            <v>1</v>
          </cell>
          <cell r="B131">
            <v>24</v>
          </cell>
          <cell r="C131">
            <v>19</v>
          </cell>
          <cell r="D131">
            <v>2499</v>
          </cell>
          <cell r="F131" t="str">
            <v>NYCHA Housing Contract accrual</v>
          </cell>
          <cell r="G131">
            <v>8</v>
          </cell>
          <cell r="H131">
            <v>34797000</v>
          </cell>
          <cell r="I131">
            <v>250080.62</v>
          </cell>
          <cell r="K131">
            <v>362089</v>
          </cell>
        </row>
        <row r="132">
          <cell r="A132">
            <v>1</v>
          </cell>
          <cell r="B132">
            <v>24</v>
          </cell>
          <cell r="C132">
            <v>19</v>
          </cell>
          <cell r="D132">
            <v>2499</v>
          </cell>
        </row>
        <row r="133">
          <cell r="A133">
            <v>1</v>
          </cell>
          <cell r="B133">
            <v>24</v>
          </cell>
          <cell r="C133">
            <v>19</v>
          </cell>
          <cell r="D133">
            <v>2499</v>
          </cell>
        </row>
        <row r="134">
          <cell r="A134">
            <v>1</v>
          </cell>
          <cell r="B134">
            <v>24</v>
          </cell>
          <cell r="C134">
            <v>19</v>
          </cell>
          <cell r="D134">
            <v>2499</v>
          </cell>
        </row>
        <row r="135">
          <cell r="A135">
            <v>1</v>
          </cell>
          <cell r="B135">
            <v>24</v>
          </cell>
          <cell r="C135">
            <v>19</v>
          </cell>
          <cell r="D135">
            <v>2499</v>
          </cell>
        </row>
        <row r="136">
          <cell r="A136">
            <v>1</v>
          </cell>
          <cell r="B136">
            <v>24</v>
          </cell>
          <cell r="C136">
            <v>19</v>
          </cell>
          <cell r="D136">
            <v>2499</v>
          </cell>
        </row>
        <row r="137">
          <cell r="A137">
            <v>1</v>
          </cell>
          <cell r="B137">
            <v>24</v>
          </cell>
          <cell r="C137">
            <v>19</v>
          </cell>
          <cell r="D137">
            <v>2499</v>
          </cell>
        </row>
        <row r="138">
          <cell r="A138">
            <v>1</v>
          </cell>
          <cell r="B138">
            <v>24</v>
          </cell>
          <cell r="C138">
            <v>19</v>
          </cell>
          <cell r="D138">
            <v>2499</v>
          </cell>
        </row>
        <row r="140">
          <cell r="A140">
            <v>1</v>
          </cell>
          <cell r="B140">
            <v>24</v>
          </cell>
          <cell r="C140" t="str">
            <v>2a</v>
          </cell>
          <cell r="D140" t="str">
            <v>24ca</v>
          </cell>
        </row>
        <row r="141">
          <cell r="A141">
            <v>1</v>
          </cell>
          <cell r="B141">
            <v>24</v>
          </cell>
        </row>
        <row r="142">
          <cell r="A142">
            <v>1</v>
          </cell>
          <cell r="B142">
            <v>24</v>
          </cell>
          <cell r="C142" t="str">
            <v>2h</v>
          </cell>
          <cell r="D142" t="str">
            <v>24aa</v>
          </cell>
        </row>
        <row r="143">
          <cell r="A143">
            <v>1</v>
          </cell>
          <cell r="B143">
            <v>24</v>
          </cell>
          <cell r="C143" t="str">
            <v>2h</v>
          </cell>
          <cell r="D143" t="str">
            <v>24ab</v>
          </cell>
        </row>
        <row r="144">
          <cell r="A144">
            <v>1</v>
          </cell>
          <cell r="B144">
            <v>24</v>
          </cell>
          <cell r="C144" t="str">
            <v>2h</v>
          </cell>
          <cell r="D144" t="str">
            <v>24ac</v>
          </cell>
        </row>
        <row r="145">
          <cell r="A145">
            <v>1</v>
          </cell>
          <cell r="B145">
            <v>24</v>
          </cell>
          <cell r="C145" t="str">
            <v>2h</v>
          </cell>
          <cell r="D145" t="str">
            <v>24ad</v>
          </cell>
        </row>
        <row r="146">
          <cell r="A146">
            <v>1</v>
          </cell>
          <cell r="B146">
            <v>24</v>
          </cell>
          <cell r="C146" t="str">
            <v>2h</v>
          </cell>
          <cell r="D146" t="str">
            <v>24ae</v>
          </cell>
        </row>
        <row r="147">
          <cell r="A147">
            <v>1</v>
          </cell>
          <cell r="B147">
            <v>24</v>
          </cell>
          <cell r="C147" t="str">
            <v>2h</v>
          </cell>
          <cell r="D147" t="str">
            <v>24ag</v>
          </cell>
        </row>
        <row r="148">
          <cell r="A148">
            <v>1</v>
          </cell>
          <cell r="B148">
            <v>24</v>
          </cell>
          <cell r="C148" t="str">
            <v>2h</v>
          </cell>
          <cell r="D148" t="str">
            <v>24ah</v>
          </cell>
        </row>
        <row r="149">
          <cell r="A149">
            <v>1</v>
          </cell>
          <cell r="B149">
            <v>24</v>
          </cell>
          <cell r="C149" t="str">
            <v>2h</v>
          </cell>
          <cell r="D149" t="str">
            <v>24ao</v>
          </cell>
        </row>
        <row r="150">
          <cell r="A150">
            <v>1</v>
          </cell>
          <cell r="B150">
            <v>24</v>
          </cell>
          <cell r="C150" t="str">
            <v>2h</v>
          </cell>
          <cell r="D150" t="str">
            <v>24as</v>
          </cell>
        </row>
        <row r="151">
          <cell r="A151">
            <v>1</v>
          </cell>
          <cell r="B151">
            <v>24</v>
          </cell>
          <cell r="C151" t="str">
            <v>2h</v>
          </cell>
          <cell r="D151" t="str">
            <v>24av</v>
          </cell>
        </row>
        <row r="152">
          <cell r="A152">
            <v>1</v>
          </cell>
          <cell r="B152">
            <v>24</v>
          </cell>
          <cell r="C152" t="str">
            <v>2h</v>
          </cell>
          <cell r="D152">
            <v>2460</v>
          </cell>
        </row>
        <row r="153">
          <cell r="A153">
            <v>1</v>
          </cell>
          <cell r="B153">
            <v>24</v>
          </cell>
        </row>
        <row r="154">
          <cell r="A154">
            <v>1</v>
          </cell>
          <cell r="B154">
            <v>24</v>
          </cell>
          <cell r="G154">
            <v>8</v>
          </cell>
          <cell r="H154">
            <v>14933300</v>
          </cell>
          <cell r="I154">
            <v>142487.13999999996</v>
          </cell>
          <cell r="J154">
            <v>521.29</v>
          </cell>
          <cell r="K154">
            <v>158997</v>
          </cell>
        </row>
        <row r="155">
          <cell r="A155">
            <v>1</v>
          </cell>
        </row>
        <row r="156">
          <cell r="A156">
            <v>1</v>
          </cell>
          <cell r="B156">
            <v>26</v>
          </cell>
          <cell r="C156">
            <v>2</v>
          </cell>
          <cell r="D156">
            <v>2623</v>
          </cell>
        </row>
        <row r="157">
          <cell r="A157">
            <v>1</v>
          </cell>
          <cell r="B157">
            <v>26</v>
          </cell>
          <cell r="C157">
            <v>2</v>
          </cell>
          <cell r="D157">
            <v>2641</v>
          </cell>
        </row>
        <row r="158">
          <cell r="A158">
            <v>1</v>
          </cell>
          <cell r="B158">
            <v>26</v>
          </cell>
        </row>
        <row r="159">
          <cell r="A159">
            <v>1</v>
          </cell>
          <cell r="B159">
            <v>26</v>
          </cell>
          <cell r="C159">
            <v>12</v>
          </cell>
          <cell r="D159">
            <v>2633</v>
          </cell>
        </row>
        <row r="160">
          <cell r="A160">
            <v>1</v>
          </cell>
          <cell r="B160">
            <v>26</v>
          </cell>
          <cell r="C160">
            <v>12</v>
          </cell>
          <cell r="D160">
            <v>2633</v>
          </cell>
        </row>
        <row r="161">
          <cell r="A161">
            <v>1</v>
          </cell>
          <cell r="B161">
            <v>26</v>
          </cell>
          <cell r="C161">
            <v>12</v>
          </cell>
          <cell r="D161">
            <v>2633</v>
          </cell>
        </row>
        <row r="162">
          <cell r="A162">
            <v>1</v>
          </cell>
          <cell r="B162">
            <v>26</v>
          </cell>
        </row>
        <row r="163">
          <cell r="A163">
            <v>1</v>
          </cell>
          <cell r="B163">
            <v>26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</v>
          </cell>
        </row>
        <row r="165">
          <cell r="A165">
            <v>1</v>
          </cell>
          <cell r="G165">
            <v>66</v>
          </cell>
          <cell r="H165">
            <v>12507900</v>
          </cell>
          <cell r="I165">
            <v>146363.63999999996</v>
          </cell>
          <cell r="J165">
            <v>521.29</v>
          </cell>
          <cell r="K165">
            <v>1192919</v>
          </cell>
        </row>
        <row r="167">
          <cell r="A167">
            <v>2</v>
          </cell>
          <cell r="B167">
            <v>20</v>
          </cell>
          <cell r="C167">
            <v>1</v>
          </cell>
          <cell r="D167">
            <v>2001</v>
          </cell>
          <cell r="F167" t="str">
            <v>Residential &amp; Religous - Monthly</v>
          </cell>
        </row>
        <row r="168">
          <cell r="A168">
            <v>2</v>
          </cell>
          <cell r="B168">
            <v>20</v>
          </cell>
          <cell r="C168">
            <v>1</v>
          </cell>
          <cell r="D168">
            <v>2002</v>
          </cell>
          <cell r="F168" t="str">
            <v>Residential &amp; Religous - Bi-monthly</v>
          </cell>
        </row>
        <row r="169">
          <cell r="A169">
            <v>2</v>
          </cell>
          <cell r="B169">
            <v>20</v>
          </cell>
          <cell r="C169">
            <v>1</v>
          </cell>
          <cell r="D169">
            <v>2004</v>
          </cell>
          <cell r="F169" t="str">
            <v>Accrual</v>
          </cell>
        </row>
        <row r="170">
          <cell r="A170">
            <v>2</v>
          </cell>
          <cell r="B170">
            <v>20</v>
          </cell>
          <cell r="C170">
            <v>1</v>
          </cell>
          <cell r="D170">
            <v>2005</v>
          </cell>
          <cell r="F170" t="str">
            <v>Accrual reversal</v>
          </cell>
        </row>
        <row r="171">
          <cell r="A171">
            <v>2</v>
          </cell>
          <cell r="B171">
            <v>20</v>
          </cell>
        </row>
        <row r="172">
          <cell r="A172">
            <v>2</v>
          </cell>
          <cell r="B172">
            <v>20</v>
          </cell>
          <cell r="C172">
            <v>3</v>
          </cell>
          <cell r="D172">
            <v>2016</v>
          </cell>
          <cell r="F172" t="str">
            <v>Residential &amp; Religous - Heating</v>
          </cell>
        </row>
        <row r="173">
          <cell r="A173">
            <v>2</v>
          </cell>
          <cell r="B173">
            <v>20</v>
          </cell>
          <cell r="C173">
            <v>3</v>
          </cell>
          <cell r="D173">
            <v>2021</v>
          </cell>
        </row>
        <row r="174">
          <cell r="A174">
            <v>2</v>
          </cell>
          <cell r="B174">
            <v>20</v>
          </cell>
        </row>
        <row r="175">
          <cell r="A175">
            <v>2</v>
          </cell>
          <cell r="B175">
            <v>20</v>
          </cell>
          <cell r="C175">
            <v>13</v>
          </cell>
          <cell r="D175">
            <v>2053</v>
          </cell>
        </row>
        <row r="176">
          <cell r="A176">
            <v>2</v>
          </cell>
          <cell r="B176">
            <v>20</v>
          </cell>
        </row>
        <row r="177">
          <cell r="A177">
            <v>2</v>
          </cell>
          <cell r="B177">
            <v>20</v>
          </cell>
          <cell r="C177" t="str">
            <v>3a</v>
          </cell>
          <cell r="D177">
            <v>2017</v>
          </cell>
          <cell r="F177" t="str">
            <v>Residential &amp; Religious - Air Conditioning</v>
          </cell>
        </row>
        <row r="178">
          <cell r="A178">
            <v>2</v>
          </cell>
          <cell r="B178">
            <v>20</v>
          </cell>
        </row>
        <row r="179">
          <cell r="A179">
            <v>2</v>
          </cell>
          <cell r="B179">
            <v>20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2</v>
          </cell>
        </row>
        <row r="181">
          <cell r="A181">
            <v>2</v>
          </cell>
          <cell r="B181">
            <v>22</v>
          </cell>
          <cell r="C181">
            <v>2</v>
          </cell>
          <cell r="D181">
            <v>2201</v>
          </cell>
          <cell r="F181" t="str">
            <v>General - Monthly</v>
          </cell>
        </row>
        <row r="182">
          <cell r="A182">
            <v>2</v>
          </cell>
          <cell r="B182">
            <v>22</v>
          </cell>
          <cell r="C182">
            <v>2</v>
          </cell>
          <cell r="D182">
            <v>2202</v>
          </cell>
          <cell r="F182" t="str">
            <v>General - Bi-monthly</v>
          </cell>
        </row>
        <row r="183">
          <cell r="A183">
            <v>2</v>
          </cell>
          <cell r="B183">
            <v>22</v>
          </cell>
          <cell r="C183">
            <v>2</v>
          </cell>
          <cell r="D183">
            <v>2204</v>
          </cell>
          <cell r="F183" t="str">
            <v>Accrual</v>
          </cell>
        </row>
        <row r="184">
          <cell r="A184">
            <v>2</v>
          </cell>
          <cell r="B184">
            <v>22</v>
          </cell>
          <cell r="C184">
            <v>2</v>
          </cell>
          <cell r="D184">
            <v>2205</v>
          </cell>
          <cell r="F184" t="str">
            <v>Accrual reversal</v>
          </cell>
        </row>
        <row r="185">
          <cell r="A185">
            <v>2</v>
          </cell>
          <cell r="B185">
            <v>22</v>
          </cell>
          <cell r="C185">
            <v>2</v>
          </cell>
          <cell r="D185">
            <v>2207</v>
          </cell>
        </row>
        <row r="186">
          <cell r="A186">
            <v>2</v>
          </cell>
          <cell r="B186">
            <v>22</v>
          </cell>
          <cell r="C186">
            <v>2</v>
          </cell>
          <cell r="D186">
            <v>2208</v>
          </cell>
        </row>
        <row r="187">
          <cell r="A187">
            <v>2</v>
          </cell>
          <cell r="B187">
            <v>22</v>
          </cell>
          <cell r="C187">
            <v>2</v>
          </cell>
          <cell r="D187">
            <v>2212</v>
          </cell>
        </row>
        <row r="188">
          <cell r="A188">
            <v>2</v>
          </cell>
          <cell r="B188">
            <v>22</v>
          </cell>
          <cell r="C188">
            <v>2</v>
          </cell>
          <cell r="D188">
            <v>2221</v>
          </cell>
        </row>
        <row r="189">
          <cell r="A189">
            <v>2</v>
          </cell>
          <cell r="B189">
            <v>22</v>
          </cell>
          <cell r="C189">
            <v>2</v>
          </cell>
          <cell r="D189">
            <v>2223</v>
          </cell>
        </row>
        <row r="190">
          <cell r="A190">
            <v>2</v>
          </cell>
          <cell r="B190">
            <v>22</v>
          </cell>
          <cell r="C190">
            <v>2</v>
          </cell>
          <cell r="D190">
            <v>2226</v>
          </cell>
        </row>
        <row r="191">
          <cell r="A191">
            <v>2</v>
          </cell>
          <cell r="B191">
            <v>22</v>
          </cell>
          <cell r="C191">
            <v>2</v>
          </cell>
          <cell r="D191">
            <v>2227</v>
          </cell>
        </row>
        <row r="192">
          <cell r="A192">
            <v>2</v>
          </cell>
          <cell r="B192">
            <v>22</v>
          </cell>
        </row>
        <row r="193">
          <cell r="A193">
            <v>2</v>
          </cell>
          <cell r="B193">
            <v>22</v>
          </cell>
          <cell r="C193">
            <v>12</v>
          </cell>
          <cell r="D193">
            <v>2231</v>
          </cell>
        </row>
        <row r="194">
          <cell r="A194">
            <v>2</v>
          </cell>
          <cell r="B194">
            <v>22</v>
          </cell>
          <cell r="C194">
            <v>12</v>
          </cell>
          <cell r="D194">
            <v>2232</v>
          </cell>
        </row>
        <row r="195">
          <cell r="A195">
            <v>2</v>
          </cell>
          <cell r="B195">
            <v>22</v>
          </cell>
          <cell r="C195">
            <v>12</v>
          </cell>
          <cell r="D195">
            <v>2233</v>
          </cell>
        </row>
        <row r="196">
          <cell r="A196">
            <v>2</v>
          </cell>
          <cell r="B196">
            <v>22</v>
          </cell>
          <cell r="C196">
            <v>12</v>
          </cell>
          <cell r="D196">
            <v>2234</v>
          </cell>
        </row>
        <row r="197">
          <cell r="A197">
            <v>2</v>
          </cell>
          <cell r="B197">
            <v>22</v>
          </cell>
          <cell r="C197">
            <v>12</v>
          </cell>
          <cell r="D197">
            <v>2235</v>
          </cell>
        </row>
        <row r="198">
          <cell r="A198">
            <v>2</v>
          </cell>
          <cell r="B198">
            <v>22</v>
          </cell>
          <cell r="C198">
            <v>12</v>
          </cell>
          <cell r="D198">
            <v>2296</v>
          </cell>
          <cell r="F198" t="str">
            <v>Rate 2 Off-Peak Firm accrual reversal</v>
          </cell>
          <cell r="G198">
            <v>-2</v>
          </cell>
          <cell r="H198">
            <v>-119312000</v>
          </cell>
          <cell r="I198">
            <v>-385152.75</v>
          </cell>
          <cell r="K198">
            <v>-1233001</v>
          </cell>
        </row>
        <row r="199">
          <cell r="A199">
            <v>2</v>
          </cell>
          <cell r="B199">
            <v>22</v>
          </cell>
          <cell r="C199">
            <v>12</v>
          </cell>
          <cell r="D199">
            <v>2296</v>
          </cell>
          <cell r="F199" t="str">
            <v>Rate 2 Off-Peak Firm accrual</v>
          </cell>
          <cell r="G199">
            <v>1</v>
          </cell>
          <cell r="H199">
            <v>110662000</v>
          </cell>
          <cell r="I199">
            <v>352005.16</v>
          </cell>
          <cell r="K199">
            <v>1146761</v>
          </cell>
        </row>
        <row r="200">
          <cell r="A200">
            <v>2</v>
          </cell>
          <cell r="B200">
            <v>22</v>
          </cell>
          <cell r="C200">
            <v>12</v>
          </cell>
          <cell r="D200">
            <v>2296</v>
          </cell>
          <cell r="F200" t="str">
            <v>Rate 2 Off-Peak Firm accrual</v>
          </cell>
          <cell r="G200">
            <v>1</v>
          </cell>
          <cell r="H200">
            <v>40392000</v>
          </cell>
          <cell r="I200">
            <v>171056.03</v>
          </cell>
          <cell r="K200">
            <v>418126</v>
          </cell>
        </row>
        <row r="201">
          <cell r="A201">
            <v>2</v>
          </cell>
          <cell r="B201">
            <v>22</v>
          </cell>
          <cell r="C201">
            <v>12</v>
          </cell>
          <cell r="D201">
            <v>2296</v>
          </cell>
          <cell r="F201" t="str">
            <v>Rate 2 Off-Peak Firm accrual reversal</v>
          </cell>
        </row>
        <row r="202">
          <cell r="A202">
            <v>2</v>
          </cell>
          <cell r="B202">
            <v>22</v>
          </cell>
          <cell r="C202">
            <v>12</v>
          </cell>
          <cell r="D202">
            <v>2296</v>
          </cell>
        </row>
        <row r="204">
          <cell r="A204">
            <v>2</v>
          </cell>
          <cell r="B204">
            <v>22</v>
          </cell>
        </row>
        <row r="205">
          <cell r="A205">
            <v>2</v>
          </cell>
          <cell r="B205">
            <v>22</v>
          </cell>
          <cell r="C205">
            <v>14</v>
          </cell>
          <cell r="D205">
            <v>2250</v>
          </cell>
          <cell r="F205" t="str">
            <v>CNG Vehicle Service</v>
          </cell>
          <cell r="G205">
            <v>2</v>
          </cell>
          <cell r="H205">
            <v>4500</v>
          </cell>
          <cell r="I205">
            <v>41.23</v>
          </cell>
          <cell r="K205">
            <v>46</v>
          </cell>
        </row>
        <row r="206">
          <cell r="A206">
            <v>2</v>
          </cell>
          <cell r="B206">
            <v>22</v>
          </cell>
        </row>
        <row r="207">
          <cell r="A207">
            <v>2</v>
          </cell>
          <cell r="B207">
            <v>22</v>
          </cell>
          <cell r="C207">
            <v>16</v>
          </cell>
          <cell r="D207">
            <v>2295</v>
          </cell>
        </row>
        <row r="208">
          <cell r="A208">
            <v>2</v>
          </cell>
          <cell r="B208">
            <v>22</v>
          </cell>
        </row>
        <row r="209">
          <cell r="A209">
            <v>2</v>
          </cell>
          <cell r="B209">
            <v>22</v>
          </cell>
          <cell r="C209">
            <v>19</v>
          </cell>
          <cell r="D209">
            <v>2297</v>
          </cell>
          <cell r="F209" t="str">
            <v>Negotiated Contracts</v>
          </cell>
          <cell r="H209">
            <v>-7626200</v>
          </cell>
          <cell r="I209">
            <v>-32027.68</v>
          </cell>
          <cell r="K209">
            <v>-78779</v>
          </cell>
        </row>
        <row r="210">
          <cell r="A210">
            <v>2</v>
          </cell>
          <cell r="B210">
            <v>22</v>
          </cell>
          <cell r="C210">
            <v>19</v>
          </cell>
          <cell r="D210">
            <v>2297</v>
          </cell>
          <cell r="F210" t="str">
            <v>Negotiated Contracts accrual</v>
          </cell>
          <cell r="G210">
            <v>1</v>
          </cell>
          <cell r="H210">
            <v>5688000</v>
          </cell>
          <cell r="I210">
            <v>22529.05</v>
          </cell>
          <cell r="K210">
            <v>58881</v>
          </cell>
        </row>
        <row r="211">
          <cell r="A211">
            <v>2</v>
          </cell>
          <cell r="B211">
            <v>22</v>
          </cell>
          <cell r="C211">
            <v>19</v>
          </cell>
          <cell r="D211">
            <v>2297</v>
          </cell>
          <cell r="F211" t="str">
            <v>Negotiated Contracts accrual reversal</v>
          </cell>
          <cell r="G211">
            <v>-1</v>
          </cell>
          <cell r="H211">
            <v>-5436000</v>
          </cell>
          <cell r="I211">
            <v>-19518.099999999999</v>
          </cell>
          <cell r="K211">
            <v>-56150</v>
          </cell>
        </row>
        <row r="212">
          <cell r="A212">
            <v>2</v>
          </cell>
          <cell r="B212">
            <v>22</v>
          </cell>
          <cell r="C212">
            <v>19</v>
          </cell>
          <cell r="D212">
            <v>2297</v>
          </cell>
          <cell r="F212" t="str">
            <v>Negotiated Contracts</v>
          </cell>
        </row>
        <row r="213">
          <cell r="A213">
            <v>2</v>
          </cell>
          <cell r="B213">
            <v>22</v>
          </cell>
        </row>
        <row r="214">
          <cell r="A214">
            <v>2</v>
          </cell>
          <cell r="B214">
            <v>22</v>
          </cell>
          <cell r="C214" t="str">
            <v>2a</v>
          </cell>
          <cell r="D214">
            <v>2206</v>
          </cell>
          <cell r="F214" t="str">
            <v>General - Air Conditioning</v>
          </cell>
        </row>
        <row r="215">
          <cell r="A215">
            <v>2</v>
          </cell>
          <cell r="B215">
            <v>22</v>
          </cell>
          <cell r="C215" t="str">
            <v>2a</v>
          </cell>
          <cell r="D215">
            <v>2213</v>
          </cell>
        </row>
        <row r="216">
          <cell r="A216">
            <v>2</v>
          </cell>
          <cell r="B216">
            <v>22</v>
          </cell>
          <cell r="C216" t="str">
            <v>2a</v>
          </cell>
          <cell r="D216">
            <v>2240</v>
          </cell>
        </row>
        <row r="217">
          <cell r="A217">
            <v>2</v>
          </cell>
          <cell r="B217">
            <v>22</v>
          </cell>
          <cell r="C217" t="str">
            <v>2a</v>
          </cell>
          <cell r="D217">
            <v>2241</v>
          </cell>
        </row>
        <row r="218">
          <cell r="A218">
            <v>2</v>
          </cell>
          <cell r="B218">
            <v>22</v>
          </cell>
        </row>
        <row r="219">
          <cell r="A219">
            <v>2</v>
          </cell>
          <cell r="B219">
            <v>22</v>
          </cell>
          <cell r="C219" t="str">
            <v>2h</v>
          </cell>
          <cell r="D219">
            <v>2207</v>
          </cell>
        </row>
        <row r="220">
          <cell r="A220">
            <v>2</v>
          </cell>
          <cell r="B220">
            <v>22</v>
          </cell>
          <cell r="C220" t="str">
            <v>2h</v>
          </cell>
          <cell r="D220">
            <v>2208</v>
          </cell>
        </row>
        <row r="221">
          <cell r="A221">
            <v>2</v>
          </cell>
          <cell r="B221">
            <v>22</v>
          </cell>
          <cell r="C221" t="str">
            <v>2h</v>
          </cell>
          <cell r="D221">
            <v>2223</v>
          </cell>
        </row>
        <row r="222">
          <cell r="A222">
            <v>2</v>
          </cell>
          <cell r="B222">
            <v>22</v>
          </cell>
          <cell r="C222" t="str">
            <v>2h</v>
          </cell>
          <cell r="D222">
            <v>2227</v>
          </cell>
        </row>
        <row r="223">
          <cell r="A223">
            <v>2</v>
          </cell>
          <cell r="B223">
            <v>22</v>
          </cell>
        </row>
        <row r="224">
          <cell r="A224">
            <v>2</v>
          </cell>
          <cell r="B224">
            <v>22</v>
          </cell>
          <cell r="C224">
            <v>22</v>
          </cell>
          <cell r="D224">
            <v>2253</v>
          </cell>
        </row>
        <row r="225">
          <cell r="A225">
            <v>2</v>
          </cell>
          <cell r="B225">
            <v>22</v>
          </cell>
        </row>
        <row r="226">
          <cell r="A226">
            <v>2</v>
          </cell>
          <cell r="B226">
            <v>22</v>
          </cell>
          <cell r="G226">
            <v>2</v>
          </cell>
          <cell r="H226">
            <v>24372300</v>
          </cell>
          <cell r="I226">
            <v>108932.94</v>
          </cell>
          <cell r="J226">
            <v>0</v>
          </cell>
          <cell r="K226">
            <v>255884</v>
          </cell>
        </row>
        <row r="227">
          <cell r="A227">
            <v>2</v>
          </cell>
        </row>
        <row r="228">
          <cell r="A228">
            <v>2</v>
          </cell>
          <cell r="B228">
            <v>24</v>
          </cell>
          <cell r="C228">
            <v>2</v>
          </cell>
          <cell r="D228" t="str">
            <v>24aa</v>
          </cell>
        </row>
        <row r="229">
          <cell r="A229">
            <v>2</v>
          </cell>
          <cell r="B229">
            <v>24</v>
          </cell>
          <cell r="C229">
            <v>2</v>
          </cell>
          <cell r="D229" t="str">
            <v>24ab</v>
          </cell>
        </row>
        <row r="230">
          <cell r="A230">
            <v>2</v>
          </cell>
          <cell r="B230">
            <v>24</v>
          </cell>
          <cell r="C230">
            <v>2</v>
          </cell>
          <cell r="D230" t="str">
            <v>24ad</v>
          </cell>
        </row>
        <row r="231">
          <cell r="A231">
            <v>2</v>
          </cell>
          <cell r="B231">
            <v>24</v>
          </cell>
          <cell r="C231">
            <v>2</v>
          </cell>
          <cell r="D231" t="str">
            <v>24ae</v>
          </cell>
        </row>
        <row r="232">
          <cell r="A232">
            <v>2</v>
          </cell>
          <cell r="B232">
            <v>24</v>
          </cell>
          <cell r="C232">
            <v>2</v>
          </cell>
          <cell r="D232" t="str">
            <v>24ag</v>
          </cell>
        </row>
        <row r="233">
          <cell r="A233">
            <v>2</v>
          </cell>
          <cell r="B233">
            <v>24</v>
          </cell>
          <cell r="C233">
            <v>2</v>
          </cell>
          <cell r="D233" t="str">
            <v>24ao</v>
          </cell>
        </row>
        <row r="234">
          <cell r="A234">
            <v>2</v>
          </cell>
          <cell r="B234">
            <v>24</v>
          </cell>
          <cell r="C234">
            <v>2</v>
          </cell>
          <cell r="D234">
            <v>2403</v>
          </cell>
          <cell r="F234" t="str">
            <v>NYC Housing Authority</v>
          </cell>
        </row>
        <row r="235">
          <cell r="A235">
            <v>2</v>
          </cell>
          <cell r="B235">
            <v>24</v>
          </cell>
          <cell r="C235">
            <v>2</v>
          </cell>
          <cell r="D235">
            <v>2406</v>
          </cell>
          <cell r="F235" t="str">
            <v>NYC Transit Authority</v>
          </cell>
        </row>
        <row r="236">
          <cell r="A236">
            <v>2</v>
          </cell>
          <cell r="B236">
            <v>24</v>
          </cell>
          <cell r="C236">
            <v>2</v>
          </cell>
          <cell r="D236">
            <v>2409</v>
          </cell>
          <cell r="F236" t="str">
            <v>Port Authority of NY &amp; NJ</v>
          </cell>
        </row>
        <row r="237">
          <cell r="A237">
            <v>2</v>
          </cell>
          <cell r="B237">
            <v>24</v>
          </cell>
          <cell r="C237">
            <v>2</v>
          </cell>
          <cell r="D237">
            <v>2412</v>
          </cell>
          <cell r="F237" t="str">
            <v>Triboro Bridge &amp; Tunnel Authority</v>
          </cell>
        </row>
        <row r="238">
          <cell r="A238">
            <v>2</v>
          </cell>
          <cell r="B238">
            <v>24</v>
          </cell>
          <cell r="C238">
            <v>2</v>
          </cell>
          <cell r="D238">
            <v>2421</v>
          </cell>
          <cell r="F238" t="str">
            <v>New York State</v>
          </cell>
        </row>
        <row r="239">
          <cell r="A239">
            <v>2</v>
          </cell>
          <cell r="B239">
            <v>24</v>
          </cell>
          <cell r="C239">
            <v>2</v>
          </cell>
          <cell r="D239">
            <v>2424</v>
          </cell>
          <cell r="F239" t="str">
            <v>U.S. Government</v>
          </cell>
        </row>
        <row r="240">
          <cell r="A240">
            <v>2</v>
          </cell>
          <cell r="B240">
            <v>24</v>
          </cell>
          <cell r="C240">
            <v>2</v>
          </cell>
          <cell r="D240">
            <v>2436</v>
          </cell>
        </row>
        <row r="241">
          <cell r="A241">
            <v>2</v>
          </cell>
          <cell r="B241">
            <v>24</v>
          </cell>
          <cell r="C241">
            <v>2</v>
          </cell>
          <cell r="D241">
            <v>2441</v>
          </cell>
          <cell r="F241" t="str">
            <v>NYC Public Bridges</v>
          </cell>
        </row>
        <row r="242">
          <cell r="A242">
            <v>2</v>
          </cell>
          <cell r="B242">
            <v>24</v>
          </cell>
          <cell r="C242">
            <v>2</v>
          </cell>
          <cell r="D242">
            <v>2446</v>
          </cell>
        </row>
        <row r="243">
          <cell r="A243">
            <v>2</v>
          </cell>
          <cell r="B243">
            <v>24</v>
          </cell>
          <cell r="C243">
            <v>2</v>
          </cell>
          <cell r="D243">
            <v>2476</v>
          </cell>
          <cell r="F243" t="str">
            <v>Off-Track Betting</v>
          </cell>
        </row>
        <row r="244">
          <cell r="A244">
            <v>2</v>
          </cell>
          <cell r="B244">
            <v>24</v>
          </cell>
        </row>
        <row r="245">
          <cell r="A245">
            <v>2</v>
          </cell>
          <cell r="B245">
            <v>24</v>
          </cell>
          <cell r="C245">
            <v>3</v>
          </cell>
          <cell r="D245">
            <v>2405</v>
          </cell>
        </row>
        <row r="246">
          <cell r="A246">
            <v>2</v>
          </cell>
          <cell r="B246">
            <v>24</v>
          </cell>
        </row>
        <row r="247">
          <cell r="A247">
            <v>2</v>
          </cell>
          <cell r="B247">
            <v>24</v>
          </cell>
          <cell r="C247">
            <v>12</v>
          </cell>
          <cell r="D247">
            <v>2431</v>
          </cell>
        </row>
        <row r="248">
          <cell r="A248">
            <v>2</v>
          </cell>
          <cell r="B248">
            <v>24</v>
          </cell>
          <cell r="C248">
            <v>12</v>
          </cell>
          <cell r="D248">
            <v>2432</v>
          </cell>
        </row>
        <row r="249">
          <cell r="A249">
            <v>2</v>
          </cell>
          <cell r="B249">
            <v>24</v>
          </cell>
          <cell r="C249">
            <v>12</v>
          </cell>
          <cell r="D249">
            <v>2433</v>
          </cell>
        </row>
        <row r="250">
          <cell r="A250">
            <v>2</v>
          </cell>
          <cell r="B250">
            <v>24</v>
          </cell>
          <cell r="C250">
            <v>12</v>
          </cell>
          <cell r="D250">
            <v>2434</v>
          </cell>
        </row>
        <row r="251">
          <cell r="A251">
            <v>2</v>
          </cell>
          <cell r="B251">
            <v>24</v>
          </cell>
          <cell r="C251">
            <v>12</v>
          </cell>
          <cell r="D251">
            <v>2435</v>
          </cell>
        </row>
        <row r="252">
          <cell r="A252">
            <v>2</v>
          </cell>
          <cell r="B252">
            <v>24</v>
          </cell>
          <cell r="C252">
            <v>12</v>
          </cell>
          <cell r="D252">
            <v>2496</v>
          </cell>
        </row>
        <row r="253">
          <cell r="A253">
            <v>2</v>
          </cell>
          <cell r="B253">
            <v>24</v>
          </cell>
          <cell r="C253">
            <v>12</v>
          </cell>
          <cell r="D253">
            <v>2496</v>
          </cell>
          <cell r="F253" t="str">
            <v>Rate 2 Off-Peak Firm accrual reversal</v>
          </cell>
          <cell r="G253">
            <v>-4</v>
          </cell>
          <cell r="H253">
            <v>-23956000</v>
          </cell>
          <cell r="I253">
            <v>-86251.29</v>
          </cell>
          <cell r="K253">
            <v>-247509</v>
          </cell>
        </row>
        <row r="254">
          <cell r="A254">
            <v>2</v>
          </cell>
          <cell r="B254">
            <v>24</v>
          </cell>
          <cell r="C254">
            <v>12</v>
          </cell>
          <cell r="D254">
            <v>2496</v>
          </cell>
          <cell r="F254" t="str">
            <v>Rate 2 Off-Peak Firm accrual</v>
          </cell>
          <cell r="G254">
            <v>6</v>
          </cell>
          <cell r="H254">
            <v>27836000</v>
          </cell>
          <cell r="I254">
            <v>114821.59</v>
          </cell>
          <cell r="K254">
            <v>288122</v>
          </cell>
        </row>
        <row r="255">
          <cell r="A255">
            <v>2</v>
          </cell>
          <cell r="B255">
            <v>24</v>
          </cell>
          <cell r="C255">
            <v>12</v>
          </cell>
          <cell r="D255">
            <v>2496</v>
          </cell>
          <cell r="F255" t="str">
            <v>Rate 2 Off-Peak Firm accrual reversal</v>
          </cell>
          <cell r="G255">
            <v>-3</v>
          </cell>
          <cell r="H255">
            <v>-43145000</v>
          </cell>
          <cell r="I255">
            <v>-154938.28</v>
          </cell>
          <cell r="K255">
            <v>-445729</v>
          </cell>
        </row>
        <row r="256">
          <cell r="A256">
            <v>2</v>
          </cell>
          <cell r="B256">
            <v>24</v>
          </cell>
          <cell r="C256">
            <v>12</v>
          </cell>
          <cell r="D256">
            <v>2496</v>
          </cell>
          <cell r="F256" t="str">
            <v>Rate 2 Off-Peak Firm accrual</v>
          </cell>
          <cell r="G256">
            <v>3</v>
          </cell>
          <cell r="H256">
            <v>55127000</v>
          </cell>
          <cell r="I256">
            <v>218318.82</v>
          </cell>
          <cell r="K256">
            <v>570589</v>
          </cell>
        </row>
        <row r="257">
          <cell r="A257">
            <v>2</v>
          </cell>
          <cell r="B257">
            <v>24</v>
          </cell>
        </row>
        <row r="258">
          <cell r="A258">
            <v>2</v>
          </cell>
          <cell r="B258">
            <v>24</v>
          </cell>
          <cell r="C258">
            <v>14</v>
          </cell>
          <cell r="D258">
            <v>2480</v>
          </cell>
          <cell r="F258" t="str">
            <v>CNG Vehicle Service</v>
          </cell>
          <cell r="G258">
            <v>1</v>
          </cell>
          <cell r="H258">
            <v>214400</v>
          </cell>
          <cell r="I258">
            <v>1321.56</v>
          </cell>
          <cell r="K258">
            <v>2204</v>
          </cell>
        </row>
        <row r="259">
          <cell r="A259">
            <v>2</v>
          </cell>
          <cell r="B259">
            <v>24</v>
          </cell>
        </row>
        <row r="260">
          <cell r="A260">
            <v>2</v>
          </cell>
          <cell r="B260">
            <v>24</v>
          </cell>
          <cell r="C260">
            <v>16</v>
          </cell>
          <cell r="D260">
            <v>2495</v>
          </cell>
        </row>
        <row r="261">
          <cell r="A261">
            <v>2</v>
          </cell>
          <cell r="B261">
            <v>24</v>
          </cell>
        </row>
        <row r="262">
          <cell r="A262">
            <v>2</v>
          </cell>
          <cell r="B262">
            <v>24</v>
          </cell>
          <cell r="C262">
            <v>19</v>
          </cell>
          <cell r="D262">
            <v>2497</v>
          </cell>
          <cell r="F262" t="str">
            <v>Negotiated Contracts</v>
          </cell>
          <cell r="H262">
            <v>7626200</v>
          </cell>
          <cell r="I262">
            <v>32027.68</v>
          </cell>
          <cell r="K262">
            <v>78779</v>
          </cell>
        </row>
        <row r="263">
          <cell r="A263">
            <v>2</v>
          </cell>
          <cell r="B263">
            <v>24</v>
          </cell>
          <cell r="C263">
            <v>19</v>
          </cell>
          <cell r="D263">
            <v>2497</v>
          </cell>
          <cell r="F263" t="str">
            <v>Negotiated Contracts</v>
          </cell>
        </row>
        <row r="264">
          <cell r="A264">
            <v>2</v>
          </cell>
          <cell r="B264">
            <v>24</v>
          </cell>
          <cell r="C264">
            <v>19</v>
          </cell>
          <cell r="D264">
            <v>2497</v>
          </cell>
          <cell r="F264" t="str">
            <v>Negotiated Contracts accrual reversal</v>
          </cell>
          <cell r="G264">
            <v>-5</v>
          </cell>
          <cell r="H264">
            <v>-2190200</v>
          </cell>
          <cell r="I264">
            <v>-12509.58</v>
          </cell>
          <cell r="K264">
            <v>-22629</v>
          </cell>
        </row>
        <row r="265">
          <cell r="A265">
            <v>2</v>
          </cell>
          <cell r="B265">
            <v>24</v>
          </cell>
          <cell r="C265">
            <v>19</v>
          </cell>
          <cell r="D265">
            <v>2497</v>
          </cell>
          <cell r="F265" t="str">
            <v>Negotiated Contracts accrual</v>
          </cell>
          <cell r="G265">
            <v>5</v>
          </cell>
          <cell r="H265">
            <v>1706700</v>
          </cell>
          <cell r="I265">
            <v>9702.59</v>
          </cell>
          <cell r="K265">
            <v>17626</v>
          </cell>
        </row>
        <row r="266">
          <cell r="A266">
            <v>2</v>
          </cell>
          <cell r="B266">
            <v>24</v>
          </cell>
          <cell r="C266">
            <v>19</v>
          </cell>
          <cell r="D266">
            <v>2497</v>
          </cell>
          <cell r="F266" t="str">
            <v>Negotiated Contracts accrual reversal</v>
          </cell>
        </row>
        <row r="267">
          <cell r="A267">
            <v>2</v>
          </cell>
          <cell r="B267">
            <v>24</v>
          </cell>
          <cell r="C267">
            <v>19</v>
          </cell>
          <cell r="D267">
            <v>2497</v>
          </cell>
          <cell r="F267" t="str">
            <v>Negotiated Contracts accrual</v>
          </cell>
        </row>
        <row r="268">
          <cell r="A268">
            <v>2</v>
          </cell>
          <cell r="B268">
            <v>24</v>
          </cell>
          <cell r="C268">
            <v>19</v>
          </cell>
          <cell r="D268">
            <v>2499</v>
          </cell>
          <cell r="F268" t="str">
            <v>NYCHA Negotiated Contract accrual</v>
          </cell>
          <cell r="G268">
            <v>10</v>
          </cell>
          <cell r="H268">
            <v>48557800</v>
          </cell>
          <cell r="I268">
            <v>333258.98</v>
          </cell>
          <cell r="K268">
            <v>502564</v>
          </cell>
        </row>
        <row r="269">
          <cell r="A269">
            <v>2</v>
          </cell>
          <cell r="B269">
            <v>24</v>
          </cell>
          <cell r="C269">
            <v>19</v>
          </cell>
          <cell r="D269">
            <v>2499</v>
          </cell>
          <cell r="F269" t="str">
            <v>NYCHA Negotiated Contract accrual reversal</v>
          </cell>
          <cell r="G269">
            <v>-9</v>
          </cell>
          <cell r="H269">
            <v>-56117200</v>
          </cell>
          <cell r="I269">
            <v>-375734.54</v>
          </cell>
          <cell r="K269">
            <v>-579736</v>
          </cell>
        </row>
        <row r="270">
          <cell r="A270">
            <v>2</v>
          </cell>
          <cell r="B270">
            <v>24</v>
          </cell>
        </row>
        <row r="271">
          <cell r="A271">
            <v>2</v>
          </cell>
          <cell r="B271">
            <v>24</v>
          </cell>
          <cell r="C271" t="str">
            <v>2a</v>
          </cell>
          <cell r="D271" t="str">
            <v>24ca</v>
          </cell>
        </row>
        <row r="272">
          <cell r="A272">
            <v>2</v>
          </cell>
          <cell r="B272">
            <v>24</v>
          </cell>
        </row>
        <row r="273">
          <cell r="A273">
            <v>2</v>
          </cell>
          <cell r="B273">
            <v>24</v>
          </cell>
          <cell r="C273" t="str">
            <v>2h</v>
          </cell>
          <cell r="D273" t="str">
            <v>24aa</v>
          </cell>
        </row>
        <row r="274">
          <cell r="A274">
            <v>2</v>
          </cell>
          <cell r="B274">
            <v>24</v>
          </cell>
          <cell r="C274" t="str">
            <v>2h</v>
          </cell>
          <cell r="D274" t="str">
            <v>24ab</v>
          </cell>
        </row>
        <row r="275">
          <cell r="A275">
            <v>2</v>
          </cell>
          <cell r="B275">
            <v>24</v>
          </cell>
          <cell r="C275" t="str">
            <v>2h</v>
          </cell>
          <cell r="D275" t="str">
            <v>24ad</v>
          </cell>
        </row>
        <row r="276">
          <cell r="A276">
            <v>2</v>
          </cell>
          <cell r="B276">
            <v>24</v>
          </cell>
          <cell r="C276" t="str">
            <v>2h</v>
          </cell>
          <cell r="D276" t="str">
            <v>24ag</v>
          </cell>
        </row>
        <row r="277">
          <cell r="A277">
            <v>2</v>
          </cell>
          <cell r="B277">
            <v>24</v>
          </cell>
          <cell r="C277" t="str">
            <v>2h</v>
          </cell>
          <cell r="D277" t="str">
            <v>24ao</v>
          </cell>
        </row>
        <row r="278">
          <cell r="A278">
            <v>2</v>
          </cell>
          <cell r="B278">
            <v>24</v>
          </cell>
        </row>
        <row r="279">
          <cell r="A279">
            <v>2</v>
          </cell>
          <cell r="B279">
            <v>24</v>
          </cell>
          <cell r="G279">
            <v>4</v>
          </cell>
          <cell r="H279">
            <v>15659700</v>
          </cell>
          <cell r="I279">
            <v>80017.530000000028</v>
          </cell>
          <cell r="J279">
            <v>0</v>
          </cell>
          <cell r="K279">
            <v>164281</v>
          </cell>
        </row>
        <row r="280">
          <cell r="A280">
            <v>2</v>
          </cell>
        </row>
        <row r="281">
          <cell r="A281">
            <v>2</v>
          </cell>
          <cell r="B281">
            <v>26</v>
          </cell>
          <cell r="C281">
            <v>2</v>
          </cell>
          <cell r="D281">
            <v>2641</v>
          </cell>
        </row>
        <row r="282">
          <cell r="A282">
            <v>2</v>
          </cell>
          <cell r="B282">
            <v>26</v>
          </cell>
        </row>
        <row r="283">
          <cell r="A283">
            <v>2</v>
          </cell>
          <cell r="B283">
            <v>26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2</v>
          </cell>
        </row>
        <row r="285">
          <cell r="A285">
            <v>2</v>
          </cell>
          <cell r="G285">
            <v>6</v>
          </cell>
          <cell r="H285">
            <v>40032000</v>
          </cell>
          <cell r="I285">
            <v>188950.47000000003</v>
          </cell>
          <cell r="J285">
            <v>0</v>
          </cell>
          <cell r="K285">
            <v>420165</v>
          </cell>
        </row>
        <row r="287">
          <cell r="A287">
            <v>4</v>
          </cell>
          <cell r="B287">
            <v>24</v>
          </cell>
          <cell r="C287">
            <v>19</v>
          </cell>
          <cell r="D287">
            <v>2497</v>
          </cell>
        </row>
        <row r="288">
          <cell r="A288">
            <v>4</v>
          </cell>
          <cell r="B288">
            <v>24</v>
          </cell>
        </row>
        <row r="289">
          <cell r="A289">
            <v>4</v>
          </cell>
          <cell r="B289">
            <v>24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4</v>
          </cell>
        </row>
        <row r="291">
          <cell r="A291">
            <v>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3">
          <cell r="A293">
            <v>5</v>
          </cell>
          <cell r="B293">
            <v>20</v>
          </cell>
          <cell r="C293">
            <v>1</v>
          </cell>
          <cell r="D293">
            <v>2001</v>
          </cell>
          <cell r="F293" t="str">
            <v>Residential &amp; Religous - Monthly</v>
          </cell>
        </row>
        <row r="294">
          <cell r="A294">
            <v>5</v>
          </cell>
          <cell r="B294">
            <v>20</v>
          </cell>
          <cell r="C294">
            <v>1</v>
          </cell>
          <cell r="D294">
            <v>2002</v>
          </cell>
          <cell r="F294" t="str">
            <v>Residential &amp; Religous - Bi-monthly</v>
          </cell>
        </row>
        <row r="295">
          <cell r="A295">
            <v>5</v>
          </cell>
          <cell r="B295">
            <v>20</v>
          </cell>
          <cell r="C295">
            <v>1</v>
          </cell>
          <cell r="D295">
            <v>2004</v>
          </cell>
          <cell r="F295" t="str">
            <v>Accrual</v>
          </cell>
        </row>
        <row r="296">
          <cell r="A296">
            <v>5</v>
          </cell>
          <cell r="B296">
            <v>20</v>
          </cell>
          <cell r="C296">
            <v>1</v>
          </cell>
          <cell r="D296">
            <v>2005</v>
          </cell>
          <cell r="F296" t="str">
            <v>Accrual reversal</v>
          </cell>
        </row>
        <row r="297">
          <cell r="A297">
            <v>5</v>
          </cell>
          <cell r="B297">
            <v>20</v>
          </cell>
        </row>
        <row r="298">
          <cell r="A298">
            <v>5</v>
          </cell>
          <cell r="B298">
            <v>20</v>
          </cell>
          <cell r="C298">
            <v>3</v>
          </cell>
          <cell r="D298">
            <v>2016</v>
          </cell>
          <cell r="F298" t="str">
            <v>Residential &amp; Religous - Heating</v>
          </cell>
        </row>
        <row r="299">
          <cell r="A299">
            <v>5</v>
          </cell>
          <cell r="B299">
            <v>20</v>
          </cell>
          <cell r="C299">
            <v>3</v>
          </cell>
          <cell r="D299">
            <v>2021</v>
          </cell>
        </row>
        <row r="300">
          <cell r="A300">
            <v>5</v>
          </cell>
          <cell r="B300">
            <v>20</v>
          </cell>
        </row>
        <row r="301">
          <cell r="A301">
            <v>5</v>
          </cell>
          <cell r="B301">
            <v>20</v>
          </cell>
          <cell r="C301">
            <v>13</v>
          </cell>
          <cell r="D301">
            <v>2053</v>
          </cell>
        </row>
        <row r="302">
          <cell r="A302">
            <v>5</v>
          </cell>
          <cell r="B302">
            <v>20</v>
          </cell>
        </row>
        <row r="303">
          <cell r="A303">
            <v>5</v>
          </cell>
          <cell r="B303">
            <v>20</v>
          </cell>
          <cell r="C303" t="str">
            <v>3a</v>
          </cell>
          <cell r="D303">
            <v>2017</v>
          </cell>
          <cell r="F303" t="str">
            <v>Residential &amp; Religious - Air Conditioning</v>
          </cell>
        </row>
        <row r="304">
          <cell r="A304">
            <v>5</v>
          </cell>
          <cell r="B304">
            <v>20</v>
          </cell>
        </row>
        <row r="305">
          <cell r="A305">
            <v>5</v>
          </cell>
          <cell r="B305">
            <v>20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</v>
          </cell>
        </row>
        <row r="307">
          <cell r="A307">
            <v>5</v>
          </cell>
          <cell r="B307">
            <v>22</v>
          </cell>
          <cell r="C307">
            <v>2</v>
          </cell>
          <cell r="D307">
            <v>2201</v>
          </cell>
          <cell r="F307" t="str">
            <v>General - Monthly</v>
          </cell>
        </row>
        <row r="308">
          <cell r="A308">
            <v>5</v>
          </cell>
          <cell r="B308">
            <v>22</v>
          </cell>
          <cell r="C308">
            <v>2</v>
          </cell>
          <cell r="D308">
            <v>2202</v>
          </cell>
          <cell r="F308" t="str">
            <v>General - Bi-monthly</v>
          </cell>
        </row>
        <row r="309">
          <cell r="A309">
            <v>5</v>
          </cell>
          <cell r="B309">
            <v>22</v>
          </cell>
          <cell r="C309">
            <v>2</v>
          </cell>
          <cell r="D309">
            <v>2204</v>
          </cell>
          <cell r="F309" t="str">
            <v>Accrual</v>
          </cell>
        </row>
        <row r="310">
          <cell r="A310">
            <v>5</v>
          </cell>
          <cell r="B310">
            <v>22</v>
          </cell>
          <cell r="C310">
            <v>2</v>
          </cell>
          <cell r="D310">
            <v>2205</v>
          </cell>
          <cell r="F310" t="str">
            <v>Accrual reversal</v>
          </cell>
        </row>
        <row r="311">
          <cell r="A311">
            <v>5</v>
          </cell>
          <cell r="B311">
            <v>22</v>
          </cell>
          <cell r="C311">
            <v>2</v>
          </cell>
          <cell r="D311">
            <v>2207</v>
          </cell>
        </row>
        <row r="312">
          <cell r="A312">
            <v>5</v>
          </cell>
          <cell r="B312">
            <v>22</v>
          </cell>
          <cell r="C312">
            <v>2</v>
          </cell>
          <cell r="D312">
            <v>2208</v>
          </cell>
        </row>
        <row r="313">
          <cell r="A313">
            <v>5</v>
          </cell>
          <cell r="B313">
            <v>22</v>
          </cell>
          <cell r="C313">
            <v>2</v>
          </cell>
          <cell r="D313">
            <v>2212</v>
          </cell>
        </row>
        <row r="314">
          <cell r="A314">
            <v>5</v>
          </cell>
          <cell r="B314">
            <v>22</v>
          </cell>
          <cell r="C314">
            <v>2</v>
          </cell>
          <cell r="D314">
            <v>2218</v>
          </cell>
        </row>
        <row r="315">
          <cell r="A315">
            <v>5</v>
          </cell>
          <cell r="B315">
            <v>22</v>
          </cell>
          <cell r="C315">
            <v>2</v>
          </cell>
          <cell r="D315">
            <v>2223</v>
          </cell>
        </row>
        <row r="316">
          <cell r="A316">
            <v>5</v>
          </cell>
          <cell r="B316">
            <v>22</v>
          </cell>
          <cell r="C316">
            <v>2</v>
          </cell>
          <cell r="D316">
            <v>2226</v>
          </cell>
        </row>
        <row r="317">
          <cell r="A317">
            <v>5</v>
          </cell>
          <cell r="B317">
            <v>22</v>
          </cell>
          <cell r="C317">
            <v>2</v>
          </cell>
          <cell r="D317">
            <v>2227</v>
          </cell>
        </row>
        <row r="318">
          <cell r="A318">
            <v>5</v>
          </cell>
          <cell r="B318">
            <v>22</v>
          </cell>
          <cell r="C318">
            <v>2</v>
          </cell>
          <cell r="D318">
            <v>2242</v>
          </cell>
        </row>
        <row r="319">
          <cell r="A319">
            <v>5</v>
          </cell>
          <cell r="B319">
            <v>22</v>
          </cell>
        </row>
        <row r="320">
          <cell r="A320">
            <v>5</v>
          </cell>
          <cell r="B320">
            <v>22</v>
          </cell>
          <cell r="C320">
            <v>9</v>
          </cell>
          <cell r="D320">
            <v>2263</v>
          </cell>
        </row>
        <row r="321">
          <cell r="A321">
            <v>5</v>
          </cell>
          <cell r="B321">
            <v>22</v>
          </cell>
          <cell r="C321">
            <v>9</v>
          </cell>
          <cell r="D321">
            <v>2264</v>
          </cell>
        </row>
        <row r="322">
          <cell r="A322">
            <v>5</v>
          </cell>
          <cell r="B322">
            <v>22</v>
          </cell>
        </row>
        <row r="323">
          <cell r="A323">
            <v>5</v>
          </cell>
          <cell r="B323">
            <v>22</v>
          </cell>
          <cell r="C323">
            <v>12</v>
          </cell>
          <cell r="D323">
            <v>2231</v>
          </cell>
        </row>
        <row r="324">
          <cell r="A324">
            <v>5</v>
          </cell>
          <cell r="B324">
            <v>22</v>
          </cell>
          <cell r="C324">
            <v>12</v>
          </cell>
          <cell r="D324">
            <v>2232</v>
          </cell>
        </row>
        <row r="325">
          <cell r="A325">
            <v>5</v>
          </cell>
          <cell r="B325">
            <v>22</v>
          </cell>
          <cell r="C325">
            <v>12</v>
          </cell>
          <cell r="D325">
            <v>2233</v>
          </cell>
        </row>
        <row r="326">
          <cell r="A326">
            <v>5</v>
          </cell>
          <cell r="B326">
            <v>22</v>
          </cell>
          <cell r="C326">
            <v>12</v>
          </cell>
          <cell r="D326">
            <v>2234</v>
          </cell>
        </row>
        <row r="327">
          <cell r="A327">
            <v>5</v>
          </cell>
          <cell r="B327">
            <v>22</v>
          </cell>
          <cell r="C327">
            <v>12</v>
          </cell>
          <cell r="D327">
            <v>2296</v>
          </cell>
          <cell r="F327" t="str">
            <v>Rate 2 Off-Peak Firm accrual reversal</v>
          </cell>
          <cell r="G327">
            <v>-2</v>
          </cell>
          <cell r="H327">
            <v>-2411000</v>
          </cell>
          <cell r="I327">
            <v>-9294.1299999999992</v>
          </cell>
          <cell r="K327">
            <v>-25014</v>
          </cell>
        </row>
        <row r="328">
          <cell r="A328">
            <v>5</v>
          </cell>
          <cell r="B328">
            <v>22</v>
          </cell>
          <cell r="C328">
            <v>12</v>
          </cell>
          <cell r="D328">
            <v>2296</v>
          </cell>
          <cell r="F328" t="str">
            <v>Rate 2 Off-Peak Firm accrual</v>
          </cell>
          <cell r="G328">
            <v>2</v>
          </cell>
          <cell r="H328">
            <v>6296000</v>
          </cell>
          <cell r="I328">
            <v>26016.880000000001</v>
          </cell>
          <cell r="K328">
            <v>65333</v>
          </cell>
        </row>
        <row r="329">
          <cell r="A329">
            <v>5</v>
          </cell>
          <cell r="B329">
            <v>22</v>
          </cell>
          <cell r="C329">
            <v>12</v>
          </cell>
          <cell r="D329">
            <v>2296</v>
          </cell>
          <cell r="F329" t="str">
            <v>Rate 2 Off-Peak Firm accrual</v>
          </cell>
        </row>
        <row r="330">
          <cell r="A330">
            <v>5</v>
          </cell>
          <cell r="B330">
            <v>22</v>
          </cell>
          <cell r="C330">
            <v>12</v>
          </cell>
          <cell r="D330">
            <v>2296</v>
          </cell>
          <cell r="F330" t="str">
            <v>Rate 2 Off-Peak Firm accrual reversal</v>
          </cell>
        </row>
        <row r="331">
          <cell r="A331">
            <v>5</v>
          </cell>
          <cell r="B331">
            <v>22</v>
          </cell>
        </row>
        <row r="332">
          <cell r="A332">
            <v>5</v>
          </cell>
          <cell r="B332">
            <v>22</v>
          </cell>
          <cell r="C332">
            <v>14</v>
          </cell>
          <cell r="D332">
            <v>2250</v>
          </cell>
          <cell r="F332" t="str">
            <v>CNG Vehicle Service</v>
          </cell>
          <cell r="G332">
            <v>1</v>
          </cell>
          <cell r="H332">
            <v>28800</v>
          </cell>
          <cell r="I332">
            <v>269.51</v>
          </cell>
          <cell r="K332">
            <v>299</v>
          </cell>
        </row>
        <row r="333">
          <cell r="A333">
            <v>5</v>
          </cell>
          <cell r="B333">
            <v>22</v>
          </cell>
        </row>
        <row r="334">
          <cell r="A334">
            <v>5</v>
          </cell>
          <cell r="B334">
            <v>22</v>
          </cell>
          <cell r="C334">
            <v>16</v>
          </cell>
          <cell r="D334">
            <v>2295</v>
          </cell>
        </row>
        <row r="335">
          <cell r="A335">
            <v>5</v>
          </cell>
          <cell r="B335">
            <v>22</v>
          </cell>
        </row>
        <row r="336">
          <cell r="A336">
            <v>5</v>
          </cell>
          <cell r="B336">
            <v>22</v>
          </cell>
          <cell r="C336">
            <v>19</v>
          </cell>
          <cell r="D336">
            <v>2297</v>
          </cell>
          <cell r="F336" t="str">
            <v>Negotiated Contracts</v>
          </cell>
          <cell r="H336">
            <v>-30000</v>
          </cell>
          <cell r="I336">
            <v>-162.26</v>
          </cell>
          <cell r="K336">
            <v>-309</v>
          </cell>
        </row>
        <row r="337">
          <cell r="A337">
            <v>5</v>
          </cell>
          <cell r="B337">
            <v>22</v>
          </cell>
        </row>
        <row r="338">
          <cell r="A338">
            <v>5</v>
          </cell>
          <cell r="B338">
            <v>22</v>
          </cell>
          <cell r="C338" t="str">
            <v>2a</v>
          </cell>
          <cell r="D338">
            <v>2206</v>
          </cell>
        </row>
        <row r="339">
          <cell r="A339">
            <v>5</v>
          </cell>
          <cell r="B339">
            <v>22</v>
          </cell>
          <cell r="C339" t="str">
            <v>2a</v>
          </cell>
          <cell r="D339">
            <v>2240</v>
          </cell>
        </row>
        <row r="340">
          <cell r="A340">
            <v>5</v>
          </cell>
          <cell r="B340">
            <v>22</v>
          </cell>
        </row>
        <row r="341">
          <cell r="A341">
            <v>5</v>
          </cell>
          <cell r="B341">
            <v>22</v>
          </cell>
          <cell r="C341" t="str">
            <v>2h</v>
          </cell>
          <cell r="D341">
            <v>2207</v>
          </cell>
        </row>
        <row r="342">
          <cell r="A342">
            <v>5</v>
          </cell>
          <cell r="B342">
            <v>22</v>
          </cell>
          <cell r="C342" t="str">
            <v>2h</v>
          </cell>
          <cell r="D342">
            <v>2208</v>
          </cell>
        </row>
        <row r="343">
          <cell r="A343">
            <v>5</v>
          </cell>
          <cell r="B343">
            <v>22</v>
          </cell>
          <cell r="C343" t="str">
            <v>2h</v>
          </cell>
          <cell r="D343">
            <v>2223</v>
          </cell>
        </row>
        <row r="344">
          <cell r="A344">
            <v>5</v>
          </cell>
          <cell r="B344">
            <v>22</v>
          </cell>
          <cell r="C344" t="str">
            <v>2h</v>
          </cell>
          <cell r="D344">
            <v>2227</v>
          </cell>
        </row>
        <row r="345">
          <cell r="A345">
            <v>5</v>
          </cell>
          <cell r="B345">
            <v>22</v>
          </cell>
          <cell r="C345" t="str">
            <v>2h</v>
          </cell>
          <cell r="D345">
            <v>2242</v>
          </cell>
        </row>
        <row r="346">
          <cell r="A346">
            <v>5</v>
          </cell>
          <cell r="B346">
            <v>22</v>
          </cell>
        </row>
        <row r="347">
          <cell r="A347">
            <v>5</v>
          </cell>
          <cell r="B347">
            <v>22</v>
          </cell>
          <cell r="C347">
            <v>22</v>
          </cell>
          <cell r="D347">
            <v>2253</v>
          </cell>
        </row>
        <row r="348">
          <cell r="A348">
            <v>5</v>
          </cell>
          <cell r="B348">
            <v>22</v>
          </cell>
        </row>
        <row r="349">
          <cell r="A349">
            <v>5</v>
          </cell>
          <cell r="B349">
            <v>22</v>
          </cell>
          <cell r="G349">
            <v>1</v>
          </cell>
          <cell r="H349">
            <v>3883800</v>
          </cell>
          <cell r="I349">
            <v>16830</v>
          </cell>
          <cell r="J349">
            <v>0</v>
          </cell>
          <cell r="K349">
            <v>40309</v>
          </cell>
        </row>
        <row r="350">
          <cell r="A350">
            <v>5</v>
          </cell>
        </row>
        <row r="351">
          <cell r="A351">
            <v>5</v>
          </cell>
          <cell r="B351">
            <v>24</v>
          </cell>
          <cell r="C351">
            <v>2</v>
          </cell>
          <cell r="D351" t="str">
            <v>24ab</v>
          </cell>
        </row>
        <row r="352">
          <cell r="A352">
            <v>5</v>
          </cell>
          <cell r="B352">
            <v>24</v>
          </cell>
          <cell r="C352">
            <v>2</v>
          </cell>
          <cell r="D352" t="str">
            <v>24ad</v>
          </cell>
        </row>
        <row r="353">
          <cell r="A353">
            <v>5</v>
          </cell>
          <cell r="B353">
            <v>24</v>
          </cell>
          <cell r="C353">
            <v>2</v>
          </cell>
          <cell r="D353" t="str">
            <v>24ae</v>
          </cell>
        </row>
        <row r="354">
          <cell r="A354">
            <v>5</v>
          </cell>
          <cell r="B354">
            <v>24</v>
          </cell>
          <cell r="C354">
            <v>2</v>
          </cell>
          <cell r="D354" t="str">
            <v>24ag</v>
          </cell>
        </row>
        <row r="355">
          <cell r="A355">
            <v>5</v>
          </cell>
          <cell r="B355">
            <v>24</v>
          </cell>
          <cell r="C355">
            <v>2</v>
          </cell>
          <cell r="D355" t="str">
            <v>24ao</v>
          </cell>
        </row>
        <row r="356">
          <cell r="A356">
            <v>5</v>
          </cell>
          <cell r="B356">
            <v>24</v>
          </cell>
          <cell r="C356">
            <v>2</v>
          </cell>
          <cell r="D356">
            <v>2403</v>
          </cell>
          <cell r="F356" t="str">
            <v>NYC Housing Authority</v>
          </cell>
        </row>
        <row r="357">
          <cell r="A357">
            <v>5</v>
          </cell>
          <cell r="B357">
            <v>24</v>
          </cell>
          <cell r="C357">
            <v>2</v>
          </cell>
          <cell r="D357">
            <v>2406</v>
          </cell>
          <cell r="F357" t="str">
            <v>NYC Transit Authority</v>
          </cell>
        </row>
        <row r="358">
          <cell r="A358">
            <v>5</v>
          </cell>
          <cell r="B358">
            <v>24</v>
          </cell>
          <cell r="C358">
            <v>2</v>
          </cell>
          <cell r="D358">
            <v>2408</v>
          </cell>
        </row>
        <row r="359">
          <cell r="A359">
            <v>5</v>
          </cell>
          <cell r="B359">
            <v>24</v>
          </cell>
          <cell r="C359">
            <v>2</v>
          </cell>
          <cell r="D359">
            <v>2409</v>
          </cell>
          <cell r="F359" t="str">
            <v>Port Authority of NY &amp; NJ</v>
          </cell>
        </row>
        <row r="360">
          <cell r="A360">
            <v>5</v>
          </cell>
          <cell r="B360">
            <v>24</v>
          </cell>
          <cell r="C360">
            <v>2</v>
          </cell>
          <cell r="D360">
            <v>2412</v>
          </cell>
          <cell r="F360" t="str">
            <v>Triboro Bridge &amp; Tunnel Authority</v>
          </cell>
        </row>
        <row r="361">
          <cell r="A361">
            <v>5</v>
          </cell>
          <cell r="B361">
            <v>24</v>
          </cell>
          <cell r="C361">
            <v>2</v>
          </cell>
          <cell r="D361">
            <v>2421</v>
          </cell>
          <cell r="F361" t="str">
            <v>New York State</v>
          </cell>
        </row>
        <row r="362">
          <cell r="A362">
            <v>5</v>
          </cell>
          <cell r="B362">
            <v>24</v>
          </cell>
          <cell r="C362">
            <v>2</v>
          </cell>
          <cell r="D362">
            <v>2424</v>
          </cell>
          <cell r="F362" t="str">
            <v>U.S. Government</v>
          </cell>
        </row>
        <row r="363">
          <cell r="A363">
            <v>5</v>
          </cell>
          <cell r="B363">
            <v>24</v>
          </cell>
          <cell r="C363">
            <v>2</v>
          </cell>
          <cell r="D363">
            <v>2441</v>
          </cell>
          <cell r="F363" t="str">
            <v>NYC Public Bridges</v>
          </cell>
        </row>
        <row r="364">
          <cell r="A364">
            <v>5</v>
          </cell>
          <cell r="B364">
            <v>24</v>
          </cell>
          <cell r="C364">
            <v>2</v>
          </cell>
          <cell r="D364">
            <v>2476</v>
          </cell>
          <cell r="F364" t="str">
            <v>Off-Track Betting</v>
          </cell>
        </row>
        <row r="365">
          <cell r="A365">
            <v>5</v>
          </cell>
          <cell r="B365">
            <v>24</v>
          </cell>
        </row>
        <row r="366">
          <cell r="A366">
            <v>5</v>
          </cell>
          <cell r="B366">
            <v>24</v>
          </cell>
          <cell r="C366">
            <v>9</v>
          </cell>
          <cell r="D366">
            <v>2465</v>
          </cell>
        </row>
        <row r="367">
          <cell r="A367">
            <v>5</v>
          </cell>
          <cell r="B367">
            <v>24</v>
          </cell>
        </row>
        <row r="368">
          <cell r="A368">
            <v>5</v>
          </cell>
          <cell r="B368">
            <v>24</v>
          </cell>
          <cell r="C368">
            <v>12</v>
          </cell>
          <cell r="D368">
            <v>2432</v>
          </cell>
        </row>
        <row r="369">
          <cell r="A369">
            <v>5</v>
          </cell>
          <cell r="B369">
            <v>24</v>
          </cell>
          <cell r="C369">
            <v>12</v>
          </cell>
          <cell r="D369">
            <v>2433</v>
          </cell>
        </row>
        <row r="370">
          <cell r="A370">
            <v>5</v>
          </cell>
          <cell r="B370">
            <v>24</v>
          </cell>
          <cell r="C370">
            <v>12</v>
          </cell>
          <cell r="D370">
            <v>2434</v>
          </cell>
        </row>
        <row r="371">
          <cell r="A371">
            <v>5</v>
          </cell>
          <cell r="B371">
            <v>24</v>
          </cell>
          <cell r="C371">
            <v>12</v>
          </cell>
          <cell r="D371">
            <v>2496</v>
          </cell>
          <cell r="F371" t="str">
            <v>Rate 2 Off-Peak Firm accrual reversal</v>
          </cell>
          <cell r="G371">
            <v>-1</v>
          </cell>
          <cell r="H371">
            <v>-11184000</v>
          </cell>
          <cell r="I371">
            <v>-40102.32</v>
          </cell>
          <cell r="K371">
            <v>-115367</v>
          </cell>
        </row>
        <row r="372">
          <cell r="A372">
            <v>5</v>
          </cell>
          <cell r="B372">
            <v>24</v>
          </cell>
          <cell r="C372">
            <v>12</v>
          </cell>
          <cell r="D372">
            <v>2496</v>
          </cell>
          <cell r="F372" t="str">
            <v>Rate 2 Off-Peak Firm accrual</v>
          </cell>
          <cell r="G372">
            <v>2</v>
          </cell>
          <cell r="H372">
            <v>8314000</v>
          </cell>
          <cell r="I372">
            <v>34179.4</v>
          </cell>
          <cell r="K372">
            <v>86292</v>
          </cell>
        </row>
        <row r="373">
          <cell r="A373">
            <v>5</v>
          </cell>
          <cell r="B373">
            <v>24</v>
          </cell>
        </row>
        <row r="374">
          <cell r="A374">
            <v>5</v>
          </cell>
          <cell r="B374">
            <v>24</v>
          </cell>
          <cell r="C374">
            <v>14</v>
          </cell>
          <cell r="D374">
            <v>2480</v>
          </cell>
          <cell r="F374" t="str">
            <v>CNG Vehicle Service</v>
          </cell>
          <cell r="G374">
            <v>2</v>
          </cell>
          <cell r="H374">
            <v>400800</v>
          </cell>
          <cell r="I374">
            <v>2494.9899999999998</v>
          </cell>
          <cell r="K374">
            <v>4160</v>
          </cell>
        </row>
        <row r="375">
          <cell r="A375">
            <v>5</v>
          </cell>
          <cell r="B375">
            <v>24</v>
          </cell>
        </row>
        <row r="376">
          <cell r="A376">
            <v>5</v>
          </cell>
          <cell r="B376">
            <v>24</v>
          </cell>
          <cell r="C376">
            <v>19</v>
          </cell>
          <cell r="D376">
            <v>2497</v>
          </cell>
          <cell r="F376" t="str">
            <v>Negotiated Contracts</v>
          </cell>
          <cell r="H376">
            <v>30000</v>
          </cell>
          <cell r="I376">
            <v>162.26</v>
          </cell>
          <cell r="K376">
            <v>309</v>
          </cell>
        </row>
        <row r="377">
          <cell r="A377">
            <v>5</v>
          </cell>
          <cell r="B377">
            <v>24</v>
          </cell>
          <cell r="C377">
            <v>19</v>
          </cell>
          <cell r="D377">
            <v>2497</v>
          </cell>
          <cell r="F377" t="str">
            <v>Negotiated Contracts accrual reversal</v>
          </cell>
        </row>
        <row r="378">
          <cell r="A378">
            <v>5</v>
          </cell>
          <cell r="B378">
            <v>24</v>
          </cell>
          <cell r="C378">
            <v>19</v>
          </cell>
          <cell r="D378">
            <v>2497</v>
          </cell>
          <cell r="F378" t="str">
            <v>Negotiated Contracts accrual</v>
          </cell>
        </row>
        <row r="379">
          <cell r="A379">
            <v>5</v>
          </cell>
          <cell r="B379">
            <v>24</v>
          </cell>
          <cell r="C379">
            <v>19</v>
          </cell>
          <cell r="D379">
            <v>2497</v>
          </cell>
          <cell r="F379" t="str">
            <v>Negotiated Contracts accrual reversal</v>
          </cell>
          <cell r="G379">
            <v>-1</v>
          </cell>
          <cell r="H379">
            <v>-30000</v>
          </cell>
          <cell r="I379">
            <v>-162.26</v>
          </cell>
          <cell r="K379">
            <v>-309</v>
          </cell>
        </row>
        <row r="380">
          <cell r="A380">
            <v>5</v>
          </cell>
          <cell r="B380">
            <v>24</v>
          </cell>
          <cell r="C380">
            <v>19</v>
          </cell>
          <cell r="D380">
            <v>2497</v>
          </cell>
          <cell r="F380" t="str">
            <v>Negotiated Contracts accrual</v>
          </cell>
        </row>
        <row r="381">
          <cell r="A381">
            <v>5</v>
          </cell>
          <cell r="B381">
            <v>24</v>
          </cell>
          <cell r="C381">
            <v>19</v>
          </cell>
          <cell r="D381">
            <v>2499</v>
          </cell>
          <cell r="F381" t="str">
            <v>NYCHA Housing Contract Firm accrual reversal</v>
          </cell>
          <cell r="G381">
            <v>-4</v>
          </cell>
          <cell r="H381">
            <v>-23326000</v>
          </cell>
          <cell r="I381">
            <v>-85960.75</v>
          </cell>
          <cell r="K381">
            <v>-241320</v>
          </cell>
        </row>
        <row r="382">
          <cell r="A382">
            <v>5</v>
          </cell>
          <cell r="B382">
            <v>24</v>
          </cell>
          <cell r="C382">
            <v>19</v>
          </cell>
          <cell r="D382">
            <v>2499</v>
          </cell>
          <cell r="F382" t="str">
            <v>NYCHA Housing Contract Firm accrual</v>
          </cell>
          <cell r="G382">
            <v>4</v>
          </cell>
          <cell r="H382">
            <v>18676000</v>
          </cell>
          <cell r="I382">
            <v>75817.19</v>
          </cell>
          <cell r="K382">
            <v>193814</v>
          </cell>
        </row>
        <row r="383">
          <cell r="A383">
            <v>5</v>
          </cell>
          <cell r="B383">
            <v>24</v>
          </cell>
          <cell r="C383">
            <v>19</v>
          </cell>
          <cell r="D383">
            <v>2499</v>
          </cell>
        </row>
        <row r="384">
          <cell r="A384">
            <v>5</v>
          </cell>
          <cell r="B384">
            <v>24</v>
          </cell>
        </row>
        <row r="385">
          <cell r="A385">
            <v>5</v>
          </cell>
          <cell r="B385">
            <v>24</v>
          </cell>
          <cell r="C385" t="str">
            <v>2h</v>
          </cell>
          <cell r="D385" t="str">
            <v>24ab</v>
          </cell>
        </row>
        <row r="386">
          <cell r="A386">
            <v>5</v>
          </cell>
          <cell r="B386">
            <v>24</v>
          </cell>
          <cell r="C386" t="str">
            <v>2h</v>
          </cell>
          <cell r="D386" t="str">
            <v>24ad</v>
          </cell>
        </row>
        <row r="387">
          <cell r="A387">
            <v>5</v>
          </cell>
          <cell r="B387">
            <v>24</v>
          </cell>
          <cell r="C387" t="str">
            <v>2h</v>
          </cell>
          <cell r="D387" t="str">
            <v>24ae</v>
          </cell>
        </row>
        <row r="388">
          <cell r="A388">
            <v>5</v>
          </cell>
          <cell r="B388">
            <v>24</v>
          </cell>
          <cell r="C388" t="str">
            <v>2h</v>
          </cell>
          <cell r="D388" t="str">
            <v>24ag</v>
          </cell>
        </row>
        <row r="389">
          <cell r="A389">
            <v>5</v>
          </cell>
          <cell r="B389">
            <v>24</v>
          </cell>
          <cell r="C389" t="str">
            <v>2h</v>
          </cell>
          <cell r="D389" t="str">
            <v>24ah</v>
          </cell>
        </row>
        <row r="390">
          <cell r="A390">
            <v>5</v>
          </cell>
          <cell r="B390">
            <v>24</v>
          </cell>
          <cell r="C390" t="str">
            <v>2h</v>
          </cell>
          <cell r="D390" t="str">
            <v>24ao</v>
          </cell>
        </row>
        <row r="391">
          <cell r="A391">
            <v>5</v>
          </cell>
          <cell r="B391">
            <v>24</v>
          </cell>
        </row>
        <row r="392">
          <cell r="A392">
            <v>5</v>
          </cell>
          <cell r="B392">
            <v>24</v>
          </cell>
          <cell r="G392">
            <v>2</v>
          </cell>
          <cell r="H392">
            <v>-7119200</v>
          </cell>
          <cell r="I392">
            <v>-13571.489999999991</v>
          </cell>
          <cell r="J392">
            <v>0</v>
          </cell>
          <cell r="K392">
            <v>-72421</v>
          </cell>
        </row>
        <row r="393">
          <cell r="A393">
            <v>5</v>
          </cell>
        </row>
        <row r="394">
          <cell r="A394">
            <v>5</v>
          </cell>
          <cell r="B394">
            <v>26</v>
          </cell>
          <cell r="C394">
            <v>2</v>
          </cell>
          <cell r="D394">
            <v>2641</v>
          </cell>
        </row>
        <row r="395">
          <cell r="A395">
            <v>5</v>
          </cell>
          <cell r="B395">
            <v>26</v>
          </cell>
        </row>
        <row r="396">
          <cell r="A396">
            <v>5</v>
          </cell>
          <cell r="B396">
            <v>26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5</v>
          </cell>
        </row>
        <row r="398">
          <cell r="A398">
            <v>5</v>
          </cell>
          <cell r="G398">
            <v>3</v>
          </cell>
          <cell r="H398">
            <v>-3235400</v>
          </cell>
          <cell r="I398">
            <v>3258.5100000000093</v>
          </cell>
          <cell r="J398">
            <v>0</v>
          </cell>
          <cell r="K398">
            <v>-32112</v>
          </cell>
        </row>
        <row r="400">
          <cell r="A400">
            <v>6</v>
          </cell>
          <cell r="B400">
            <v>22</v>
          </cell>
          <cell r="C400">
            <v>19</v>
          </cell>
          <cell r="D400">
            <v>2296</v>
          </cell>
          <cell r="F400" t="str">
            <v>Negotiated Contracts accrual</v>
          </cell>
          <cell r="G400">
            <v>1</v>
          </cell>
          <cell r="H400">
            <v>89708000</v>
          </cell>
          <cell r="I400">
            <v>355603.58</v>
          </cell>
          <cell r="K400">
            <v>923941</v>
          </cell>
        </row>
        <row r="401">
          <cell r="A401">
            <v>6</v>
          </cell>
          <cell r="B401">
            <v>22</v>
          </cell>
          <cell r="C401">
            <v>19</v>
          </cell>
          <cell r="D401">
            <v>2296</v>
          </cell>
          <cell r="F401" t="str">
            <v>Negotiated Contracts accrual reversal</v>
          </cell>
          <cell r="G401">
            <v>-1</v>
          </cell>
          <cell r="H401">
            <v>-88031000</v>
          </cell>
          <cell r="I401">
            <v>-326629.88</v>
          </cell>
          <cell r="K401">
            <v>-903622</v>
          </cell>
        </row>
        <row r="402">
          <cell r="A402">
            <v>6</v>
          </cell>
          <cell r="B402">
            <v>22</v>
          </cell>
        </row>
        <row r="403">
          <cell r="A403">
            <v>6</v>
          </cell>
          <cell r="B403">
            <v>22</v>
          </cell>
          <cell r="G403">
            <v>0</v>
          </cell>
          <cell r="H403">
            <v>1677000</v>
          </cell>
          <cell r="I403">
            <v>28973.700000000012</v>
          </cell>
          <cell r="J403">
            <v>0</v>
          </cell>
          <cell r="K403">
            <v>20319</v>
          </cell>
        </row>
        <row r="404">
          <cell r="A404">
            <v>6</v>
          </cell>
        </row>
        <row r="405">
          <cell r="A405">
            <v>6</v>
          </cell>
          <cell r="G405">
            <v>0</v>
          </cell>
          <cell r="H405">
            <v>1677000</v>
          </cell>
          <cell r="I405">
            <v>28973.700000000012</v>
          </cell>
          <cell r="J405">
            <v>0</v>
          </cell>
          <cell r="K405">
            <v>20319</v>
          </cell>
        </row>
        <row r="407">
          <cell r="A407">
            <v>7</v>
          </cell>
          <cell r="B407">
            <v>20</v>
          </cell>
          <cell r="C407">
            <v>1</v>
          </cell>
          <cell r="D407">
            <v>2001</v>
          </cell>
        </row>
        <row r="408">
          <cell r="A408">
            <v>7</v>
          </cell>
          <cell r="B408">
            <v>20</v>
          </cell>
        </row>
        <row r="409">
          <cell r="A409">
            <v>7</v>
          </cell>
          <cell r="B409">
            <v>20</v>
          </cell>
          <cell r="C409">
            <v>3</v>
          </cell>
          <cell r="D409">
            <v>2016</v>
          </cell>
        </row>
        <row r="410">
          <cell r="A410">
            <v>7</v>
          </cell>
          <cell r="B410">
            <v>20</v>
          </cell>
        </row>
        <row r="411">
          <cell r="A411">
            <v>7</v>
          </cell>
          <cell r="B411">
            <v>20</v>
          </cell>
          <cell r="C411">
            <v>13</v>
          </cell>
          <cell r="D411">
            <v>2053</v>
          </cell>
        </row>
        <row r="412">
          <cell r="A412">
            <v>7</v>
          </cell>
          <cell r="B412">
            <v>20</v>
          </cell>
        </row>
        <row r="413">
          <cell r="A413">
            <v>7</v>
          </cell>
          <cell r="B413">
            <v>20</v>
          </cell>
          <cell r="C413" t="str">
            <v>3a</v>
          </cell>
          <cell r="D413">
            <v>2017</v>
          </cell>
        </row>
        <row r="414">
          <cell r="A414">
            <v>7</v>
          </cell>
          <cell r="B414">
            <v>20</v>
          </cell>
        </row>
        <row r="415">
          <cell r="A415">
            <v>7</v>
          </cell>
          <cell r="B415">
            <v>20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7</v>
          </cell>
        </row>
        <row r="417">
          <cell r="A417">
            <v>7</v>
          </cell>
          <cell r="B417">
            <v>22</v>
          </cell>
          <cell r="C417">
            <v>2</v>
          </cell>
          <cell r="D417">
            <v>2201</v>
          </cell>
        </row>
        <row r="418">
          <cell r="A418">
            <v>7</v>
          </cell>
          <cell r="B418">
            <v>22</v>
          </cell>
          <cell r="C418">
            <v>2</v>
          </cell>
          <cell r="D418">
            <v>2207</v>
          </cell>
        </row>
        <row r="419">
          <cell r="A419">
            <v>7</v>
          </cell>
          <cell r="B419">
            <v>22</v>
          </cell>
          <cell r="C419">
            <v>2</v>
          </cell>
          <cell r="D419">
            <v>2208</v>
          </cell>
        </row>
        <row r="420">
          <cell r="A420">
            <v>7</v>
          </cell>
          <cell r="B420">
            <v>22</v>
          </cell>
          <cell r="C420">
            <v>2</v>
          </cell>
          <cell r="D420">
            <v>2212</v>
          </cell>
        </row>
        <row r="421">
          <cell r="A421">
            <v>7</v>
          </cell>
          <cell r="B421">
            <v>22</v>
          </cell>
          <cell r="C421">
            <v>2</v>
          </cell>
          <cell r="D421">
            <v>2218</v>
          </cell>
        </row>
        <row r="422">
          <cell r="A422">
            <v>7</v>
          </cell>
          <cell r="B422">
            <v>22</v>
          </cell>
          <cell r="C422">
            <v>2</v>
          </cell>
          <cell r="D422">
            <v>2226</v>
          </cell>
        </row>
        <row r="423">
          <cell r="A423">
            <v>7</v>
          </cell>
          <cell r="B423">
            <v>22</v>
          </cell>
          <cell r="C423">
            <v>2</v>
          </cell>
          <cell r="D423">
            <v>2227</v>
          </cell>
        </row>
        <row r="424">
          <cell r="A424">
            <v>7</v>
          </cell>
          <cell r="B424">
            <v>22</v>
          </cell>
          <cell r="C424">
            <v>2</v>
          </cell>
          <cell r="D424">
            <v>2236</v>
          </cell>
        </row>
        <row r="425">
          <cell r="A425">
            <v>7</v>
          </cell>
          <cell r="B425">
            <v>22</v>
          </cell>
          <cell r="C425">
            <v>2</v>
          </cell>
          <cell r="D425">
            <v>2237</v>
          </cell>
        </row>
        <row r="426">
          <cell r="A426">
            <v>7</v>
          </cell>
          <cell r="B426">
            <v>22</v>
          </cell>
          <cell r="C426">
            <v>2</v>
          </cell>
          <cell r="D426">
            <v>2242</v>
          </cell>
        </row>
        <row r="427">
          <cell r="A427">
            <v>7</v>
          </cell>
          <cell r="B427">
            <v>22</v>
          </cell>
        </row>
        <row r="428">
          <cell r="A428">
            <v>7</v>
          </cell>
          <cell r="B428">
            <v>22</v>
          </cell>
          <cell r="C428">
            <v>9</v>
          </cell>
          <cell r="D428">
            <v>2261</v>
          </cell>
        </row>
        <row r="429">
          <cell r="A429">
            <v>7</v>
          </cell>
          <cell r="B429">
            <v>22</v>
          </cell>
          <cell r="C429">
            <v>9</v>
          </cell>
          <cell r="D429">
            <v>2262</v>
          </cell>
        </row>
        <row r="430">
          <cell r="A430">
            <v>7</v>
          </cell>
          <cell r="B430">
            <v>22</v>
          </cell>
          <cell r="C430">
            <v>9</v>
          </cell>
          <cell r="D430">
            <v>2263</v>
          </cell>
        </row>
        <row r="431">
          <cell r="A431">
            <v>7</v>
          </cell>
          <cell r="B431">
            <v>22</v>
          </cell>
          <cell r="C431">
            <v>9</v>
          </cell>
          <cell r="D431">
            <v>2264</v>
          </cell>
        </row>
        <row r="432">
          <cell r="A432">
            <v>7</v>
          </cell>
          <cell r="B432">
            <v>22</v>
          </cell>
        </row>
        <row r="433">
          <cell r="A433">
            <v>7</v>
          </cell>
          <cell r="B433">
            <v>22</v>
          </cell>
          <cell r="C433">
            <v>12</v>
          </cell>
          <cell r="D433">
            <v>2231</v>
          </cell>
        </row>
        <row r="434">
          <cell r="A434">
            <v>7</v>
          </cell>
          <cell r="B434">
            <v>22</v>
          </cell>
          <cell r="C434">
            <v>12</v>
          </cell>
          <cell r="D434">
            <v>2232</v>
          </cell>
        </row>
        <row r="435">
          <cell r="A435">
            <v>7</v>
          </cell>
          <cell r="B435">
            <v>22</v>
          </cell>
          <cell r="C435">
            <v>12</v>
          </cell>
          <cell r="D435">
            <v>2233</v>
          </cell>
        </row>
        <row r="436">
          <cell r="A436">
            <v>7</v>
          </cell>
          <cell r="B436">
            <v>22</v>
          </cell>
          <cell r="C436">
            <v>12</v>
          </cell>
          <cell r="D436">
            <v>2234</v>
          </cell>
        </row>
        <row r="437">
          <cell r="A437">
            <v>7</v>
          </cell>
          <cell r="B437">
            <v>22</v>
          </cell>
          <cell r="C437">
            <v>12</v>
          </cell>
          <cell r="D437">
            <v>2296</v>
          </cell>
          <cell r="F437" t="str">
            <v>Rate 2 Off-Peak Firm Accrual Reversal</v>
          </cell>
          <cell r="G437">
            <v>-4</v>
          </cell>
          <cell r="H437">
            <v>-26188000</v>
          </cell>
          <cell r="I437">
            <v>-94291.3</v>
          </cell>
          <cell r="K437">
            <v>-271247</v>
          </cell>
        </row>
        <row r="438">
          <cell r="A438">
            <v>7</v>
          </cell>
          <cell r="B438">
            <v>22</v>
          </cell>
          <cell r="C438">
            <v>12</v>
          </cell>
          <cell r="D438">
            <v>2296</v>
          </cell>
          <cell r="F438" t="str">
            <v>Rate 2  Off-Peak Firm Accrual</v>
          </cell>
          <cell r="G438">
            <v>5</v>
          </cell>
          <cell r="H438">
            <v>75968000</v>
          </cell>
          <cell r="I438">
            <v>296169.36</v>
          </cell>
          <cell r="K438">
            <v>784404</v>
          </cell>
        </row>
        <row r="439">
          <cell r="A439">
            <v>7</v>
          </cell>
          <cell r="B439">
            <v>22</v>
          </cell>
          <cell r="C439">
            <v>12</v>
          </cell>
          <cell r="D439">
            <v>2296</v>
          </cell>
          <cell r="F439" t="str">
            <v>Rate 2 Off-Peak Firm Accrual</v>
          </cell>
        </row>
        <row r="440">
          <cell r="A440">
            <v>7</v>
          </cell>
          <cell r="B440">
            <v>22</v>
          </cell>
          <cell r="C440">
            <v>12</v>
          </cell>
          <cell r="D440">
            <v>2296</v>
          </cell>
          <cell r="F440" t="str">
            <v>Rate 2 Off-Peak Firm Accrual Reversal</v>
          </cell>
        </row>
        <row r="441">
          <cell r="A441">
            <v>7</v>
          </cell>
          <cell r="B441">
            <v>22</v>
          </cell>
          <cell r="C441">
            <v>12</v>
          </cell>
          <cell r="D441">
            <v>2296</v>
          </cell>
          <cell r="F441" t="str">
            <v>Rate 2 Off-Peak Firm Accrual</v>
          </cell>
        </row>
        <row r="442">
          <cell r="A442">
            <v>7</v>
          </cell>
          <cell r="B442">
            <v>22</v>
          </cell>
          <cell r="C442">
            <v>12</v>
          </cell>
          <cell r="D442">
            <v>2296</v>
          </cell>
          <cell r="F442" t="str">
            <v>Rate 2 Off-Peak Firm Accrual Reversal</v>
          </cell>
        </row>
        <row r="443">
          <cell r="A443">
            <v>7</v>
          </cell>
          <cell r="B443">
            <v>22</v>
          </cell>
        </row>
        <row r="444">
          <cell r="A444">
            <v>7</v>
          </cell>
          <cell r="B444">
            <v>22</v>
          </cell>
          <cell r="C444">
            <v>14</v>
          </cell>
          <cell r="D444">
            <v>2250</v>
          </cell>
          <cell r="F444" t="str">
            <v>CNG-Vehicle Service</v>
          </cell>
          <cell r="G444">
            <v>2</v>
          </cell>
          <cell r="H444">
            <v>9000</v>
          </cell>
          <cell r="I444">
            <v>81.739999999999995</v>
          </cell>
          <cell r="K444">
            <v>93</v>
          </cell>
        </row>
        <row r="445">
          <cell r="A445">
            <v>7</v>
          </cell>
          <cell r="B445">
            <v>22</v>
          </cell>
        </row>
        <row r="446">
          <cell r="A446">
            <v>7</v>
          </cell>
          <cell r="B446">
            <v>22</v>
          </cell>
          <cell r="C446">
            <v>16</v>
          </cell>
          <cell r="D446">
            <v>2250</v>
          </cell>
        </row>
        <row r="447">
          <cell r="A447">
            <v>7</v>
          </cell>
          <cell r="B447">
            <v>22</v>
          </cell>
        </row>
        <row r="448">
          <cell r="A448">
            <v>7</v>
          </cell>
          <cell r="B448">
            <v>22</v>
          </cell>
          <cell r="C448">
            <v>19</v>
          </cell>
          <cell r="D448">
            <v>2297</v>
          </cell>
        </row>
        <row r="449">
          <cell r="A449">
            <v>7</v>
          </cell>
          <cell r="B449">
            <v>22</v>
          </cell>
          <cell r="C449">
            <v>19</v>
          </cell>
          <cell r="D449">
            <v>2297</v>
          </cell>
        </row>
        <row r="450">
          <cell r="A450">
            <v>7</v>
          </cell>
          <cell r="B450">
            <v>22</v>
          </cell>
          <cell r="C450">
            <v>19</v>
          </cell>
          <cell r="D450">
            <v>2297</v>
          </cell>
          <cell r="F450" t="str">
            <v>Negotiated Contract Accrual Reversal</v>
          </cell>
          <cell r="G450">
            <v>-5</v>
          </cell>
          <cell r="H450">
            <v>-5813000</v>
          </cell>
          <cell r="I450">
            <v>-31201.8</v>
          </cell>
          <cell r="K450">
            <v>-60153</v>
          </cell>
        </row>
        <row r="451">
          <cell r="A451">
            <v>7</v>
          </cell>
          <cell r="B451">
            <v>22</v>
          </cell>
          <cell r="C451">
            <v>19</v>
          </cell>
          <cell r="D451">
            <v>2297</v>
          </cell>
          <cell r="F451" t="str">
            <v>Negotiated Contract Accrual</v>
          </cell>
          <cell r="G451">
            <v>6</v>
          </cell>
          <cell r="H451">
            <v>4883000</v>
          </cell>
          <cell r="I451">
            <v>25359.98</v>
          </cell>
          <cell r="K451">
            <v>50369</v>
          </cell>
        </row>
        <row r="452">
          <cell r="A452">
            <v>7</v>
          </cell>
          <cell r="B452">
            <v>22</v>
          </cell>
        </row>
        <row r="453">
          <cell r="A453">
            <v>7</v>
          </cell>
          <cell r="B453">
            <v>22</v>
          </cell>
          <cell r="C453" t="str">
            <v>2a</v>
          </cell>
          <cell r="D453">
            <v>2206</v>
          </cell>
        </row>
        <row r="454">
          <cell r="A454">
            <v>7</v>
          </cell>
          <cell r="B454">
            <v>22</v>
          </cell>
          <cell r="C454" t="str">
            <v>2a</v>
          </cell>
          <cell r="D454">
            <v>2240</v>
          </cell>
        </row>
        <row r="455">
          <cell r="A455">
            <v>7</v>
          </cell>
          <cell r="B455">
            <v>22</v>
          </cell>
          <cell r="C455" t="str">
            <v>2a</v>
          </cell>
          <cell r="D455">
            <v>2241</v>
          </cell>
        </row>
        <row r="456">
          <cell r="A456">
            <v>7</v>
          </cell>
          <cell r="B456">
            <v>22</v>
          </cell>
        </row>
        <row r="457">
          <cell r="A457">
            <v>7</v>
          </cell>
          <cell r="B457">
            <v>22</v>
          </cell>
          <cell r="C457" t="str">
            <v>2h</v>
          </cell>
          <cell r="D457">
            <v>2207</v>
          </cell>
        </row>
        <row r="458">
          <cell r="A458">
            <v>7</v>
          </cell>
          <cell r="B458">
            <v>22</v>
          </cell>
          <cell r="C458" t="str">
            <v>2h</v>
          </cell>
          <cell r="D458">
            <v>2208</v>
          </cell>
        </row>
        <row r="459">
          <cell r="A459">
            <v>7</v>
          </cell>
          <cell r="B459">
            <v>22</v>
          </cell>
          <cell r="C459" t="str">
            <v>2h</v>
          </cell>
          <cell r="D459">
            <v>2227</v>
          </cell>
        </row>
        <row r="460">
          <cell r="A460">
            <v>7</v>
          </cell>
          <cell r="B460">
            <v>22</v>
          </cell>
          <cell r="C460" t="str">
            <v>2h</v>
          </cell>
          <cell r="D460">
            <v>2237</v>
          </cell>
        </row>
        <row r="461">
          <cell r="A461">
            <v>7</v>
          </cell>
          <cell r="B461">
            <v>22</v>
          </cell>
        </row>
        <row r="462">
          <cell r="A462">
            <v>7</v>
          </cell>
          <cell r="B462">
            <v>22</v>
          </cell>
          <cell r="C462">
            <v>22</v>
          </cell>
          <cell r="D462">
            <v>2253</v>
          </cell>
        </row>
        <row r="463">
          <cell r="A463">
            <v>7</v>
          </cell>
          <cell r="B463">
            <v>22</v>
          </cell>
        </row>
        <row r="464">
          <cell r="A464">
            <v>7</v>
          </cell>
          <cell r="B464">
            <v>22</v>
          </cell>
          <cell r="G464">
            <v>4</v>
          </cell>
          <cell r="H464">
            <v>48859000</v>
          </cell>
          <cell r="I464">
            <v>196117.98</v>
          </cell>
          <cell r="J464">
            <v>0</v>
          </cell>
          <cell r="K464">
            <v>503466</v>
          </cell>
        </row>
        <row r="465">
          <cell r="A465">
            <v>7</v>
          </cell>
        </row>
        <row r="466">
          <cell r="A466">
            <v>7</v>
          </cell>
          <cell r="B466">
            <v>24</v>
          </cell>
          <cell r="C466">
            <v>2</v>
          </cell>
          <cell r="D466" t="str">
            <v>24ai</v>
          </cell>
        </row>
        <row r="467">
          <cell r="A467">
            <v>7</v>
          </cell>
          <cell r="B467">
            <v>24</v>
          </cell>
          <cell r="C467">
            <v>2</v>
          </cell>
          <cell r="D467" t="str">
            <v>24aj</v>
          </cell>
        </row>
        <row r="468">
          <cell r="A468">
            <v>7</v>
          </cell>
          <cell r="B468">
            <v>24</v>
          </cell>
          <cell r="C468">
            <v>2</v>
          </cell>
          <cell r="D468" t="str">
            <v>24ak</v>
          </cell>
        </row>
        <row r="469">
          <cell r="A469">
            <v>7</v>
          </cell>
          <cell r="B469">
            <v>24</v>
          </cell>
          <cell r="C469">
            <v>2</v>
          </cell>
          <cell r="D469" t="str">
            <v>24al</v>
          </cell>
        </row>
        <row r="470">
          <cell r="A470">
            <v>7</v>
          </cell>
          <cell r="B470">
            <v>24</v>
          </cell>
          <cell r="C470">
            <v>2</v>
          </cell>
          <cell r="D470" t="str">
            <v>24am</v>
          </cell>
        </row>
        <row r="471">
          <cell r="A471">
            <v>7</v>
          </cell>
          <cell r="B471">
            <v>24</v>
          </cell>
          <cell r="C471">
            <v>2</v>
          </cell>
          <cell r="D471" t="str">
            <v>24an</v>
          </cell>
        </row>
        <row r="472">
          <cell r="A472">
            <v>7</v>
          </cell>
          <cell r="B472">
            <v>24</v>
          </cell>
          <cell r="C472">
            <v>2</v>
          </cell>
          <cell r="D472" t="str">
            <v>24ay</v>
          </cell>
        </row>
        <row r="473">
          <cell r="A473">
            <v>7</v>
          </cell>
          <cell r="B473">
            <v>24</v>
          </cell>
          <cell r="C473">
            <v>2</v>
          </cell>
          <cell r="D473" t="str">
            <v>24ba</v>
          </cell>
        </row>
        <row r="474">
          <cell r="A474">
            <v>7</v>
          </cell>
          <cell r="B474">
            <v>24</v>
          </cell>
          <cell r="C474">
            <v>2</v>
          </cell>
          <cell r="D474">
            <v>2404</v>
          </cell>
        </row>
        <row r="475">
          <cell r="A475">
            <v>7</v>
          </cell>
          <cell r="B475">
            <v>24</v>
          </cell>
          <cell r="C475">
            <v>2</v>
          </cell>
          <cell r="D475">
            <v>2415</v>
          </cell>
        </row>
        <row r="476">
          <cell r="A476">
            <v>7</v>
          </cell>
          <cell r="B476">
            <v>24</v>
          </cell>
          <cell r="C476">
            <v>2</v>
          </cell>
          <cell r="D476">
            <v>2418</v>
          </cell>
        </row>
        <row r="477">
          <cell r="A477">
            <v>7</v>
          </cell>
          <cell r="B477">
            <v>24</v>
          </cell>
          <cell r="C477">
            <v>2</v>
          </cell>
          <cell r="D477">
            <v>2421</v>
          </cell>
        </row>
        <row r="478">
          <cell r="A478">
            <v>7</v>
          </cell>
          <cell r="B478">
            <v>24</v>
          </cell>
          <cell r="C478">
            <v>2</v>
          </cell>
          <cell r="D478">
            <v>2423</v>
          </cell>
        </row>
        <row r="479">
          <cell r="A479">
            <v>7</v>
          </cell>
          <cell r="B479">
            <v>24</v>
          </cell>
          <cell r="C479">
            <v>2</v>
          </cell>
          <cell r="D479">
            <v>2424</v>
          </cell>
        </row>
        <row r="480">
          <cell r="A480">
            <v>7</v>
          </cell>
          <cell r="B480">
            <v>24</v>
          </cell>
          <cell r="C480">
            <v>2</v>
          </cell>
          <cell r="D480">
            <v>2457</v>
          </cell>
        </row>
        <row r="481">
          <cell r="A481">
            <v>7</v>
          </cell>
          <cell r="B481">
            <v>24</v>
          </cell>
        </row>
        <row r="482">
          <cell r="A482">
            <v>7</v>
          </cell>
          <cell r="B482">
            <v>24</v>
          </cell>
          <cell r="C482">
            <v>3</v>
          </cell>
          <cell r="D482">
            <v>2405</v>
          </cell>
        </row>
        <row r="483">
          <cell r="A483">
            <v>7</v>
          </cell>
          <cell r="B483">
            <v>24</v>
          </cell>
        </row>
        <row r="484">
          <cell r="A484">
            <v>7</v>
          </cell>
          <cell r="B484">
            <v>24</v>
          </cell>
          <cell r="C484">
            <v>9</v>
          </cell>
          <cell r="D484">
            <v>2465</v>
          </cell>
        </row>
        <row r="485">
          <cell r="A485">
            <v>7</v>
          </cell>
          <cell r="B485">
            <v>24</v>
          </cell>
        </row>
        <row r="486">
          <cell r="A486">
            <v>7</v>
          </cell>
          <cell r="B486">
            <v>24</v>
          </cell>
          <cell r="C486">
            <v>12</v>
          </cell>
          <cell r="D486">
            <v>2431</v>
          </cell>
        </row>
        <row r="487">
          <cell r="A487">
            <v>7</v>
          </cell>
          <cell r="B487">
            <v>24</v>
          </cell>
          <cell r="C487">
            <v>12</v>
          </cell>
          <cell r="D487">
            <v>2432</v>
          </cell>
        </row>
        <row r="488">
          <cell r="A488">
            <v>7</v>
          </cell>
          <cell r="B488">
            <v>24</v>
          </cell>
          <cell r="C488">
            <v>12</v>
          </cell>
          <cell r="D488">
            <v>2433</v>
          </cell>
        </row>
        <row r="489">
          <cell r="A489">
            <v>7</v>
          </cell>
          <cell r="B489">
            <v>24</v>
          </cell>
          <cell r="C489">
            <v>12</v>
          </cell>
          <cell r="D489">
            <v>2434</v>
          </cell>
          <cell r="F489" t="str">
            <v>Rate 2 Off-Peak Firm Accrual Reversal</v>
          </cell>
        </row>
        <row r="490">
          <cell r="A490">
            <v>7</v>
          </cell>
          <cell r="B490">
            <v>24</v>
          </cell>
          <cell r="C490">
            <v>12</v>
          </cell>
          <cell r="D490">
            <v>2496</v>
          </cell>
          <cell r="F490" t="str">
            <v>Rate 2 Off-Peak Firm Accrual Reversal</v>
          </cell>
          <cell r="G490">
            <v>-2</v>
          </cell>
          <cell r="H490">
            <v>-15002000</v>
          </cell>
          <cell r="I490">
            <v>-53581.69</v>
          </cell>
          <cell r="K490">
            <v>-154994</v>
          </cell>
        </row>
        <row r="491">
          <cell r="A491">
            <v>7</v>
          </cell>
          <cell r="B491">
            <v>24</v>
          </cell>
          <cell r="C491">
            <v>12</v>
          </cell>
          <cell r="D491">
            <v>2496</v>
          </cell>
          <cell r="F491" t="str">
            <v>Rate 2 Off- Peak Firm Accrual</v>
          </cell>
          <cell r="G491">
            <v>1</v>
          </cell>
          <cell r="H491">
            <v>7435000</v>
          </cell>
          <cell r="I491">
            <v>29449.53</v>
          </cell>
          <cell r="K491">
            <v>76749</v>
          </cell>
        </row>
        <row r="492">
          <cell r="A492">
            <v>7</v>
          </cell>
          <cell r="B492">
            <v>24</v>
          </cell>
          <cell r="C492">
            <v>12</v>
          </cell>
          <cell r="D492">
            <v>2496</v>
          </cell>
          <cell r="F492" t="str">
            <v>Rate 2 Off-Peak Firm Accrual</v>
          </cell>
        </row>
        <row r="493">
          <cell r="A493">
            <v>7</v>
          </cell>
          <cell r="B493">
            <v>24</v>
          </cell>
        </row>
        <row r="494">
          <cell r="A494">
            <v>7</v>
          </cell>
          <cell r="B494">
            <v>24</v>
          </cell>
          <cell r="C494">
            <v>14</v>
          </cell>
          <cell r="D494">
            <v>2480</v>
          </cell>
          <cell r="F494" t="str">
            <v>CNG-Vehicle Service</v>
          </cell>
          <cell r="G494">
            <v>2</v>
          </cell>
          <cell r="H494">
            <v>8700</v>
          </cell>
          <cell r="I494">
            <v>62.48</v>
          </cell>
          <cell r="K494">
            <v>90</v>
          </cell>
        </row>
        <row r="495">
          <cell r="A495">
            <v>7</v>
          </cell>
          <cell r="B495">
            <v>24</v>
          </cell>
        </row>
        <row r="496">
          <cell r="A496">
            <v>7</v>
          </cell>
          <cell r="B496">
            <v>24</v>
          </cell>
          <cell r="C496">
            <v>16</v>
          </cell>
          <cell r="D496">
            <v>2495</v>
          </cell>
        </row>
        <row r="497">
          <cell r="A497">
            <v>7</v>
          </cell>
          <cell r="B497">
            <v>24</v>
          </cell>
        </row>
        <row r="498">
          <cell r="A498">
            <v>7</v>
          </cell>
          <cell r="B498">
            <v>24</v>
          </cell>
          <cell r="C498">
            <v>19</v>
          </cell>
          <cell r="D498">
            <v>2497</v>
          </cell>
        </row>
        <row r="499">
          <cell r="A499">
            <v>7</v>
          </cell>
          <cell r="B499">
            <v>24</v>
          </cell>
        </row>
        <row r="500">
          <cell r="A500">
            <v>7</v>
          </cell>
          <cell r="B500">
            <v>24</v>
          </cell>
          <cell r="C500" t="str">
            <v>2h</v>
          </cell>
          <cell r="D500" t="str">
            <v>24ai</v>
          </cell>
        </row>
        <row r="501">
          <cell r="A501">
            <v>7</v>
          </cell>
          <cell r="B501">
            <v>24</v>
          </cell>
          <cell r="C501" t="str">
            <v>2h</v>
          </cell>
          <cell r="D501" t="str">
            <v>24aj</v>
          </cell>
        </row>
        <row r="502">
          <cell r="A502">
            <v>7</v>
          </cell>
          <cell r="B502">
            <v>24</v>
          </cell>
          <cell r="C502" t="str">
            <v>2h</v>
          </cell>
          <cell r="D502" t="str">
            <v>24ak</v>
          </cell>
        </row>
        <row r="503">
          <cell r="A503">
            <v>7</v>
          </cell>
          <cell r="B503">
            <v>24</v>
          </cell>
          <cell r="C503" t="str">
            <v>2h</v>
          </cell>
          <cell r="D503" t="str">
            <v>24al</v>
          </cell>
        </row>
        <row r="504">
          <cell r="A504">
            <v>7</v>
          </cell>
          <cell r="B504">
            <v>24</v>
          </cell>
          <cell r="C504" t="str">
            <v>2h</v>
          </cell>
          <cell r="D504" t="str">
            <v>24am</v>
          </cell>
        </row>
        <row r="505">
          <cell r="A505">
            <v>7</v>
          </cell>
          <cell r="B505">
            <v>24</v>
          </cell>
          <cell r="C505" t="str">
            <v>2h</v>
          </cell>
          <cell r="D505" t="str">
            <v>24an</v>
          </cell>
        </row>
        <row r="506">
          <cell r="A506">
            <v>7</v>
          </cell>
          <cell r="B506">
            <v>24</v>
          </cell>
          <cell r="C506" t="str">
            <v>2h</v>
          </cell>
          <cell r="D506" t="str">
            <v>24ay</v>
          </cell>
        </row>
        <row r="507">
          <cell r="A507">
            <v>7</v>
          </cell>
          <cell r="B507">
            <v>24</v>
          </cell>
          <cell r="C507" t="str">
            <v>2h</v>
          </cell>
          <cell r="D507" t="str">
            <v>24ba</v>
          </cell>
        </row>
        <row r="508">
          <cell r="A508">
            <v>7</v>
          </cell>
          <cell r="B508">
            <v>24</v>
          </cell>
        </row>
        <row r="509">
          <cell r="A509">
            <v>7</v>
          </cell>
          <cell r="B509">
            <v>24</v>
          </cell>
          <cell r="G509">
            <v>1</v>
          </cell>
          <cell r="H509">
            <v>-7558300</v>
          </cell>
          <cell r="I509">
            <v>-24069.680000000004</v>
          </cell>
          <cell r="J509">
            <v>0</v>
          </cell>
          <cell r="K509">
            <v>-78155</v>
          </cell>
        </row>
        <row r="510">
          <cell r="A510">
            <v>7</v>
          </cell>
        </row>
        <row r="511">
          <cell r="A511">
            <v>7</v>
          </cell>
          <cell r="B511">
            <v>26</v>
          </cell>
          <cell r="C511">
            <v>2</v>
          </cell>
          <cell r="D511">
            <v>2641</v>
          </cell>
        </row>
        <row r="512">
          <cell r="A512">
            <v>7</v>
          </cell>
          <cell r="B512">
            <v>26</v>
          </cell>
        </row>
        <row r="513">
          <cell r="A513">
            <v>7</v>
          </cell>
          <cell r="B513">
            <v>26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7</v>
          </cell>
        </row>
        <row r="515">
          <cell r="A515">
            <v>7</v>
          </cell>
          <cell r="G515">
            <v>5</v>
          </cell>
          <cell r="H515">
            <v>41300700</v>
          </cell>
          <cell r="I515">
            <v>172048.30000000002</v>
          </cell>
          <cell r="J515">
            <v>0</v>
          </cell>
          <cell r="K515">
            <v>425311</v>
          </cell>
        </row>
        <row r="517">
          <cell r="A517">
            <v>9</v>
          </cell>
          <cell r="B517">
            <v>25</v>
          </cell>
          <cell r="C517">
            <v>19</v>
          </cell>
          <cell r="D517">
            <v>2500</v>
          </cell>
        </row>
        <row r="518">
          <cell r="A518">
            <v>9</v>
          </cell>
          <cell r="B518">
            <v>25</v>
          </cell>
        </row>
        <row r="519">
          <cell r="A519">
            <v>9</v>
          </cell>
          <cell r="B519">
            <v>25</v>
          </cell>
          <cell r="C519">
            <v>98</v>
          </cell>
          <cell r="D519">
            <v>2550</v>
          </cell>
        </row>
        <row r="520">
          <cell r="A520">
            <v>9</v>
          </cell>
          <cell r="B520">
            <v>25</v>
          </cell>
        </row>
        <row r="521">
          <cell r="A521">
            <v>9</v>
          </cell>
          <cell r="B521">
            <v>25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9</v>
          </cell>
        </row>
        <row r="523">
          <cell r="A523">
            <v>9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5">
          <cell r="A525" t="str">
            <v>SYSTEM TOTALS</v>
          </cell>
          <cell r="G525">
            <v>80</v>
          </cell>
          <cell r="H525">
            <v>92282200</v>
          </cell>
          <cell r="I525">
            <v>539594.62</v>
          </cell>
          <cell r="J525">
            <v>521.29</v>
          </cell>
          <cell r="K525">
            <v>2026602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Sched &amp; Base Fuel &amp; Rates"/>
      <sheetName val="New Business Base Revenue"/>
      <sheetName val="Sales Components"/>
      <sheetName val="Sales &amp; Transport"/>
      <sheetName val="Base Period &amp; Water &amp; Misc"/>
      <sheetName val="Base Cost of Gas Adj"/>
      <sheetName val="Attrition Calc"/>
      <sheetName val="Pure Base Revenue Trans"/>
      <sheetName val="HA Revenue"/>
      <sheetName val="Sale - Base Rev Fuel &amp; Pure"/>
      <sheetName val="Pure Base Revenue Sales &amp; Trans"/>
      <sheetName val="New Business Volume"/>
      <sheetName val="Volume Summary"/>
      <sheetName val="O&amp;R Gas Delivery Revenue"/>
      <sheetName val="O&amp;R Gas Sales"/>
      <sheetName val="Rev Sum - ACUMEN Input"/>
      <sheetName val="Pike Gas Sales"/>
      <sheetName val="Pike Gas Delivery Revenue"/>
      <sheetName val="Summary Verif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2005 Actual MAG"/>
      <sheetName val="Spilts"/>
    </sheetNames>
    <sheetDataSet>
      <sheetData sheetId="0" refreshError="1"/>
      <sheetData sheetId="1" refreshError="1"/>
      <sheetData sheetId="2">
        <row r="4">
          <cell r="C4" t="str">
            <v>38307030</v>
          </cell>
          <cell r="D4">
            <v>1</v>
          </cell>
          <cell r="E4">
            <v>0</v>
          </cell>
          <cell r="F4">
            <v>0</v>
          </cell>
        </row>
        <row r="5">
          <cell r="C5" t="str">
            <v>38307031</v>
          </cell>
          <cell r="D5">
            <v>0</v>
          </cell>
          <cell r="E5">
            <v>1</v>
          </cell>
          <cell r="F5">
            <v>0</v>
          </cell>
        </row>
        <row r="6">
          <cell r="C6" t="str">
            <v>38307032</v>
          </cell>
          <cell r="D6">
            <v>0</v>
          </cell>
          <cell r="E6">
            <v>0</v>
          </cell>
          <cell r="F6">
            <v>1</v>
          </cell>
        </row>
        <row r="7">
          <cell r="C7" t="str">
            <v>39107030</v>
          </cell>
          <cell r="D7">
            <v>1</v>
          </cell>
          <cell r="E7">
            <v>0</v>
          </cell>
          <cell r="F7">
            <v>0</v>
          </cell>
        </row>
        <row r="8">
          <cell r="C8" t="str">
            <v>39107031</v>
          </cell>
          <cell r="D8">
            <v>0</v>
          </cell>
          <cell r="E8">
            <v>1</v>
          </cell>
          <cell r="F8">
            <v>0</v>
          </cell>
        </row>
        <row r="9">
          <cell r="C9" t="str">
            <v>39107032</v>
          </cell>
          <cell r="D9">
            <v>0</v>
          </cell>
          <cell r="E9">
            <v>0</v>
          </cell>
          <cell r="F9">
            <v>1</v>
          </cell>
        </row>
        <row r="10">
          <cell r="C10" t="str">
            <v>90100030</v>
          </cell>
          <cell r="D10">
            <v>1</v>
          </cell>
          <cell r="E10">
            <v>0</v>
          </cell>
          <cell r="F10">
            <v>0</v>
          </cell>
        </row>
        <row r="11">
          <cell r="C11" t="str">
            <v>90100031</v>
          </cell>
          <cell r="D11">
            <v>0</v>
          </cell>
          <cell r="E11">
            <v>1</v>
          </cell>
          <cell r="F11">
            <v>0</v>
          </cell>
        </row>
        <row r="12">
          <cell r="C12" t="str">
            <v>90100032</v>
          </cell>
          <cell r="D12">
            <v>0</v>
          </cell>
          <cell r="E12">
            <v>0</v>
          </cell>
          <cell r="F12">
            <v>1</v>
          </cell>
        </row>
        <row r="13">
          <cell r="C13" t="str">
            <v>90100033</v>
          </cell>
          <cell r="D13">
            <v>0.82</v>
          </cell>
          <cell r="E13">
            <v>0.18</v>
          </cell>
          <cell r="F13">
            <v>0</v>
          </cell>
        </row>
        <row r="14">
          <cell r="C14" t="str">
            <v>90200032</v>
          </cell>
          <cell r="D14">
            <v>0</v>
          </cell>
          <cell r="E14">
            <v>0</v>
          </cell>
          <cell r="F14">
            <v>1</v>
          </cell>
        </row>
        <row r="15">
          <cell r="C15" t="str">
            <v>90200033</v>
          </cell>
          <cell r="D15">
            <v>0.82</v>
          </cell>
          <cell r="E15">
            <v>0.18</v>
          </cell>
          <cell r="F15">
            <v>0</v>
          </cell>
        </row>
        <row r="16">
          <cell r="C16" t="str">
            <v>90300032</v>
          </cell>
          <cell r="D16">
            <v>0</v>
          </cell>
          <cell r="E16">
            <v>0</v>
          </cell>
          <cell r="F16">
            <v>1</v>
          </cell>
        </row>
        <row r="17">
          <cell r="C17" t="str">
            <v>90300033</v>
          </cell>
          <cell r="D17">
            <v>0.82</v>
          </cell>
          <cell r="E17">
            <v>0.18</v>
          </cell>
          <cell r="F17">
            <v>0</v>
          </cell>
        </row>
        <row r="18">
          <cell r="C18" t="str">
            <v>90400030</v>
          </cell>
          <cell r="D18">
            <v>1</v>
          </cell>
          <cell r="E18">
            <v>0</v>
          </cell>
          <cell r="F18">
            <v>0</v>
          </cell>
        </row>
        <row r="19">
          <cell r="C19" t="str">
            <v>90400034</v>
          </cell>
          <cell r="D19">
            <v>0.86</v>
          </cell>
          <cell r="E19">
            <v>0.14000000000000001</v>
          </cell>
          <cell r="F19">
            <v>0</v>
          </cell>
        </row>
        <row r="20">
          <cell r="C20" t="str">
            <v>90500030</v>
          </cell>
          <cell r="D20">
            <v>1</v>
          </cell>
          <cell r="E20">
            <v>0</v>
          </cell>
          <cell r="F20">
            <v>0</v>
          </cell>
        </row>
        <row r="21">
          <cell r="C21" t="str">
            <v>90500032</v>
          </cell>
          <cell r="D21">
            <v>0</v>
          </cell>
          <cell r="E21">
            <v>0</v>
          </cell>
          <cell r="F21">
            <v>1</v>
          </cell>
        </row>
        <row r="22">
          <cell r="C22" t="str">
            <v>90500033</v>
          </cell>
          <cell r="D22">
            <v>0.82</v>
          </cell>
          <cell r="E22">
            <v>0.18</v>
          </cell>
          <cell r="F22">
            <v>0</v>
          </cell>
        </row>
        <row r="23">
          <cell r="C23" t="str">
            <v>90900030</v>
          </cell>
          <cell r="D23">
            <v>1</v>
          </cell>
          <cell r="E23">
            <v>0</v>
          </cell>
          <cell r="F23">
            <v>0</v>
          </cell>
        </row>
        <row r="24">
          <cell r="C24" t="str">
            <v>90900031</v>
          </cell>
          <cell r="D24">
            <v>0</v>
          </cell>
          <cell r="E24">
            <v>1</v>
          </cell>
          <cell r="F24">
            <v>0</v>
          </cell>
        </row>
        <row r="25">
          <cell r="C25" t="str">
            <v>90900032</v>
          </cell>
          <cell r="D25">
            <v>0</v>
          </cell>
          <cell r="E25">
            <v>0</v>
          </cell>
          <cell r="F25">
            <v>1</v>
          </cell>
        </row>
        <row r="26">
          <cell r="C26" t="str">
            <v>90900035</v>
          </cell>
          <cell r="D26">
            <v>0.89</v>
          </cell>
          <cell r="E26">
            <v>0.11</v>
          </cell>
          <cell r="F26">
            <v>0</v>
          </cell>
        </row>
        <row r="27">
          <cell r="C27" t="str">
            <v>91000032</v>
          </cell>
          <cell r="D27">
            <v>0</v>
          </cell>
          <cell r="E27">
            <v>0</v>
          </cell>
          <cell r="F27">
            <v>1</v>
          </cell>
        </row>
        <row r="28">
          <cell r="C28" t="str">
            <v>91000035</v>
          </cell>
          <cell r="D28">
            <v>0.89</v>
          </cell>
          <cell r="E28">
            <v>0.11</v>
          </cell>
          <cell r="F28">
            <v>0</v>
          </cell>
        </row>
        <row r="29">
          <cell r="C29" t="str">
            <v>91000035B</v>
          </cell>
          <cell r="D29">
            <v>0.82</v>
          </cell>
          <cell r="E29">
            <v>0.18</v>
          </cell>
          <cell r="F29">
            <v>0</v>
          </cell>
        </row>
        <row r="30">
          <cell r="C30" t="str">
            <v>91100030</v>
          </cell>
          <cell r="D30">
            <v>1</v>
          </cell>
          <cell r="E30">
            <v>0</v>
          </cell>
          <cell r="F30">
            <v>0</v>
          </cell>
        </row>
        <row r="31">
          <cell r="C31" t="str">
            <v>91100035</v>
          </cell>
          <cell r="D31">
            <v>0.82</v>
          </cell>
          <cell r="E31">
            <v>0.18</v>
          </cell>
          <cell r="F31">
            <v>0</v>
          </cell>
        </row>
        <row r="32">
          <cell r="C32" t="str">
            <v>91200030</v>
          </cell>
          <cell r="D32">
            <v>1</v>
          </cell>
          <cell r="E32">
            <v>0</v>
          </cell>
          <cell r="F32">
            <v>0</v>
          </cell>
        </row>
        <row r="33">
          <cell r="C33" t="str">
            <v>91200031</v>
          </cell>
          <cell r="D33">
            <v>0</v>
          </cell>
          <cell r="E33">
            <v>1</v>
          </cell>
          <cell r="F33">
            <v>0</v>
          </cell>
        </row>
        <row r="34">
          <cell r="C34" t="str">
            <v>91200032</v>
          </cell>
          <cell r="D34">
            <v>0</v>
          </cell>
          <cell r="E34">
            <v>0</v>
          </cell>
          <cell r="F34">
            <v>1</v>
          </cell>
        </row>
        <row r="35">
          <cell r="C35" t="str">
            <v>91200035</v>
          </cell>
          <cell r="D35">
            <v>0.89</v>
          </cell>
          <cell r="E35">
            <v>0.11</v>
          </cell>
          <cell r="F35">
            <v>0</v>
          </cell>
        </row>
        <row r="36">
          <cell r="C36" t="str">
            <v>91200035B</v>
          </cell>
          <cell r="D36">
            <v>0.82</v>
          </cell>
          <cell r="E36">
            <v>0.18</v>
          </cell>
          <cell r="F36">
            <v>0</v>
          </cell>
        </row>
        <row r="37">
          <cell r="C37" t="str">
            <v>91600031</v>
          </cell>
          <cell r="D37">
            <v>0</v>
          </cell>
          <cell r="E37">
            <v>1</v>
          </cell>
          <cell r="F37">
            <v>0</v>
          </cell>
        </row>
        <row r="38">
          <cell r="C38" t="str">
            <v>91700031</v>
          </cell>
          <cell r="D38">
            <v>0</v>
          </cell>
          <cell r="E38">
            <v>1</v>
          </cell>
          <cell r="F38">
            <v>0</v>
          </cell>
        </row>
        <row r="39">
          <cell r="C39" t="str">
            <v>91800031</v>
          </cell>
          <cell r="D39">
            <v>0</v>
          </cell>
          <cell r="E39">
            <v>1</v>
          </cell>
          <cell r="F39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"/>
      <sheetName val="Read Me"/>
      <sheetName val="Comments"/>
      <sheetName val="Gen Inst"/>
      <sheetName val="Table"/>
      <sheetName val="Sheet1"/>
      <sheetName val="1"/>
      <sheetName val="2"/>
      <sheetName val="003004"/>
      <sheetName val="007008"/>
      <sheetName val="9"/>
      <sheetName val="10"/>
      <sheetName val="11"/>
      <sheetName val="12"/>
      <sheetName val="13"/>
      <sheetName val="14"/>
      <sheetName val="15"/>
      <sheetName val="01617"/>
      <sheetName val="18"/>
      <sheetName val="19"/>
      <sheetName val="20"/>
      <sheetName val="21"/>
      <sheetName val="22"/>
      <sheetName val="23"/>
      <sheetName val="24"/>
      <sheetName val="24A"/>
      <sheetName val="24B"/>
      <sheetName val="25"/>
      <sheetName val="2627"/>
      <sheetName val="2829"/>
      <sheetName val="30"/>
      <sheetName val="31"/>
      <sheetName val="32"/>
      <sheetName val="33"/>
      <sheetName val="4041"/>
      <sheetName val="42"/>
      <sheetName val="43"/>
      <sheetName val="4445"/>
      <sheetName val="46"/>
      <sheetName val="47"/>
      <sheetName val="6062"/>
      <sheetName val="63"/>
      <sheetName val="64"/>
      <sheetName val="6566"/>
      <sheetName val="067"/>
      <sheetName val="068"/>
      <sheetName val="69"/>
      <sheetName val="7071"/>
      <sheetName val="7277"/>
      <sheetName val="7879"/>
      <sheetName val="80"/>
      <sheetName val="81"/>
      <sheetName val="82"/>
      <sheetName val="83"/>
      <sheetName val="84"/>
      <sheetName val="85"/>
      <sheetName val="86"/>
      <sheetName val="8788"/>
      <sheetName val="8990"/>
      <sheetName val="9192"/>
      <sheetName val="93"/>
      <sheetName val="94"/>
      <sheetName val="Verify"/>
      <sheetName val="Index"/>
      <sheetName val="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attan"/>
      <sheetName val="Bronx"/>
      <sheetName val="Bronx Bi-monthly"/>
      <sheetName val="Brooklyn"/>
      <sheetName val="Queens"/>
      <sheetName val="Westchester"/>
      <sheetName val="Summary"/>
      <sheetName val="SALE9607"/>
    </sheetNames>
    <sheetDataSet>
      <sheetData sheetId="0">
        <row r="5">
          <cell r="E5" t="str">
            <v>SC</v>
          </cell>
        </row>
      </sheetData>
      <sheetData sheetId="1"/>
      <sheetData sheetId="2"/>
      <sheetData sheetId="3">
        <row r="5">
          <cell r="E5" t="str">
            <v>SC</v>
          </cell>
        </row>
      </sheetData>
      <sheetData sheetId="4">
        <row r="5">
          <cell r="E5" t="str">
            <v>SC</v>
          </cell>
          <cell r="F5" t="str">
            <v>Boro</v>
          </cell>
          <cell r="G5" t="str">
            <v>Descr.</v>
          </cell>
          <cell r="H5" t="str">
            <v>Acct</v>
          </cell>
          <cell r="I5" t="str">
            <v>Cubic Feet</v>
          </cell>
          <cell r="J5" t="str">
            <v>#Bills</v>
          </cell>
          <cell r="K5" t="str">
            <v>Revenue</v>
          </cell>
          <cell r="L5" t="str">
            <v>Gas Adjustment</v>
          </cell>
          <cell r="M5" t="str">
            <v>Therms</v>
          </cell>
        </row>
        <row r="6">
          <cell r="E6">
            <v>1</v>
          </cell>
          <cell r="F6" t="str">
            <v>05</v>
          </cell>
          <cell r="G6">
            <v>2001</v>
          </cell>
          <cell r="H6">
            <v>20</v>
          </cell>
        </row>
        <row r="7">
          <cell r="E7">
            <v>1</v>
          </cell>
          <cell r="F7" t="str">
            <v>05</v>
          </cell>
          <cell r="G7">
            <v>2001</v>
          </cell>
          <cell r="H7">
            <v>20</v>
          </cell>
        </row>
        <row r="8">
          <cell r="E8">
            <v>1</v>
          </cell>
          <cell r="F8" t="str">
            <v>05</v>
          </cell>
          <cell r="G8">
            <v>2002</v>
          </cell>
          <cell r="H8">
            <v>20</v>
          </cell>
        </row>
        <row r="9">
          <cell r="E9">
            <v>1</v>
          </cell>
          <cell r="F9" t="str">
            <v>05</v>
          </cell>
          <cell r="G9">
            <v>2004</v>
          </cell>
          <cell r="H9">
            <v>20</v>
          </cell>
        </row>
        <row r="10">
          <cell r="E10">
            <v>1</v>
          </cell>
          <cell r="F10" t="str">
            <v>05</v>
          </cell>
          <cell r="G10">
            <v>2005</v>
          </cell>
          <cell r="H10">
            <v>20</v>
          </cell>
        </row>
        <row r="11">
          <cell r="E11">
            <v>3</v>
          </cell>
          <cell r="F11" t="str">
            <v>05</v>
          </cell>
          <cell r="G11">
            <v>2016</v>
          </cell>
          <cell r="H11">
            <v>20</v>
          </cell>
        </row>
        <row r="12">
          <cell r="E12" t="str">
            <v>3a</v>
          </cell>
          <cell r="F12" t="str">
            <v>05</v>
          </cell>
          <cell r="G12">
            <v>2017</v>
          </cell>
          <cell r="H12">
            <v>20</v>
          </cell>
        </row>
        <row r="13">
          <cell r="F13" t="str">
            <v>05</v>
          </cell>
          <cell r="H13">
            <v>20</v>
          </cell>
        </row>
        <row r="14">
          <cell r="F14" t="str">
            <v>05</v>
          </cell>
          <cell r="H14">
            <v>20</v>
          </cell>
        </row>
        <row r="15">
          <cell r="F15" t="str">
            <v>05</v>
          </cell>
          <cell r="H15">
            <v>20</v>
          </cell>
        </row>
        <row r="16">
          <cell r="F16" t="str">
            <v>05</v>
          </cell>
          <cell r="H16">
            <v>20</v>
          </cell>
        </row>
        <row r="17">
          <cell r="F17" t="str">
            <v>05</v>
          </cell>
          <cell r="H17">
            <v>20</v>
          </cell>
        </row>
        <row r="18">
          <cell r="F18" t="str">
            <v>05</v>
          </cell>
          <cell r="H18">
            <v>20</v>
          </cell>
        </row>
        <row r="19">
          <cell r="F19" t="str">
            <v>05</v>
          </cell>
          <cell r="H19">
            <v>20</v>
          </cell>
        </row>
        <row r="20">
          <cell r="F20" t="str">
            <v>05</v>
          </cell>
          <cell r="H20">
            <v>20</v>
          </cell>
        </row>
        <row r="21">
          <cell r="F21" t="str">
            <v>05</v>
          </cell>
          <cell r="H21">
            <v>20</v>
          </cell>
        </row>
        <row r="22">
          <cell r="F22" t="str">
            <v>05</v>
          </cell>
          <cell r="H22">
            <v>20</v>
          </cell>
        </row>
        <row r="23">
          <cell r="F23" t="str">
            <v>05</v>
          </cell>
          <cell r="H23">
            <v>20</v>
          </cell>
        </row>
        <row r="24">
          <cell r="F24" t="str">
            <v>05</v>
          </cell>
          <cell r="H24">
            <v>20</v>
          </cell>
        </row>
      </sheetData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EXP"/>
      <sheetName val="ITX"/>
      <sheetName val="AFC"/>
      <sheetName val="By-Class UB Calculation"/>
      <sheetName val="2004 CCF's &amp; Revenues"/>
      <sheetName val="Customer Accounting 2004"/>
      <sheetName val="2004 Demands"/>
      <sheetName val="2004 Gas Labor"/>
      <sheetName val="Gas Sales 2004"/>
      <sheetName val="2004 Natural Gas Costs"/>
      <sheetName val="2004 PSC REPORT 72-77"/>
      <sheetName val="2004 O&amp;R GAS O&amp;M EXP"/>
      <sheetName val="2004 DATA FOR MINIMUM SYSTEM"/>
      <sheetName val="2004 WORKING CAPITAL"/>
      <sheetName val="2004 M&amp;S"/>
      <sheetName val="2004 DEPART. RATE BASE"/>
      <sheetName val="2004 GAS PLANT IN SERVICE"/>
      <sheetName val="2004 GAS CWIP"/>
      <sheetName val="2004 COMMON CWIP"/>
      <sheetName val="2004 RWIP"/>
      <sheetName val="2004 FIT &amp; SIT ACCR &amp; DEFER TAX"/>
      <sheetName val="2004 INTEREST SYNCHRONIZATION"/>
      <sheetName val="2004 INTEREST CHARGES"/>
      <sheetName val="Revenues"/>
      <sheetName val="2004 Total Gas Services"/>
      <sheetName val="2004 FUTURE USE"/>
      <sheetName val="Gas Procurement"/>
      <sheetName val="Dist. of Salaries and Wages"/>
      <sheetName val="2004 Gas A&amp;G Labor Reallocated"/>
      <sheetName val="Demands"/>
      <sheetName val="2004 TABLE OF CONTENTS"/>
      <sheetName val="Cover P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RB"/>
      <sheetName val="EXP"/>
      <sheetName val="ITX"/>
      <sheetName val="AFC"/>
      <sheetName val="2005 SUMMARY OF REVENUES"/>
      <sheetName val="2005 Demands"/>
      <sheetName val="2005 Billing Demands"/>
      <sheetName val="2005 Service Strata"/>
      <sheetName val="Sales for DA - pk mos"/>
      <sheetName val="2005 kWhs"/>
      <sheetName val="Unbundled Allocator - U01"/>
      <sheetName val="2005 Number of Customers"/>
      <sheetName val="By-Class UB Calculation"/>
      <sheetName val="UB Characteristics"/>
      <sheetName val="Total Cust Acct. Elec."/>
      <sheetName val="2005 Total Meter Readings"/>
      <sheetName val="2005 SUM OF INSTALLATION COSTS"/>
      <sheetName val="2005 SUM OF METER COSTS"/>
      <sheetName val="2005 SUMMARY OF METER TYPES"/>
      <sheetName val="2005 SUM OF LOW TENSION METERS"/>
      <sheetName val="2005 FINAL SUM OF CT'S and PT's"/>
      <sheetName val="2005 ELECTRIC LABOR"/>
      <sheetName val="MinSys - Overhead Conductors"/>
      <sheetName val="MinSys - Underground Conductors"/>
      <sheetName val="Minimum System Data"/>
      <sheetName val="2005 OP1-15"/>
      <sheetName val="2005 DEMARCATION"/>
      <sheetName val="2005 PSC PG. 204-207"/>
      <sheetName val="2005 PSC PG. 214"/>
      <sheetName val="2005 PSC PG. 300-301"/>
      <sheetName val="2005 PSC PG. 320-323"/>
      <sheetName val="2005 PSC PG. 356"/>
      <sheetName val="2005 CARE PSC 447 SALES RESALE"/>
      <sheetName val="2005 CARE PSC 451 MIS SERV REVS"/>
      <sheetName val="2005 CARE PSC 454 RENT PROPERTY"/>
      <sheetName val="2005 CARE PSC 455 INTDEP RENTS"/>
      <sheetName val="2005 CARE PSC 456 MISCELLANEOUS"/>
      <sheetName val="2005 CARE PSC 456 PROV RATE DIS"/>
      <sheetName val="2005 CARE PSC 557 OTHER EXPS"/>
      <sheetName val="2005 CARE PSC 572 MAINT UG LINE"/>
      <sheetName val="2005 CARE PSC 588 MISC DIST EXP"/>
      <sheetName val="2005 CARE PSC 589 RENTS"/>
      <sheetName val="2005 CARE PSC 593 MAIN OH LINES"/>
      <sheetName val="2005 CARE PSC 594 MAINT UG LINE"/>
      <sheetName val="2005 CARE PSC 598 MISC DIST PLT"/>
      <sheetName val="2005 CARE PSC 924 PROPERTY INS"/>
      <sheetName val="2005 CARE PSC 930.2 MIS GENERAL"/>
      <sheetName val="2005 CARE PSC 924 NUCLEAR PROP "/>
      <sheetName val="2002 NORMALIZATIONS"/>
      <sheetName val="2005 GA1-227 SCH H"/>
      <sheetName val="2005 OP1-64 POLES, TOWERS &amp; FIX"/>
      <sheetName val="2005 OP1-64 OH CONDUCTORS"/>
      <sheetName val="2005 OP1-64 UG CONDUCTORS"/>
      <sheetName val="2005 OP1-64 UG CONDUIT"/>
      <sheetName val="2005 OP1-64 STREET LIGHTING"/>
      <sheetName val="2005 DEPARTMENTAL RATE BASE"/>
      <sheetName val="2005 WORKING CAPITAL SUMMARY"/>
      <sheetName val="2005 WORK CAP. PREPAYMENTS"/>
      <sheetName val="2005 WORKING CAPITAL MAT &amp; SUP"/>
      <sheetName val="2005 GA1-235"/>
      <sheetName val="2005 LINE TRANSFORMERS"/>
      <sheetName val="2005 INTERDEPMTL. RENTS"/>
      <sheetName val="2005 ARP1-10"/>
      <sheetName val="2005 INTDPTMT RENT AUTH. LETTER"/>
      <sheetName val="2005 PROPERTY TAX ACCRUAL"/>
      <sheetName val="2005 GAIN LOSS DISPOSAL OF PLT."/>
      <sheetName val="2005 F.I.T. ACCRUAL"/>
      <sheetName val="2005 S.I.T. ACCRUAL"/>
      <sheetName val="2005 F.I.T. DEFERRED TAX"/>
      <sheetName val="2005 S.I.T. DEFERRED TAX"/>
      <sheetName val="2005 TAX INTEREST CHARGES"/>
      <sheetName val="2004 IR - PC COST ALLOCATION"/>
      <sheetName val="2005 ACCT. 9573-INSTL CUST PR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09DB9-1D2A-4A9D-BF3C-302792EB9823}">
  <dimension ref="A1:T308"/>
  <sheetViews>
    <sheetView zoomScale="110" zoomScaleNormal="110" workbookViewId="0">
      <pane ySplit="11" topLeftCell="A12" activePane="bottomLeft" state="frozen"/>
      <selection pane="bottomLeft" activeCell="S6" sqref="S6"/>
    </sheetView>
  </sheetViews>
  <sheetFormatPr defaultColWidth="9.1796875" defaultRowHeight="12.5" x14ac:dyDescent="0.25"/>
  <cols>
    <col min="1" max="1" width="3.453125" style="1" customWidth="1"/>
    <col min="2" max="2" width="4.54296875" style="1" customWidth="1"/>
    <col min="3" max="4" width="9.1796875" style="1"/>
    <col min="5" max="5" width="11.453125" style="1" customWidth="1"/>
    <col min="6" max="6" width="14.453125" style="1" customWidth="1"/>
    <col min="7" max="7" width="10.26953125" style="1" bestFit="1" customWidth="1"/>
    <col min="8" max="8" width="5.453125" style="1" customWidth="1"/>
    <col min="9" max="9" width="14" style="1" customWidth="1"/>
    <col min="10" max="10" width="10.26953125" style="1" bestFit="1" customWidth="1"/>
    <col min="21" max="16384" width="9.1796875" style="1"/>
  </cols>
  <sheetData>
    <row r="1" spans="1:11" ht="15.5" customHeight="1" x14ac:dyDescent="0.3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1" ht="12.5" customHeight="1" x14ac:dyDescent="0.25"/>
    <row r="3" spans="1:11" ht="13" customHeight="1" x14ac:dyDescent="0.3">
      <c r="A3" s="131" t="s">
        <v>5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1" ht="12.5" customHeight="1" x14ac:dyDescent="0.25"/>
    <row r="5" spans="1:11" ht="12.5" customHeight="1" x14ac:dyDescent="0.25">
      <c r="A5" s="132" t="s">
        <v>6</v>
      </c>
      <c r="B5" s="132"/>
      <c r="C5" s="132"/>
      <c r="D5" s="132"/>
      <c r="E5" s="132"/>
      <c r="F5" s="132"/>
      <c r="G5" s="132"/>
      <c r="H5" s="132"/>
      <c r="I5" s="132"/>
      <c r="J5" s="132"/>
    </row>
    <row r="8" spans="1:11" ht="13" x14ac:dyDescent="0.3">
      <c r="A8" s="2" t="s">
        <v>7</v>
      </c>
    </row>
    <row r="10" spans="1:11" x14ac:dyDescent="0.25">
      <c r="F10" s="129" t="s">
        <v>8</v>
      </c>
      <c r="G10" s="129"/>
      <c r="H10" s="3"/>
      <c r="I10" s="129" t="s">
        <v>3</v>
      </c>
      <c r="J10" s="129"/>
    </row>
    <row r="11" spans="1:11" x14ac:dyDescent="0.25">
      <c r="F11" s="4" t="s">
        <v>9</v>
      </c>
      <c r="G11" s="4" t="s">
        <v>10</v>
      </c>
      <c r="H11" s="3"/>
      <c r="I11" s="4" t="s">
        <v>9</v>
      </c>
      <c r="J11" s="4" t="s">
        <v>10</v>
      </c>
    </row>
    <row r="13" spans="1:11" x14ac:dyDescent="0.25">
      <c r="A13" s="1" t="s">
        <v>4</v>
      </c>
      <c r="E13" s="125"/>
      <c r="F13" s="5">
        <v>5.75</v>
      </c>
      <c r="G13" s="5">
        <f>$F13</f>
        <v>5.75</v>
      </c>
      <c r="I13" s="5">
        <f>$F13</f>
        <v>5.75</v>
      </c>
      <c r="J13" s="5">
        <f>$F13</f>
        <v>5.75</v>
      </c>
      <c r="K13" s="126"/>
    </row>
    <row r="14" spans="1:11" x14ac:dyDescent="0.25">
      <c r="F14" s="7"/>
      <c r="G14" s="7"/>
      <c r="I14" s="7"/>
      <c r="J14" s="7"/>
    </row>
    <row r="15" spans="1:11" x14ac:dyDescent="0.25">
      <c r="A15" s="1" t="s">
        <v>11</v>
      </c>
      <c r="F15" s="7"/>
      <c r="G15" s="7"/>
      <c r="I15" s="7"/>
      <c r="J15" s="7"/>
    </row>
    <row r="16" spans="1:11" x14ac:dyDescent="0.25">
      <c r="B16" s="1" t="s">
        <v>12</v>
      </c>
      <c r="E16" s="125"/>
      <c r="F16" s="8">
        <f>6.062/100</f>
        <v>6.062E-2</v>
      </c>
      <c r="G16" s="8">
        <f>F16</f>
        <v>6.062E-2</v>
      </c>
      <c r="I16" s="8">
        <f>F16</f>
        <v>6.062E-2</v>
      </c>
      <c r="J16" s="8">
        <f>G16</f>
        <v>6.062E-2</v>
      </c>
      <c r="K16" s="126"/>
    </row>
    <row r="17" spans="1:11" x14ac:dyDescent="0.25">
      <c r="B17" s="1" t="s">
        <v>13</v>
      </c>
      <c r="E17" s="125"/>
      <c r="F17" s="8">
        <f>7.633/100</f>
        <v>7.6329999999999995E-2</v>
      </c>
      <c r="G17" s="8">
        <f>F16</f>
        <v>6.062E-2</v>
      </c>
      <c r="I17" s="8">
        <f>F17</f>
        <v>7.6329999999999995E-2</v>
      </c>
      <c r="J17" s="8">
        <f>G17</f>
        <v>6.062E-2</v>
      </c>
      <c r="K17" s="126"/>
    </row>
    <row r="18" spans="1:11" x14ac:dyDescent="0.25">
      <c r="F18" s="7"/>
      <c r="G18" s="7"/>
      <c r="I18" s="7"/>
      <c r="J18" s="7"/>
    </row>
    <row r="19" spans="1:11" x14ac:dyDescent="0.25">
      <c r="A19" s="1" t="s">
        <v>14</v>
      </c>
      <c r="E19" s="125"/>
      <c r="F19" s="8">
        <f>0.3512/100</f>
        <v>3.5119999999999999E-3</v>
      </c>
      <c r="G19" s="8">
        <f>$F19</f>
        <v>3.5119999999999999E-3</v>
      </c>
      <c r="I19" s="8">
        <f>$F19</f>
        <v>3.5119999999999999E-3</v>
      </c>
      <c r="J19" s="8">
        <f>$G19</f>
        <v>3.5119999999999999E-3</v>
      </c>
      <c r="K19" s="126"/>
    </row>
    <row r="20" spans="1:11" x14ac:dyDescent="0.25">
      <c r="F20" s="7"/>
      <c r="G20" s="7"/>
      <c r="I20" s="7"/>
      <c r="J20" s="7"/>
    </row>
    <row r="21" spans="1:11" x14ac:dyDescent="0.25">
      <c r="A21" s="1" t="s">
        <v>15</v>
      </c>
      <c r="E21" s="125"/>
      <c r="F21" s="7">
        <f>0.5625/100</f>
        <v>5.6249999999999998E-3</v>
      </c>
      <c r="G21" s="7">
        <f>$F21</f>
        <v>5.6249999999999998E-3</v>
      </c>
      <c r="I21" s="7">
        <f>$F21</f>
        <v>5.6249999999999998E-3</v>
      </c>
      <c r="J21" s="7">
        <f>$F21</f>
        <v>5.6249999999999998E-3</v>
      </c>
      <c r="K21" s="126"/>
    </row>
    <row r="22" spans="1:11" x14ac:dyDescent="0.25">
      <c r="F22" s="7"/>
      <c r="G22" s="7"/>
      <c r="I22" s="7"/>
      <c r="J22" s="7"/>
    </row>
    <row r="23" spans="1:11" x14ac:dyDescent="0.25">
      <c r="A23" s="112" t="s">
        <v>103</v>
      </c>
      <c r="B23" s="112"/>
      <c r="C23" s="6"/>
      <c r="D23" s="6"/>
      <c r="E23" s="6"/>
      <c r="F23" s="113">
        <v>0</v>
      </c>
      <c r="G23" s="113">
        <v>0</v>
      </c>
      <c r="H23" s="112"/>
      <c r="I23" s="113">
        <f>0.141/100</f>
        <v>1.4099999999999998E-3</v>
      </c>
      <c r="J23" s="113">
        <f>I23</f>
        <v>1.4099999999999998E-3</v>
      </c>
    </row>
    <row r="24" spans="1:11" x14ac:dyDescent="0.25">
      <c r="A24" s="95" t="s">
        <v>109</v>
      </c>
      <c r="B24" s="23"/>
      <c r="E24" s="125"/>
      <c r="F24" s="7">
        <f>-0.029/100</f>
        <v>-2.9E-4</v>
      </c>
      <c r="G24" s="7">
        <f>F24</f>
        <v>-2.9E-4</v>
      </c>
      <c r="I24" s="7">
        <f>F24</f>
        <v>-2.9E-4</v>
      </c>
      <c r="J24" s="7">
        <f>G24</f>
        <v>-2.9E-4</v>
      </c>
      <c r="K24" s="126"/>
    </row>
    <row r="25" spans="1:11" x14ac:dyDescent="0.25">
      <c r="F25" s="7"/>
      <c r="G25" s="7"/>
      <c r="I25" s="7"/>
      <c r="J25" s="7"/>
    </row>
    <row r="26" spans="1:11" x14ac:dyDescent="0.25">
      <c r="A26" s="1" t="s">
        <v>16</v>
      </c>
      <c r="E26" s="125"/>
      <c r="F26" s="7">
        <f>0.4198/100</f>
        <v>4.1980000000000003E-3</v>
      </c>
      <c r="G26" s="7">
        <f>F26</f>
        <v>4.1980000000000003E-3</v>
      </c>
      <c r="I26" s="7">
        <f>F26</f>
        <v>4.1980000000000003E-3</v>
      </c>
      <c r="J26" s="7">
        <f>F26</f>
        <v>4.1980000000000003E-3</v>
      </c>
    </row>
    <row r="27" spans="1:11" x14ac:dyDescent="0.25">
      <c r="F27" s="8"/>
      <c r="G27" s="7"/>
      <c r="I27" s="8"/>
      <c r="J27" s="7"/>
    </row>
    <row r="28" spans="1:11" x14ac:dyDescent="0.25">
      <c r="A28" s="1" t="s">
        <v>17</v>
      </c>
      <c r="F28" s="8">
        <v>0</v>
      </c>
      <c r="G28" s="8">
        <v>0</v>
      </c>
      <c r="I28" s="8">
        <v>0</v>
      </c>
      <c r="J28" s="8">
        <v>0</v>
      </c>
    </row>
    <row r="29" spans="1:11" x14ac:dyDescent="0.25">
      <c r="F29" s="8"/>
      <c r="G29" s="8"/>
      <c r="I29" s="8"/>
      <c r="J29" s="8"/>
    </row>
    <row r="30" spans="1:11" x14ac:dyDescent="0.25">
      <c r="A30" s="1" t="s">
        <v>113</v>
      </c>
      <c r="E30" s="125"/>
      <c r="F30" s="8">
        <f>(1.515+1.48-0.01)/100</f>
        <v>2.9850000000000002E-2</v>
      </c>
      <c r="G30" s="8">
        <f>$F30</f>
        <v>2.9850000000000002E-2</v>
      </c>
      <c r="I30" s="8">
        <f>$F30</f>
        <v>2.9850000000000002E-2</v>
      </c>
      <c r="J30" s="8">
        <f>$F30</f>
        <v>2.9850000000000002E-2</v>
      </c>
    </row>
    <row r="31" spans="1:11" x14ac:dyDescent="0.25">
      <c r="F31" s="7"/>
      <c r="G31" s="7"/>
      <c r="I31" s="7"/>
      <c r="J31" s="7"/>
    </row>
    <row r="32" spans="1:11" x14ac:dyDescent="0.25">
      <c r="A32" s="1" t="s">
        <v>19</v>
      </c>
      <c r="F32" s="7"/>
      <c r="G32" s="7"/>
      <c r="I32" s="7"/>
      <c r="J32" s="7"/>
    </row>
    <row r="33" spans="1:14" x14ac:dyDescent="0.25">
      <c r="B33" s="1" t="str">
        <f>B16</f>
        <v>First 600 kWh</v>
      </c>
      <c r="E33" s="125"/>
      <c r="F33" s="8">
        <f>5.664/100</f>
        <v>5.6639999999999996E-2</v>
      </c>
      <c r="G33" s="8">
        <f>9.274/100</f>
        <v>9.2739999999999989E-2</v>
      </c>
      <c r="I33" s="8">
        <f>$F33</f>
        <v>5.6639999999999996E-2</v>
      </c>
      <c r="J33" s="8">
        <f>G33</f>
        <v>9.2739999999999989E-2</v>
      </c>
    </row>
    <row r="34" spans="1:14" x14ac:dyDescent="0.25">
      <c r="B34" s="1" t="str">
        <f>B17</f>
        <v>Over 600 kWh</v>
      </c>
      <c r="E34" s="125"/>
      <c r="F34" s="8">
        <f>11.841/100</f>
        <v>0.11840999999999999</v>
      </c>
      <c r="G34" s="8">
        <f>9.274/100</f>
        <v>9.2739999999999989E-2</v>
      </c>
      <c r="I34" s="8">
        <f>$F34</f>
        <v>0.11840999999999999</v>
      </c>
      <c r="J34" s="8">
        <f>G34</f>
        <v>9.2739999999999989E-2</v>
      </c>
    </row>
    <row r="35" spans="1:14" x14ac:dyDescent="0.25">
      <c r="F35" s="7"/>
      <c r="G35" s="7"/>
      <c r="I35" s="7"/>
      <c r="J35" s="7"/>
    </row>
    <row r="36" spans="1:14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4" ht="13" x14ac:dyDescent="0.3">
      <c r="A37" s="2" t="s">
        <v>110</v>
      </c>
    </row>
    <row r="39" spans="1:14" x14ac:dyDescent="0.25">
      <c r="F39" s="129" t="s">
        <v>8</v>
      </c>
      <c r="G39" s="129"/>
      <c r="H39" s="3"/>
      <c r="I39" s="129" t="s">
        <v>3</v>
      </c>
      <c r="J39" s="129"/>
    </row>
    <row r="40" spans="1:14" x14ac:dyDescent="0.25">
      <c r="F40" s="4" t="s">
        <v>9</v>
      </c>
      <c r="G40" s="4" t="s">
        <v>10</v>
      </c>
      <c r="H40" s="3"/>
      <c r="I40" s="4" t="s">
        <v>9</v>
      </c>
      <c r="J40" s="4" t="s">
        <v>10</v>
      </c>
      <c r="M40" s="111"/>
      <c r="N40" s="111"/>
    </row>
    <row r="42" spans="1:14" x14ac:dyDescent="0.25">
      <c r="A42" s="1" t="s">
        <v>4</v>
      </c>
      <c r="F42" s="114">
        <v>14</v>
      </c>
      <c r="G42" s="114">
        <v>14</v>
      </c>
      <c r="I42" s="114">
        <v>14</v>
      </c>
      <c r="J42" s="114">
        <v>14</v>
      </c>
      <c r="K42" s="126"/>
    </row>
    <row r="43" spans="1:14" x14ac:dyDescent="0.25">
      <c r="F43" s="7"/>
      <c r="G43" s="7"/>
      <c r="I43" s="7"/>
      <c r="J43" s="7"/>
    </row>
    <row r="44" spans="1:14" x14ac:dyDescent="0.25">
      <c r="A44" s="10" t="s">
        <v>11</v>
      </c>
      <c r="F44" s="7"/>
      <c r="G44" s="7"/>
      <c r="I44" s="7"/>
      <c r="J44" s="7"/>
    </row>
    <row r="45" spans="1:14" x14ac:dyDescent="0.25">
      <c r="B45" s="1" t="s">
        <v>20</v>
      </c>
      <c r="F45" s="115">
        <f>4.938/100</f>
        <v>4.938E-2</v>
      </c>
      <c r="G45" s="115">
        <f>4.474/100</f>
        <v>4.4740000000000002E-2</v>
      </c>
      <c r="I45" s="115">
        <f>F45</f>
        <v>4.938E-2</v>
      </c>
      <c r="J45" s="115">
        <f>G45</f>
        <v>4.4740000000000002E-2</v>
      </c>
    </row>
    <row r="46" spans="1:14" x14ac:dyDescent="0.25">
      <c r="F46" s="8"/>
      <c r="G46" s="8"/>
      <c r="I46" s="7"/>
    </row>
    <row r="47" spans="1:14" x14ac:dyDescent="0.25">
      <c r="A47" s="1" t="str">
        <f>$A$19</f>
        <v>RGGI Surcharge- All kWh</v>
      </c>
      <c r="F47" s="115">
        <f>$F$19</f>
        <v>3.5119999999999999E-3</v>
      </c>
      <c r="G47" s="115">
        <f>$G$19</f>
        <v>3.5119999999999999E-3</v>
      </c>
      <c r="I47" s="115">
        <f>$I$19</f>
        <v>3.5119999999999999E-3</v>
      </c>
      <c r="J47" s="115">
        <f>$J$19</f>
        <v>3.5119999999999999E-3</v>
      </c>
      <c r="K47" s="126"/>
    </row>
    <row r="49" spans="1:11" x14ac:dyDescent="0.25">
      <c r="A49" s="1" t="s">
        <v>15</v>
      </c>
      <c r="F49" s="116">
        <f>F21</f>
        <v>5.6249999999999998E-3</v>
      </c>
      <c r="G49" s="116">
        <f>G21</f>
        <v>5.6249999999999998E-3</v>
      </c>
      <c r="I49" s="116">
        <f>I21</f>
        <v>5.6249999999999998E-3</v>
      </c>
      <c r="J49" s="116">
        <f>J21</f>
        <v>5.6249999999999998E-3</v>
      </c>
      <c r="K49" s="126"/>
    </row>
    <row r="50" spans="1:11" x14ac:dyDescent="0.25">
      <c r="F50" s="7"/>
      <c r="G50" s="7"/>
      <c r="I50" s="7"/>
      <c r="J50" s="7"/>
    </row>
    <row r="51" spans="1:11" x14ac:dyDescent="0.25">
      <c r="A51" s="23" t="s">
        <v>103</v>
      </c>
      <c r="F51" s="80">
        <v>0</v>
      </c>
      <c r="G51" s="80">
        <v>0</v>
      </c>
      <c r="H51" s="23"/>
      <c r="I51" s="113">
        <f>I$23</f>
        <v>1.4099999999999998E-3</v>
      </c>
      <c r="J51" s="113">
        <f>J$23</f>
        <v>1.4099999999999998E-3</v>
      </c>
    </row>
    <row r="52" spans="1:11" x14ac:dyDescent="0.25">
      <c r="A52" s="95" t="s">
        <v>109</v>
      </c>
      <c r="F52" s="116">
        <f>0.199/100</f>
        <v>1.99E-3</v>
      </c>
      <c r="G52" s="116">
        <f>0.199/100</f>
        <v>1.99E-3</v>
      </c>
      <c r="I52" s="116">
        <f>0.199/100</f>
        <v>1.99E-3</v>
      </c>
      <c r="J52" s="116">
        <f>0.199/100</f>
        <v>1.99E-3</v>
      </c>
    </row>
    <row r="54" spans="1:11" x14ac:dyDescent="0.25">
      <c r="A54" s="1" t="s">
        <v>16</v>
      </c>
      <c r="F54" s="116">
        <f>$F$26</f>
        <v>4.1980000000000003E-3</v>
      </c>
      <c r="G54" s="116">
        <f>$G$26</f>
        <v>4.1980000000000003E-3</v>
      </c>
      <c r="I54" s="116">
        <f>$I$26</f>
        <v>4.1980000000000003E-3</v>
      </c>
      <c r="J54" s="116">
        <f>$J$26</f>
        <v>4.1980000000000003E-3</v>
      </c>
    </row>
    <row r="56" spans="1:11" x14ac:dyDescent="0.25">
      <c r="A56" s="1" t="s">
        <v>17</v>
      </c>
      <c r="F56" s="8">
        <v>0</v>
      </c>
      <c r="G56" s="8">
        <v>0</v>
      </c>
      <c r="I56" s="8">
        <v>0</v>
      </c>
      <c r="J56" s="8">
        <v>0</v>
      </c>
    </row>
    <row r="58" spans="1:11" x14ac:dyDescent="0.25">
      <c r="A58" s="1" t="s">
        <v>18</v>
      </c>
    </row>
    <row r="59" spans="1:11" x14ac:dyDescent="0.25">
      <c r="B59" s="1" t="s">
        <v>20</v>
      </c>
      <c r="F59" s="115">
        <f>(0.553+0.789-0.01)/100</f>
        <v>1.332E-2</v>
      </c>
      <c r="G59" s="115">
        <f>(0.553+0.789-0.01)/100</f>
        <v>1.332E-2</v>
      </c>
      <c r="I59" s="115">
        <f>(0.553+0.789-0.01)/100</f>
        <v>1.332E-2</v>
      </c>
      <c r="J59" s="115">
        <f>(0.553+0.789-0.01)/100</f>
        <v>1.332E-2</v>
      </c>
    </row>
    <row r="61" spans="1:11" x14ac:dyDescent="0.25">
      <c r="A61" s="11" t="s">
        <v>19</v>
      </c>
    </row>
    <row r="62" spans="1:11" x14ac:dyDescent="0.25">
      <c r="B62" s="1" t="s">
        <v>21</v>
      </c>
      <c r="F62" s="115">
        <f>8.176/100</f>
        <v>8.1759999999999999E-2</v>
      </c>
      <c r="G62" s="115">
        <f>8.537/100</f>
        <v>8.5370000000000001E-2</v>
      </c>
      <c r="I62" s="115">
        <f>F62</f>
        <v>8.1759999999999999E-2</v>
      </c>
      <c r="J62" s="115">
        <f>G62</f>
        <v>8.5370000000000001E-2</v>
      </c>
    </row>
    <row r="63" spans="1:11" x14ac:dyDescent="0.25">
      <c r="F63" s="8"/>
      <c r="G63" s="8"/>
      <c r="I63" s="8"/>
      <c r="J63" s="8"/>
    </row>
    <row r="64" spans="1:11" ht="13" x14ac:dyDescent="0.3">
      <c r="A64" s="2" t="s">
        <v>22</v>
      </c>
    </row>
    <row r="66" spans="1:11" x14ac:dyDescent="0.25">
      <c r="F66" s="129" t="s">
        <v>8</v>
      </c>
      <c r="G66" s="129"/>
      <c r="H66" s="3"/>
      <c r="I66" s="129" t="s">
        <v>3</v>
      </c>
      <c r="J66" s="129"/>
    </row>
    <row r="67" spans="1:11" x14ac:dyDescent="0.25">
      <c r="F67" s="4" t="s">
        <v>9</v>
      </c>
      <c r="G67" s="4" t="s">
        <v>10</v>
      </c>
      <c r="H67" s="3"/>
      <c r="I67" s="4" t="s">
        <v>9</v>
      </c>
      <c r="J67" s="4" t="s">
        <v>10</v>
      </c>
    </row>
    <row r="69" spans="1:11" x14ac:dyDescent="0.25">
      <c r="A69" s="1" t="s">
        <v>4</v>
      </c>
      <c r="F69" s="114">
        <v>16</v>
      </c>
      <c r="G69" s="114">
        <v>16</v>
      </c>
      <c r="I69" s="114">
        <v>16</v>
      </c>
      <c r="J69" s="114">
        <v>16</v>
      </c>
      <c r="K69" s="126"/>
    </row>
    <row r="70" spans="1:11" x14ac:dyDescent="0.25">
      <c r="F70" s="7"/>
      <c r="G70" s="7"/>
      <c r="I70" s="7"/>
      <c r="J70" s="7"/>
    </row>
    <row r="71" spans="1:11" x14ac:dyDescent="0.25">
      <c r="A71" s="10" t="s">
        <v>11</v>
      </c>
      <c r="F71" s="7"/>
      <c r="G71" s="7"/>
      <c r="I71" s="7"/>
      <c r="J71" s="7"/>
    </row>
    <row r="72" spans="1:11" x14ac:dyDescent="0.25">
      <c r="B72" s="1" t="s">
        <v>20</v>
      </c>
      <c r="F72" s="115">
        <f>F45</f>
        <v>4.938E-2</v>
      </c>
      <c r="G72" s="115">
        <f>G45</f>
        <v>4.4740000000000002E-2</v>
      </c>
      <c r="I72" s="115">
        <f>I45</f>
        <v>4.938E-2</v>
      </c>
      <c r="J72" s="115">
        <f>J45</f>
        <v>4.4740000000000002E-2</v>
      </c>
    </row>
    <row r="73" spans="1:11" x14ac:dyDescent="0.25">
      <c r="F73" s="8"/>
      <c r="G73" s="8"/>
      <c r="I73" s="7"/>
    </row>
    <row r="74" spans="1:11" x14ac:dyDescent="0.25">
      <c r="A74" s="1" t="str">
        <f>$A$19</f>
        <v>RGGI Surcharge- All kWh</v>
      </c>
      <c r="F74" s="115">
        <f>$F$19</f>
        <v>3.5119999999999999E-3</v>
      </c>
      <c r="G74" s="115">
        <f>$G$19</f>
        <v>3.5119999999999999E-3</v>
      </c>
      <c r="I74" s="115">
        <f>$I$19</f>
        <v>3.5119999999999999E-3</v>
      </c>
      <c r="J74" s="115">
        <f>$J$19</f>
        <v>3.5119999999999999E-3</v>
      </c>
      <c r="K74" s="126"/>
    </row>
    <row r="76" spans="1:11" x14ac:dyDescent="0.25">
      <c r="A76" s="1" t="s">
        <v>15</v>
      </c>
      <c r="F76" s="116">
        <f>F21</f>
        <v>5.6249999999999998E-3</v>
      </c>
      <c r="G76" s="116">
        <f>G21</f>
        <v>5.6249999999999998E-3</v>
      </c>
      <c r="I76" s="116">
        <f>I21</f>
        <v>5.6249999999999998E-3</v>
      </c>
      <c r="J76" s="116">
        <f>J21</f>
        <v>5.6249999999999998E-3</v>
      </c>
      <c r="K76" s="126"/>
    </row>
    <row r="78" spans="1:11" x14ac:dyDescent="0.25">
      <c r="A78" s="23" t="s">
        <v>103</v>
      </c>
      <c r="F78" s="80">
        <v>0</v>
      </c>
      <c r="G78" s="80">
        <v>0</v>
      </c>
      <c r="H78" s="23"/>
      <c r="I78" s="113">
        <f>I$23</f>
        <v>1.4099999999999998E-3</v>
      </c>
      <c r="J78" s="113">
        <f>J$23</f>
        <v>1.4099999999999998E-3</v>
      </c>
    </row>
    <row r="79" spans="1:11" x14ac:dyDescent="0.25">
      <c r="A79" s="95" t="s">
        <v>109</v>
      </c>
      <c r="F79" s="116">
        <f>0.199/100</f>
        <v>1.99E-3</v>
      </c>
      <c r="G79" s="116">
        <f>0.199/100</f>
        <v>1.99E-3</v>
      </c>
      <c r="I79" s="116">
        <f>0.199/100</f>
        <v>1.99E-3</v>
      </c>
      <c r="J79" s="116">
        <f>0.199/100</f>
        <v>1.99E-3</v>
      </c>
    </row>
    <row r="81" spans="1:11" x14ac:dyDescent="0.25">
      <c r="A81" s="1" t="s">
        <v>16</v>
      </c>
      <c r="F81" s="116">
        <f>$F$26</f>
        <v>4.1980000000000003E-3</v>
      </c>
      <c r="G81" s="116">
        <f>$G$26</f>
        <v>4.1980000000000003E-3</v>
      </c>
      <c r="I81" s="116">
        <f>$I$26</f>
        <v>4.1980000000000003E-3</v>
      </c>
      <c r="J81" s="116">
        <f>$J$26</f>
        <v>4.1980000000000003E-3</v>
      </c>
    </row>
    <row r="83" spans="1:11" x14ac:dyDescent="0.25">
      <c r="A83" s="1" t="s">
        <v>17</v>
      </c>
      <c r="F83" s="8">
        <v>0</v>
      </c>
      <c r="G83" s="8">
        <v>0</v>
      </c>
      <c r="I83" s="8">
        <v>0</v>
      </c>
      <c r="J83" s="8">
        <v>0</v>
      </c>
    </row>
    <row r="85" spans="1:11" x14ac:dyDescent="0.25">
      <c r="A85" s="1" t="s">
        <v>18</v>
      </c>
    </row>
    <row r="86" spans="1:11" x14ac:dyDescent="0.25">
      <c r="B86" s="1" t="s">
        <v>20</v>
      </c>
      <c r="F86" s="115">
        <f>(0.553+0.789-0.01)/100</f>
        <v>1.332E-2</v>
      </c>
      <c r="G86" s="115">
        <f>(0.553+0.789-0.01)/100</f>
        <v>1.332E-2</v>
      </c>
      <c r="I86" s="115">
        <f>(0.553+0.789-0.01)/100</f>
        <v>1.332E-2</v>
      </c>
      <c r="J86" s="115">
        <f>(0.553+0.789-0.01)/100</f>
        <v>1.332E-2</v>
      </c>
    </row>
    <row r="88" spans="1:11" x14ac:dyDescent="0.25">
      <c r="A88" s="11" t="s">
        <v>19</v>
      </c>
    </row>
    <row r="89" spans="1:11" x14ac:dyDescent="0.25">
      <c r="B89" s="1" t="s">
        <v>21</v>
      </c>
      <c r="F89" s="115">
        <f>8.176/100</f>
        <v>8.1759999999999999E-2</v>
      </c>
      <c r="G89" s="115">
        <f>8.537/100</f>
        <v>8.5370000000000001E-2</v>
      </c>
      <c r="I89" s="115">
        <f>F89</f>
        <v>8.1759999999999999E-2</v>
      </c>
      <c r="J89" s="115">
        <f>G89</f>
        <v>8.5370000000000001E-2</v>
      </c>
    </row>
    <row r="91" spans="1:11" ht="13" x14ac:dyDescent="0.3">
      <c r="A91" s="2" t="s">
        <v>23</v>
      </c>
    </row>
    <row r="93" spans="1:11" x14ac:dyDescent="0.25">
      <c r="F93" s="129" t="s">
        <v>8</v>
      </c>
      <c r="G93" s="129"/>
      <c r="H93" s="3"/>
      <c r="I93" s="129" t="s">
        <v>3</v>
      </c>
      <c r="J93" s="129"/>
    </row>
    <row r="94" spans="1:11" x14ac:dyDescent="0.25">
      <c r="F94" s="4" t="s">
        <v>9</v>
      </c>
      <c r="G94" s="4" t="s">
        <v>10</v>
      </c>
      <c r="H94" s="3"/>
      <c r="I94" s="4" t="s">
        <v>9</v>
      </c>
      <c r="J94" s="4" t="s">
        <v>10</v>
      </c>
    </row>
    <row r="96" spans="1:11" x14ac:dyDescent="0.25">
      <c r="A96" s="1" t="s">
        <v>4</v>
      </c>
      <c r="F96" s="114">
        <v>24</v>
      </c>
      <c r="G96" s="114">
        <v>24</v>
      </c>
      <c r="I96" s="114">
        <v>24</v>
      </c>
      <c r="J96" s="114">
        <v>24</v>
      </c>
      <c r="K96" s="126"/>
    </row>
    <row r="97" spans="1:11" ht="6.75" customHeight="1" x14ac:dyDescent="0.25">
      <c r="F97" s="7"/>
      <c r="G97" s="7"/>
      <c r="I97" s="7"/>
      <c r="J97" s="7"/>
    </row>
    <row r="98" spans="1:11" x14ac:dyDescent="0.25">
      <c r="A98" s="10" t="s">
        <v>11</v>
      </c>
      <c r="F98" s="7"/>
      <c r="G98" s="7"/>
      <c r="I98" s="7"/>
      <c r="J98" s="7"/>
    </row>
    <row r="99" spans="1:11" x14ac:dyDescent="0.25">
      <c r="B99" s="1" t="s">
        <v>24</v>
      </c>
      <c r="F99" s="114">
        <v>5.94</v>
      </c>
      <c r="G99" s="114">
        <v>4.95</v>
      </c>
      <c r="I99" s="114">
        <f>F99</f>
        <v>5.94</v>
      </c>
      <c r="J99" s="114">
        <f>G99</f>
        <v>4.95</v>
      </c>
    </row>
    <row r="100" spans="1:11" x14ac:dyDescent="0.25">
      <c r="B100" s="1" t="s">
        <v>25</v>
      </c>
      <c r="F100" s="114">
        <v>8.15</v>
      </c>
      <c r="G100" s="114">
        <v>6.83</v>
      </c>
      <c r="I100" s="114">
        <f>F100</f>
        <v>8.15</v>
      </c>
      <c r="J100" s="114">
        <f>G100</f>
        <v>6.83</v>
      </c>
    </row>
    <row r="101" spans="1:11" ht="6.75" customHeight="1" x14ac:dyDescent="0.25">
      <c r="F101" s="7"/>
      <c r="G101" s="7"/>
      <c r="I101" s="7"/>
      <c r="J101" s="7"/>
    </row>
    <row r="102" spans="1:11" x14ac:dyDescent="0.25">
      <c r="B102" s="1" t="s">
        <v>21</v>
      </c>
      <c r="F102" s="115">
        <f>3.141/100</f>
        <v>3.141E-2</v>
      </c>
      <c r="G102" s="115">
        <f>2.982/100</f>
        <v>2.9820000000000003E-2</v>
      </c>
      <c r="I102" s="115">
        <f>F102</f>
        <v>3.141E-2</v>
      </c>
      <c r="J102" s="115">
        <f>G102</f>
        <v>2.9820000000000003E-2</v>
      </c>
    </row>
    <row r="103" spans="1:11" x14ac:dyDescent="0.25">
      <c r="B103" s="1" t="s">
        <v>26</v>
      </c>
      <c r="F103" s="115">
        <f>2.83/100</f>
        <v>2.8300000000000002E-2</v>
      </c>
      <c r="G103" s="115">
        <f>2.763/100</f>
        <v>2.7629999999999998E-2</v>
      </c>
      <c r="I103" s="115">
        <f>F103</f>
        <v>2.8300000000000002E-2</v>
      </c>
      <c r="J103" s="115">
        <f>G103</f>
        <v>2.7629999999999998E-2</v>
      </c>
    </row>
    <row r="104" spans="1:11" ht="6.75" customHeight="1" x14ac:dyDescent="0.25">
      <c r="F104" s="8"/>
      <c r="G104" s="8"/>
      <c r="I104" s="7"/>
    </row>
    <row r="105" spans="1:11" x14ac:dyDescent="0.25">
      <c r="A105" s="1" t="str">
        <f>$A$19</f>
        <v>RGGI Surcharge- All kWh</v>
      </c>
      <c r="F105" s="115">
        <f>$F$19</f>
        <v>3.5119999999999999E-3</v>
      </c>
      <c r="G105" s="115">
        <f>$G$19</f>
        <v>3.5119999999999999E-3</v>
      </c>
      <c r="I105" s="115">
        <f>$I$19</f>
        <v>3.5119999999999999E-3</v>
      </c>
      <c r="J105" s="115">
        <f>$J$19</f>
        <v>3.5119999999999999E-3</v>
      </c>
      <c r="K105" s="126"/>
    </row>
    <row r="107" spans="1:11" x14ac:dyDescent="0.25">
      <c r="A107" s="1" t="s">
        <v>15</v>
      </c>
      <c r="F107" s="116">
        <f>F21</f>
        <v>5.6249999999999998E-3</v>
      </c>
      <c r="G107" s="116">
        <f>G21</f>
        <v>5.6249999999999998E-3</v>
      </c>
      <c r="I107" s="116">
        <f>I21</f>
        <v>5.6249999999999998E-3</v>
      </c>
      <c r="J107" s="116">
        <f>J21</f>
        <v>5.6249999999999998E-3</v>
      </c>
      <c r="K107" s="126"/>
    </row>
    <row r="109" spans="1:11" x14ac:dyDescent="0.25">
      <c r="A109" s="23" t="s">
        <v>103</v>
      </c>
      <c r="F109" s="80">
        <v>0</v>
      </c>
      <c r="G109" s="80">
        <v>0</v>
      </c>
      <c r="H109" s="23"/>
      <c r="I109" s="113">
        <f>I$23</f>
        <v>1.4099999999999998E-3</v>
      </c>
      <c r="J109" s="113">
        <f>J$23</f>
        <v>1.4099999999999998E-3</v>
      </c>
    </row>
    <row r="110" spans="1:11" x14ac:dyDescent="0.25">
      <c r="A110" s="95" t="s">
        <v>109</v>
      </c>
      <c r="F110" s="116">
        <f>0.199/100</f>
        <v>1.99E-3</v>
      </c>
      <c r="G110" s="116">
        <f>0.199/100</f>
        <v>1.99E-3</v>
      </c>
      <c r="I110" s="116">
        <f>0.199/100</f>
        <v>1.99E-3</v>
      </c>
      <c r="J110" s="116">
        <f>0.199/100</f>
        <v>1.99E-3</v>
      </c>
    </row>
    <row r="112" spans="1:11" x14ac:dyDescent="0.25">
      <c r="A112" s="1" t="s">
        <v>16</v>
      </c>
      <c r="F112" s="116">
        <f>$F$26</f>
        <v>4.1980000000000003E-3</v>
      </c>
      <c r="G112" s="116">
        <f>$G$26</f>
        <v>4.1980000000000003E-3</v>
      </c>
      <c r="I112" s="116">
        <f>$I$26</f>
        <v>4.1980000000000003E-3</v>
      </c>
      <c r="J112" s="116">
        <f>$J$26</f>
        <v>4.1980000000000003E-3</v>
      </c>
    </row>
    <row r="114" spans="1:10" x14ac:dyDescent="0.25">
      <c r="A114" s="1" t="s">
        <v>17</v>
      </c>
      <c r="F114" s="8">
        <v>0</v>
      </c>
      <c r="G114" s="8">
        <v>0</v>
      </c>
      <c r="I114" s="8">
        <v>0</v>
      </c>
      <c r="J114" s="8">
        <v>0</v>
      </c>
    </row>
    <row r="116" spans="1:10" x14ac:dyDescent="0.25">
      <c r="A116" s="1" t="s">
        <v>18</v>
      </c>
    </row>
    <row r="117" spans="1:10" x14ac:dyDescent="0.25">
      <c r="B117" s="1" t="s">
        <v>27</v>
      </c>
      <c r="F117" s="114">
        <v>1.41</v>
      </c>
      <c r="G117" s="114">
        <v>1.18</v>
      </c>
      <c r="I117" s="114">
        <v>1.41</v>
      </c>
      <c r="J117" s="114">
        <v>1.18</v>
      </c>
    </row>
    <row r="119" spans="1:10" x14ac:dyDescent="0.25">
      <c r="B119" s="1" t="s">
        <v>20</v>
      </c>
      <c r="F119" s="115">
        <f>(0.553+0.789-0.01)/100</f>
        <v>1.332E-2</v>
      </c>
      <c r="G119" s="115">
        <f>(0.553+0.789-0.01)/100</f>
        <v>1.332E-2</v>
      </c>
      <c r="I119" s="115">
        <f>(0.553+0.789-0.01)/100</f>
        <v>1.332E-2</v>
      </c>
      <c r="J119" s="115">
        <f>(0.553+0.789-0.01)/100</f>
        <v>1.332E-2</v>
      </c>
    </row>
    <row r="121" spans="1:10" x14ac:dyDescent="0.25">
      <c r="A121" s="11" t="s">
        <v>19</v>
      </c>
    </row>
    <row r="122" spans="1:10" x14ac:dyDescent="0.25">
      <c r="B122" s="1" t="s">
        <v>24</v>
      </c>
      <c r="F122" s="114">
        <v>0.5</v>
      </c>
      <c r="G122" s="114">
        <v>0.63</v>
      </c>
      <c r="I122" s="114">
        <f>F122</f>
        <v>0.5</v>
      </c>
      <c r="J122" s="114">
        <f>G122</f>
        <v>0.63</v>
      </c>
    </row>
    <row r="123" spans="1:10" x14ac:dyDescent="0.25">
      <c r="B123" s="1" t="s">
        <v>25</v>
      </c>
      <c r="F123" s="117">
        <v>1.93</v>
      </c>
      <c r="G123" s="117">
        <v>1.48</v>
      </c>
      <c r="I123" s="114">
        <f>F123</f>
        <v>1.93</v>
      </c>
      <c r="J123" s="114">
        <f>G123</f>
        <v>1.48</v>
      </c>
    </row>
    <row r="125" spans="1:10" x14ac:dyDescent="0.25">
      <c r="B125" s="1" t="s">
        <v>20</v>
      </c>
      <c r="F125" s="115">
        <f>8.15/100</f>
        <v>8.1500000000000003E-2</v>
      </c>
      <c r="G125" s="115">
        <f>8.161/100</f>
        <v>8.1610000000000002E-2</v>
      </c>
      <c r="I125" s="115">
        <f>F125</f>
        <v>8.1500000000000003E-2</v>
      </c>
      <c r="J125" s="115">
        <f>G125</f>
        <v>8.1610000000000002E-2</v>
      </c>
    </row>
    <row r="126" spans="1:10" x14ac:dyDescent="0.25">
      <c r="B126" s="10"/>
      <c r="F126" s="8"/>
      <c r="G126" s="8"/>
      <c r="I126" s="8"/>
      <c r="J126" s="8"/>
    </row>
    <row r="127" spans="1:10" ht="13" x14ac:dyDescent="0.3">
      <c r="A127" s="2" t="s">
        <v>28</v>
      </c>
    </row>
    <row r="129" spans="1:11" x14ac:dyDescent="0.25">
      <c r="F129" s="129" t="s">
        <v>8</v>
      </c>
      <c r="G129" s="129"/>
      <c r="H129" s="3"/>
      <c r="I129" s="129" t="s">
        <v>3</v>
      </c>
      <c r="J129" s="129"/>
    </row>
    <row r="130" spans="1:11" x14ac:dyDescent="0.25">
      <c r="F130" s="4" t="s">
        <v>9</v>
      </c>
      <c r="G130" s="4" t="s">
        <v>10</v>
      </c>
      <c r="H130" s="3"/>
      <c r="I130" s="4" t="s">
        <v>9</v>
      </c>
      <c r="J130" s="4" t="s">
        <v>10</v>
      </c>
    </row>
    <row r="132" spans="1:11" x14ac:dyDescent="0.25">
      <c r="A132" s="1" t="s">
        <v>4</v>
      </c>
      <c r="F132" s="114">
        <v>100</v>
      </c>
      <c r="G132" s="114">
        <v>100</v>
      </c>
      <c r="I132" s="114">
        <v>100</v>
      </c>
      <c r="J132" s="114">
        <v>100</v>
      </c>
      <c r="K132" s="126"/>
    </row>
    <row r="133" spans="1:11" x14ac:dyDescent="0.25">
      <c r="F133" s="7"/>
      <c r="G133" s="7"/>
      <c r="I133" s="7"/>
      <c r="J133" s="7"/>
    </row>
    <row r="134" spans="1:11" x14ac:dyDescent="0.25">
      <c r="A134" s="10" t="s">
        <v>11</v>
      </c>
      <c r="F134" s="7"/>
      <c r="G134" s="7"/>
      <c r="I134" s="7"/>
      <c r="J134" s="7"/>
    </row>
    <row r="135" spans="1:11" x14ac:dyDescent="0.25">
      <c r="B135" s="1" t="s">
        <v>27</v>
      </c>
      <c r="F135" s="114">
        <v>10.15</v>
      </c>
      <c r="G135" s="114">
        <v>8.68</v>
      </c>
      <c r="I135" s="114">
        <f>F135</f>
        <v>10.15</v>
      </c>
      <c r="J135" s="114">
        <f>G135</f>
        <v>8.68</v>
      </c>
    </row>
    <row r="136" spans="1:11" x14ac:dyDescent="0.25">
      <c r="F136" s="7"/>
      <c r="G136" s="7"/>
      <c r="I136" s="7"/>
      <c r="J136" s="7"/>
    </row>
    <row r="137" spans="1:11" x14ac:dyDescent="0.25">
      <c r="B137" s="1" t="s">
        <v>20</v>
      </c>
      <c r="F137" s="115">
        <f>1.485/100</f>
        <v>1.485E-2</v>
      </c>
      <c r="G137" s="115">
        <f>1.485/100</f>
        <v>1.485E-2</v>
      </c>
      <c r="I137" s="115">
        <f>1.485/100</f>
        <v>1.485E-2</v>
      </c>
      <c r="J137" s="115">
        <f>1.485/100</f>
        <v>1.485E-2</v>
      </c>
    </row>
    <row r="138" spans="1:11" x14ac:dyDescent="0.25">
      <c r="F138" s="8"/>
      <c r="G138" s="8"/>
      <c r="I138" s="7"/>
    </row>
    <row r="139" spans="1:11" x14ac:dyDescent="0.25">
      <c r="A139" s="1" t="str">
        <f>$A$19</f>
        <v>RGGI Surcharge- All kWh</v>
      </c>
      <c r="F139" s="115">
        <f>$F$19</f>
        <v>3.5119999999999999E-3</v>
      </c>
      <c r="G139" s="115">
        <f>$G$19</f>
        <v>3.5119999999999999E-3</v>
      </c>
      <c r="I139" s="115">
        <f>$I$19</f>
        <v>3.5119999999999999E-3</v>
      </c>
      <c r="J139" s="115">
        <f>$J$19</f>
        <v>3.5119999999999999E-3</v>
      </c>
      <c r="K139" s="126"/>
    </row>
    <row r="141" spans="1:11" x14ac:dyDescent="0.25">
      <c r="A141" s="1" t="s">
        <v>15</v>
      </c>
      <c r="F141" s="116">
        <f>F21</f>
        <v>5.6249999999999998E-3</v>
      </c>
      <c r="G141" s="116">
        <f>G21</f>
        <v>5.6249999999999998E-3</v>
      </c>
      <c r="I141" s="116">
        <f t="shared" ref="I141:J141" si="0">I21</f>
        <v>5.6249999999999998E-3</v>
      </c>
      <c r="J141" s="116">
        <f t="shared" si="0"/>
        <v>5.6249999999999998E-3</v>
      </c>
      <c r="K141" s="126"/>
    </row>
    <row r="143" spans="1:11" x14ac:dyDescent="0.25">
      <c r="A143" s="23" t="s">
        <v>103</v>
      </c>
      <c r="F143" s="80">
        <v>0</v>
      </c>
      <c r="G143" s="80">
        <v>0</v>
      </c>
      <c r="H143" s="23"/>
      <c r="I143" s="113">
        <f>I$23</f>
        <v>1.4099999999999998E-3</v>
      </c>
      <c r="J143" s="113">
        <f>J$23</f>
        <v>1.4099999999999998E-3</v>
      </c>
    </row>
    <row r="144" spans="1:11" x14ac:dyDescent="0.25">
      <c r="A144" s="95" t="s">
        <v>109</v>
      </c>
      <c r="F144" s="116">
        <f>0.128/100</f>
        <v>1.2800000000000001E-3</v>
      </c>
      <c r="G144" s="116">
        <f>0.128/100</f>
        <v>1.2800000000000001E-3</v>
      </c>
      <c r="I144" s="116">
        <f>0.128/100</f>
        <v>1.2800000000000001E-3</v>
      </c>
      <c r="J144" s="116">
        <f>0.128/100</f>
        <v>1.2800000000000001E-3</v>
      </c>
    </row>
    <row r="146" spans="1:10" x14ac:dyDescent="0.25">
      <c r="A146" s="1" t="s">
        <v>16</v>
      </c>
      <c r="F146" s="116">
        <f>$F$26</f>
        <v>4.1980000000000003E-3</v>
      </c>
      <c r="G146" s="116">
        <f>$G$26</f>
        <v>4.1980000000000003E-3</v>
      </c>
      <c r="I146" s="116">
        <f>$I$26</f>
        <v>4.1980000000000003E-3</v>
      </c>
      <c r="J146" s="116">
        <f>$J$26</f>
        <v>4.1980000000000003E-3</v>
      </c>
    </row>
    <row r="148" spans="1:10" x14ac:dyDescent="0.25">
      <c r="A148" s="1" t="s">
        <v>17</v>
      </c>
      <c r="F148" s="8">
        <v>0</v>
      </c>
      <c r="G148" s="8">
        <v>0</v>
      </c>
      <c r="I148" s="8">
        <v>0</v>
      </c>
      <c r="J148" s="8">
        <v>0</v>
      </c>
    </row>
    <row r="150" spans="1:10" x14ac:dyDescent="0.25">
      <c r="A150" s="1" t="s">
        <v>18</v>
      </c>
    </row>
    <row r="151" spans="1:10" x14ac:dyDescent="0.25">
      <c r="B151" s="1" t="s">
        <v>27</v>
      </c>
      <c r="F151" s="117">
        <v>1.41</v>
      </c>
      <c r="G151" s="117">
        <v>1.18</v>
      </c>
      <c r="I151" s="117">
        <v>1.41</v>
      </c>
      <c r="J151" s="117">
        <v>1.18</v>
      </c>
    </row>
    <row r="153" spans="1:10" x14ac:dyDescent="0.25">
      <c r="B153" s="1" t="s">
        <v>20</v>
      </c>
      <c r="F153" s="115">
        <f>(0.553+0.905-0.01)/100</f>
        <v>1.4480000000000002E-2</v>
      </c>
      <c r="G153" s="115">
        <f>(0.553+0.905-0.01)/100</f>
        <v>1.4480000000000002E-2</v>
      </c>
      <c r="I153" s="115">
        <f>(0.553+0.905-0.01)/100</f>
        <v>1.4480000000000002E-2</v>
      </c>
      <c r="J153" s="115">
        <f>(0.553+0.905-0.01)/100</f>
        <v>1.4480000000000002E-2</v>
      </c>
    </row>
    <row r="155" spans="1:10" x14ac:dyDescent="0.25">
      <c r="A155" s="11" t="s">
        <v>19</v>
      </c>
    </row>
    <row r="156" spans="1:10" x14ac:dyDescent="0.25">
      <c r="B156" s="1" t="s">
        <v>24</v>
      </c>
      <c r="F156" s="114">
        <f>F122</f>
        <v>0.5</v>
      </c>
      <c r="G156" s="114">
        <f>G122</f>
        <v>0.63</v>
      </c>
      <c r="I156" s="114">
        <f>I122</f>
        <v>0.5</v>
      </c>
      <c r="J156" s="114">
        <f>J122</f>
        <v>0.63</v>
      </c>
    </row>
    <row r="157" spans="1:10" x14ac:dyDescent="0.25">
      <c r="B157" s="1" t="s">
        <v>25</v>
      </c>
      <c r="F157" s="114">
        <f>F123</f>
        <v>1.93</v>
      </c>
      <c r="G157" s="114">
        <f>G123</f>
        <v>1.48</v>
      </c>
      <c r="I157" s="114">
        <f>I123</f>
        <v>1.93</v>
      </c>
      <c r="J157" s="114">
        <f>J123</f>
        <v>1.48</v>
      </c>
    </row>
    <row r="159" spans="1:10" x14ac:dyDescent="0.25">
      <c r="B159" s="1" t="s">
        <v>20</v>
      </c>
      <c r="F159" s="115">
        <f>F125</f>
        <v>8.1500000000000003E-2</v>
      </c>
      <c r="G159" s="115">
        <f>G125</f>
        <v>8.1610000000000002E-2</v>
      </c>
      <c r="I159" s="115">
        <f>I125</f>
        <v>8.1500000000000003E-2</v>
      </c>
      <c r="J159" s="115">
        <f>J125</f>
        <v>8.1610000000000002E-2</v>
      </c>
    </row>
    <row r="160" spans="1:10" x14ac:dyDescent="0.25">
      <c r="B160" s="10"/>
      <c r="F160" s="8"/>
      <c r="G160" s="8"/>
      <c r="I160" s="8"/>
      <c r="J160" s="8"/>
    </row>
    <row r="161" spans="1:10" ht="1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ht="13" hidden="1" x14ac:dyDescent="0.3">
      <c r="A162" s="13" t="s">
        <v>29</v>
      </c>
    </row>
    <row r="163" spans="1:10" hidden="1" x14ac:dyDescent="0.25"/>
    <row r="164" spans="1:10" hidden="1" x14ac:dyDescent="0.25">
      <c r="F164" s="129" t="s">
        <v>8</v>
      </c>
      <c r="G164" s="129"/>
      <c r="H164" s="3"/>
      <c r="I164" s="129" t="s">
        <v>3</v>
      </c>
      <c r="J164" s="129"/>
    </row>
    <row r="165" spans="1:10" hidden="1" x14ac:dyDescent="0.25">
      <c r="F165" s="4" t="s">
        <v>9</v>
      </c>
      <c r="G165" s="4" t="s">
        <v>10</v>
      </c>
      <c r="H165" s="3"/>
      <c r="I165" s="4" t="s">
        <v>9</v>
      </c>
      <c r="J165" s="4" t="s">
        <v>10</v>
      </c>
    </row>
    <row r="166" spans="1:10" hidden="1" x14ac:dyDescent="0.25"/>
    <row r="167" spans="1:10" hidden="1" x14ac:dyDescent="0.25">
      <c r="A167" s="1" t="s">
        <v>4</v>
      </c>
      <c r="F167" s="5">
        <v>5.41</v>
      </c>
      <c r="G167" s="5">
        <v>5.41</v>
      </c>
      <c r="H167" s="5"/>
      <c r="I167" s="5">
        <v>5.41</v>
      </c>
      <c r="J167" s="5">
        <v>5.41</v>
      </c>
    </row>
    <row r="168" spans="1:10" hidden="1" x14ac:dyDescent="0.25">
      <c r="F168" s="7"/>
      <c r="G168" s="7"/>
      <c r="I168" s="7"/>
    </row>
    <row r="169" spans="1:10" hidden="1" x14ac:dyDescent="0.25">
      <c r="A169" s="1" t="s">
        <v>11</v>
      </c>
      <c r="F169" s="7"/>
      <c r="G169" s="7"/>
      <c r="I169" s="7"/>
    </row>
    <row r="170" spans="1:10" hidden="1" x14ac:dyDescent="0.25">
      <c r="B170" s="1" t="s">
        <v>12</v>
      </c>
      <c r="F170" s="8">
        <v>5.3399999999999996E-2</v>
      </c>
      <c r="G170" s="8">
        <v>5.3399999999999996E-2</v>
      </c>
      <c r="H170" s="8"/>
      <c r="I170" s="8">
        <v>5.3399999999999996E-2</v>
      </c>
      <c r="J170" s="8">
        <v>5.3399999999999996E-2</v>
      </c>
    </row>
    <row r="171" spans="1:10" hidden="1" x14ac:dyDescent="0.25">
      <c r="B171" s="10" t="s">
        <v>13</v>
      </c>
      <c r="F171" s="8">
        <v>6.7250000000000004E-2</v>
      </c>
      <c r="G171" s="8">
        <v>5.3399999999999996E-2</v>
      </c>
      <c r="H171" s="8"/>
      <c r="I171" s="8">
        <v>6.7250000000000004E-2</v>
      </c>
      <c r="J171" s="8">
        <v>5.3399999999999996E-2</v>
      </c>
    </row>
    <row r="172" spans="1:10" hidden="1" x14ac:dyDescent="0.25">
      <c r="F172" s="7"/>
      <c r="G172" s="7"/>
      <c r="I172" s="7"/>
    </row>
    <row r="173" spans="1:10" hidden="1" x14ac:dyDescent="0.25">
      <c r="A173" s="1" t="str">
        <f>$A$19</f>
        <v>RGGI Surcharge- All kWh</v>
      </c>
      <c r="F173" s="8">
        <f>$F$19</f>
        <v>3.5119999999999999E-3</v>
      </c>
      <c r="G173" s="8">
        <f>$G$19</f>
        <v>3.5119999999999999E-3</v>
      </c>
      <c r="I173" s="8">
        <f>$I$19</f>
        <v>3.5119999999999999E-3</v>
      </c>
      <c r="J173" s="8">
        <f>$J$19</f>
        <v>3.5119999999999999E-3</v>
      </c>
    </row>
    <row r="174" spans="1:10" hidden="1" x14ac:dyDescent="0.25">
      <c r="F174" s="7"/>
      <c r="G174" s="7"/>
      <c r="I174" s="7"/>
    </row>
    <row r="175" spans="1:10" hidden="1" x14ac:dyDescent="0.25">
      <c r="A175" s="1" t="s">
        <v>15</v>
      </c>
      <c r="F175" s="116">
        <f>F21</f>
        <v>5.6249999999999998E-3</v>
      </c>
      <c r="G175" s="116">
        <f>G21</f>
        <v>5.6249999999999998E-3</v>
      </c>
      <c r="I175" s="116">
        <f t="shared" ref="I175:J175" si="1">I21</f>
        <v>5.6249999999999998E-3</v>
      </c>
      <c r="J175" s="116">
        <f t="shared" si="1"/>
        <v>5.6249999999999998E-3</v>
      </c>
    </row>
    <row r="176" spans="1:10" hidden="1" x14ac:dyDescent="0.25">
      <c r="F176" s="7"/>
      <c r="G176" s="7"/>
      <c r="I176" s="7"/>
    </row>
    <row r="177" spans="1:10" hidden="1" x14ac:dyDescent="0.25">
      <c r="A177" s="23" t="s">
        <v>103</v>
      </c>
      <c r="F177" s="80">
        <v>0</v>
      </c>
      <c r="G177" s="80">
        <v>0</v>
      </c>
      <c r="H177" s="23"/>
      <c r="I177" s="80">
        <v>3.1E-4</v>
      </c>
      <c r="J177" s="80">
        <f>I177</f>
        <v>3.1E-4</v>
      </c>
    </row>
    <row r="178" spans="1:10" hidden="1" x14ac:dyDescent="0.25">
      <c r="A178" s="95" t="s">
        <v>109</v>
      </c>
      <c r="B178" s="23"/>
      <c r="F178" s="116">
        <f>-0.029/100</f>
        <v>-2.9E-4</v>
      </c>
      <c r="G178" s="116">
        <f>F178</f>
        <v>-2.9E-4</v>
      </c>
      <c r="I178" s="116">
        <f>F178</f>
        <v>-2.9E-4</v>
      </c>
      <c r="J178" s="116">
        <f>G178</f>
        <v>-2.9E-4</v>
      </c>
    </row>
    <row r="179" spans="1:10" hidden="1" x14ac:dyDescent="0.25">
      <c r="F179" s="7"/>
      <c r="G179" s="7"/>
      <c r="I179" s="7"/>
    </row>
    <row r="180" spans="1:10" hidden="1" x14ac:dyDescent="0.25">
      <c r="A180" s="1" t="s">
        <v>16</v>
      </c>
      <c r="F180" s="116">
        <f>$F$26</f>
        <v>4.1980000000000003E-3</v>
      </c>
      <c r="G180" s="116">
        <f>$G$26</f>
        <v>4.1980000000000003E-3</v>
      </c>
      <c r="I180" s="116">
        <f>$I$26</f>
        <v>4.1980000000000003E-3</v>
      </c>
      <c r="J180" s="116">
        <f>$J$26</f>
        <v>4.1980000000000003E-3</v>
      </c>
    </row>
    <row r="181" spans="1:10" hidden="1" x14ac:dyDescent="0.25">
      <c r="F181" s="7"/>
      <c r="G181" s="7"/>
      <c r="I181" s="7"/>
    </row>
    <row r="182" spans="1:10" hidden="1" x14ac:dyDescent="0.25">
      <c r="A182" s="1" t="s">
        <v>17</v>
      </c>
      <c r="F182" s="8">
        <v>0</v>
      </c>
      <c r="G182" s="8">
        <v>0</v>
      </c>
      <c r="I182" s="8">
        <v>0</v>
      </c>
      <c r="J182" s="8">
        <v>0</v>
      </c>
    </row>
    <row r="183" spans="1:10" hidden="1" x14ac:dyDescent="0.25">
      <c r="F183" s="7"/>
      <c r="G183" s="7"/>
      <c r="I183" s="7"/>
    </row>
    <row r="184" spans="1:10" hidden="1" x14ac:dyDescent="0.25">
      <c r="A184" s="1" t="s">
        <v>18</v>
      </c>
      <c r="F184" s="8">
        <f>(1.515+1.216)/100</f>
        <v>2.7309999999999997E-2</v>
      </c>
      <c r="G184" s="8">
        <f>(1.515+1.216)/100</f>
        <v>2.7309999999999997E-2</v>
      </c>
      <c r="H184" s="8"/>
      <c r="I184" s="8">
        <f>(1.515+1.216)/100</f>
        <v>2.7309999999999997E-2</v>
      </c>
      <c r="J184" s="8">
        <f>(1.515+1.216)/100</f>
        <v>2.7309999999999997E-2</v>
      </c>
    </row>
    <row r="185" spans="1:10" hidden="1" x14ac:dyDescent="0.25">
      <c r="B185" s="10" t="s">
        <v>30</v>
      </c>
      <c r="F185" s="8">
        <v>2.7309999999999997E-2</v>
      </c>
      <c r="G185" s="8">
        <v>2.7309999999999997E-2</v>
      </c>
      <c r="I185" s="8">
        <f>I184</f>
        <v>2.7309999999999997E-2</v>
      </c>
      <c r="J185" s="8">
        <f>J184</f>
        <v>2.7309999999999997E-2</v>
      </c>
    </row>
    <row r="186" spans="1:10" hidden="1" x14ac:dyDescent="0.25">
      <c r="B186" s="10"/>
      <c r="F186" s="8"/>
      <c r="G186" s="8"/>
      <c r="I186" s="8"/>
      <c r="J186" s="8"/>
    </row>
    <row r="187" spans="1:10" hidden="1" x14ac:dyDescent="0.25">
      <c r="A187" s="1" t="s">
        <v>19</v>
      </c>
      <c r="F187" s="7"/>
      <c r="G187" s="7"/>
      <c r="I187" s="7"/>
    </row>
    <row r="188" spans="1:10" hidden="1" x14ac:dyDescent="0.25">
      <c r="B188" s="1" t="s">
        <v>12</v>
      </c>
      <c r="F188" s="8">
        <f>5.975/100</f>
        <v>5.9749999999999998E-2</v>
      </c>
      <c r="G188" s="8">
        <f>8.125/100</f>
        <v>8.1250000000000003E-2</v>
      </c>
      <c r="I188" s="8">
        <f>5.975/100</f>
        <v>5.9749999999999998E-2</v>
      </c>
      <c r="J188" s="8">
        <f>8.125/100</f>
        <v>8.1250000000000003E-2</v>
      </c>
    </row>
    <row r="189" spans="1:10" hidden="1" x14ac:dyDescent="0.25">
      <c r="B189" s="10" t="s">
        <v>13</v>
      </c>
      <c r="F189" s="8">
        <f>9.968/100</f>
        <v>9.9680000000000005E-2</v>
      </c>
      <c r="G189" s="8">
        <f>8.125/100</f>
        <v>8.1250000000000003E-2</v>
      </c>
      <c r="I189" s="8">
        <f>9.968/100</f>
        <v>9.9680000000000005E-2</v>
      </c>
      <c r="J189" s="8">
        <f>8.125/100</f>
        <v>8.1250000000000003E-2</v>
      </c>
    </row>
    <row r="190" spans="1:10" hidden="1" x14ac:dyDescent="0.25"/>
    <row r="191" spans="1:10" hidden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3" x14ac:dyDescent="0.3">
      <c r="A192" s="13" t="s">
        <v>31</v>
      </c>
    </row>
    <row r="193" spans="1:10" x14ac:dyDescent="0.25">
      <c r="J193" s="58"/>
    </row>
    <row r="194" spans="1:10" x14ac:dyDescent="0.25">
      <c r="F194" s="4" t="s">
        <v>8</v>
      </c>
      <c r="G194" s="4"/>
      <c r="H194" s="3"/>
      <c r="I194" s="4" t="s">
        <v>3</v>
      </c>
      <c r="J194" s="85"/>
    </row>
    <row r="195" spans="1:10" x14ac:dyDescent="0.25">
      <c r="J195" s="58"/>
    </row>
    <row r="196" spans="1:10" x14ac:dyDescent="0.25">
      <c r="A196" s="1" t="s">
        <v>4</v>
      </c>
      <c r="F196" s="114">
        <v>300</v>
      </c>
      <c r="G196" s="5"/>
      <c r="I196" s="114">
        <f>F196</f>
        <v>300</v>
      </c>
      <c r="J196" s="86"/>
    </row>
    <row r="197" spans="1:10" x14ac:dyDescent="0.25">
      <c r="F197" s="7"/>
      <c r="G197" s="7"/>
      <c r="I197" s="7"/>
      <c r="J197" s="87"/>
    </row>
    <row r="198" spans="1:10" x14ac:dyDescent="0.25">
      <c r="A198" s="10" t="s">
        <v>11</v>
      </c>
      <c r="F198" s="7"/>
      <c r="G198" s="7"/>
      <c r="I198" s="7"/>
      <c r="J198" s="87"/>
    </row>
    <row r="199" spans="1:10" x14ac:dyDescent="0.25">
      <c r="B199" s="1" t="s">
        <v>32</v>
      </c>
      <c r="C199" s="1" t="s">
        <v>33</v>
      </c>
      <c r="F199" s="114">
        <v>5.51</v>
      </c>
      <c r="G199" s="5"/>
      <c r="I199" s="114">
        <f t="shared" ref="I199:I206" si="2">F199</f>
        <v>5.51</v>
      </c>
      <c r="J199" s="86"/>
    </row>
    <row r="200" spans="1:10" x14ac:dyDescent="0.25">
      <c r="C200" s="10" t="s">
        <v>34</v>
      </c>
      <c r="F200" s="114">
        <v>1.35</v>
      </c>
      <c r="G200" s="12"/>
      <c r="I200" s="114">
        <f t="shared" si="2"/>
        <v>1.35</v>
      </c>
      <c r="J200" s="88"/>
    </row>
    <row r="201" spans="1:10" x14ac:dyDescent="0.25">
      <c r="C201" s="10" t="s">
        <v>35</v>
      </c>
      <c r="F201" s="114">
        <v>5.05</v>
      </c>
      <c r="G201" s="7"/>
      <c r="I201" s="114">
        <f t="shared" si="2"/>
        <v>5.05</v>
      </c>
      <c r="J201" s="87"/>
    </row>
    <row r="202" spans="1:10" x14ac:dyDescent="0.25">
      <c r="C202" s="10" t="s">
        <v>36</v>
      </c>
      <c r="F202" s="114">
        <v>1.35</v>
      </c>
      <c r="G202" s="8"/>
      <c r="I202" s="114">
        <f t="shared" si="2"/>
        <v>1.35</v>
      </c>
      <c r="J202" s="89"/>
    </row>
    <row r="203" spans="1:10" x14ac:dyDescent="0.25">
      <c r="B203" s="10" t="s">
        <v>37</v>
      </c>
      <c r="C203" s="1" t="s">
        <v>33</v>
      </c>
      <c r="F203" s="115">
        <f>1.77/100</f>
        <v>1.77E-2</v>
      </c>
      <c r="G203" s="8"/>
      <c r="I203" s="115">
        <f t="shared" si="2"/>
        <v>1.77E-2</v>
      </c>
      <c r="J203" s="89"/>
    </row>
    <row r="204" spans="1:10" x14ac:dyDescent="0.25">
      <c r="B204" s="10"/>
      <c r="C204" s="10" t="s">
        <v>34</v>
      </c>
      <c r="F204" s="115">
        <f>1.325/100</f>
        <v>1.325E-2</v>
      </c>
      <c r="G204" s="8"/>
      <c r="I204" s="115">
        <f t="shared" si="2"/>
        <v>1.325E-2</v>
      </c>
      <c r="J204" s="89"/>
    </row>
    <row r="205" spans="1:10" x14ac:dyDescent="0.25">
      <c r="B205" s="10"/>
      <c r="C205" s="10" t="s">
        <v>35</v>
      </c>
      <c r="F205" s="115">
        <f>1.77/100</f>
        <v>1.77E-2</v>
      </c>
      <c r="G205" s="8"/>
      <c r="I205" s="115">
        <f t="shared" si="2"/>
        <v>1.77E-2</v>
      </c>
      <c r="J205" s="89"/>
    </row>
    <row r="206" spans="1:10" x14ac:dyDescent="0.25">
      <c r="B206" s="10"/>
      <c r="C206" s="10" t="s">
        <v>36</v>
      </c>
      <c r="F206" s="115">
        <f>1.325/100</f>
        <v>1.325E-2</v>
      </c>
      <c r="G206" s="8"/>
      <c r="I206" s="115">
        <f t="shared" si="2"/>
        <v>1.325E-2</v>
      </c>
      <c r="J206" s="89"/>
    </row>
    <row r="207" spans="1:10" x14ac:dyDescent="0.25">
      <c r="F207" s="8"/>
      <c r="G207" s="8"/>
      <c r="I207" s="8"/>
      <c r="J207" s="58"/>
    </row>
    <row r="208" spans="1:10" x14ac:dyDescent="0.25">
      <c r="A208" s="1" t="str">
        <f>$A$19</f>
        <v>RGGI Surcharge- All kWh</v>
      </c>
      <c r="F208" s="115">
        <f>$F$19</f>
        <v>3.5119999999999999E-3</v>
      </c>
      <c r="G208" s="8"/>
      <c r="I208" s="115">
        <f>$I$19</f>
        <v>3.5119999999999999E-3</v>
      </c>
      <c r="J208" s="128"/>
    </row>
    <row r="209" spans="1:10" x14ac:dyDescent="0.25">
      <c r="J209" s="58"/>
    </row>
    <row r="210" spans="1:10" x14ac:dyDescent="0.25">
      <c r="A210" s="1" t="s">
        <v>15</v>
      </c>
      <c r="F210" s="116">
        <f>F21</f>
        <v>5.6249999999999998E-3</v>
      </c>
      <c r="G210" s="7"/>
      <c r="I210" s="116">
        <f>I21</f>
        <v>5.6249999999999998E-3</v>
      </c>
      <c r="J210" s="127"/>
    </row>
    <row r="211" spans="1:10" x14ac:dyDescent="0.25">
      <c r="J211" s="58"/>
    </row>
    <row r="212" spans="1:10" x14ac:dyDescent="0.25">
      <c r="A212" s="23" t="s">
        <v>103</v>
      </c>
      <c r="F212" s="80">
        <v>0</v>
      </c>
      <c r="G212" s="80"/>
      <c r="H212" s="23"/>
      <c r="I212" s="113">
        <f>I$23</f>
        <v>1.4099999999999998E-3</v>
      </c>
      <c r="J212" s="113"/>
    </row>
    <row r="213" spans="1:10" x14ac:dyDescent="0.25">
      <c r="A213" s="23" t="s">
        <v>104</v>
      </c>
      <c r="F213" s="7">
        <v>0</v>
      </c>
      <c r="G213" s="7"/>
      <c r="I213" s="7">
        <v>0</v>
      </c>
      <c r="J213" s="87"/>
    </row>
    <row r="214" spans="1:10" x14ac:dyDescent="0.25">
      <c r="J214" s="58"/>
    </row>
    <row r="215" spans="1:10" x14ac:dyDescent="0.25">
      <c r="A215" s="1" t="s">
        <v>16</v>
      </c>
      <c r="F215" s="116">
        <f>$F$26</f>
        <v>4.1980000000000003E-3</v>
      </c>
      <c r="G215" s="87"/>
      <c r="I215" s="116">
        <f>$I$26</f>
        <v>4.1980000000000003E-3</v>
      </c>
      <c r="J215" s="87"/>
    </row>
    <row r="216" spans="1:10" x14ac:dyDescent="0.25">
      <c r="J216" s="58"/>
    </row>
    <row r="217" spans="1:10" x14ac:dyDescent="0.25">
      <c r="A217" s="1" t="s">
        <v>17</v>
      </c>
      <c r="F217" s="8">
        <v>0</v>
      </c>
      <c r="G217" s="8"/>
      <c r="I217" s="8">
        <v>0</v>
      </c>
      <c r="J217" s="89"/>
    </row>
    <row r="218" spans="1:10" x14ac:dyDescent="0.25">
      <c r="F218" s="8"/>
      <c r="G218" s="8"/>
      <c r="I218" s="8"/>
      <c r="J218" s="89"/>
    </row>
    <row r="219" spans="1:10" x14ac:dyDescent="0.25">
      <c r="A219" s="1" t="s">
        <v>38</v>
      </c>
      <c r="F219" s="116">
        <v>1.5990000000000001E-4</v>
      </c>
      <c r="G219" s="8"/>
      <c r="I219" s="116">
        <v>1.5990000000000001E-4</v>
      </c>
      <c r="J219" s="89"/>
    </row>
    <row r="220" spans="1:10" x14ac:dyDescent="0.25">
      <c r="J220" s="58"/>
    </row>
    <row r="221" spans="1:10" x14ac:dyDescent="0.25">
      <c r="A221" s="1" t="s">
        <v>18</v>
      </c>
      <c r="J221" s="58"/>
    </row>
    <row r="222" spans="1:10" x14ac:dyDescent="0.25">
      <c r="B222" s="1" t="s">
        <v>32</v>
      </c>
      <c r="C222" s="1" t="s">
        <v>33</v>
      </c>
      <c r="F222" s="114">
        <v>2.41</v>
      </c>
      <c r="G222" s="5"/>
      <c r="I222" s="114">
        <f>F222</f>
        <v>2.41</v>
      </c>
      <c r="J222" s="86"/>
    </row>
    <row r="223" spans="1:10" x14ac:dyDescent="0.25">
      <c r="C223" s="10" t="s">
        <v>34</v>
      </c>
      <c r="F223" s="117">
        <v>0.64</v>
      </c>
      <c r="G223" s="12"/>
      <c r="I223" s="114">
        <f t="shared" ref="I223:I225" si="3">F223</f>
        <v>0.64</v>
      </c>
      <c r="J223" s="88"/>
    </row>
    <row r="224" spans="1:10" x14ac:dyDescent="0.25">
      <c r="C224" s="10" t="s">
        <v>35</v>
      </c>
      <c r="F224" s="117">
        <v>2.41</v>
      </c>
      <c r="G224" s="12"/>
      <c r="I224" s="114">
        <f t="shared" si="3"/>
        <v>2.41</v>
      </c>
      <c r="J224" s="88"/>
    </row>
    <row r="225" spans="1:10" x14ac:dyDescent="0.25">
      <c r="C225" s="10" t="s">
        <v>36</v>
      </c>
      <c r="F225" s="117">
        <v>0.64</v>
      </c>
      <c r="G225" s="12"/>
      <c r="I225" s="114">
        <f t="shared" si="3"/>
        <v>0.64</v>
      </c>
      <c r="J225" s="88"/>
    </row>
    <row r="226" spans="1:10" x14ac:dyDescent="0.25">
      <c r="J226" s="120"/>
    </row>
    <row r="227" spans="1:10" x14ac:dyDescent="0.25">
      <c r="B227" s="1" t="s">
        <v>20</v>
      </c>
      <c r="F227" s="120">
        <f>(0.491-2)/100</f>
        <v>-1.5089999999999999E-2</v>
      </c>
      <c r="G227" s="8"/>
      <c r="I227" s="120">
        <f>F227</f>
        <v>-1.5089999999999999E-2</v>
      </c>
      <c r="J227" s="89"/>
    </row>
    <row r="228" spans="1:10" x14ac:dyDescent="0.25">
      <c r="J228" s="58"/>
    </row>
    <row r="229" spans="1:10" x14ac:dyDescent="0.25">
      <c r="A229" s="11" t="s">
        <v>19</v>
      </c>
      <c r="J229" s="58"/>
    </row>
    <row r="230" spans="1:10" x14ac:dyDescent="0.25">
      <c r="A230" s="11"/>
      <c r="B230" s="17" t="s">
        <v>39</v>
      </c>
      <c r="J230" s="58"/>
    </row>
    <row r="231" spans="1:10" x14ac:dyDescent="0.25">
      <c r="C231" s="1" t="s">
        <v>9</v>
      </c>
      <c r="E231" s="17" t="s">
        <v>40</v>
      </c>
      <c r="F231" s="122">
        <v>9.3809000000000005</v>
      </c>
      <c r="G231" s="5"/>
      <c r="I231" s="122">
        <f>F231</f>
        <v>9.3809000000000005</v>
      </c>
      <c r="J231" s="86"/>
    </row>
    <row r="232" spans="1:10" x14ac:dyDescent="0.25">
      <c r="C232" s="1" t="s">
        <v>10</v>
      </c>
      <c r="E232" s="17" t="str">
        <f>E231</f>
        <v>$/kW/Month</v>
      </c>
      <c r="F232" s="122">
        <f>F231</f>
        <v>9.3809000000000005</v>
      </c>
      <c r="G232" s="5"/>
      <c r="I232" s="122">
        <f>F232</f>
        <v>9.3809000000000005</v>
      </c>
      <c r="J232" s="86"/>
    </row>
    <row r="233" spans="1:10" x14ac:dyDescent="0.25">
      <c r="B233" s="90" t="s">
        <v>41</v>
      </c>
      <c r="C233" s="91"/>
      <c r="D233" s="92"/>
      <c r="E233" s="93" t="s">
        <v>42</v>
      </c>
      <c r="F233" s="123">
        <f>4.041/100</f>
        <v>4.0410000000000001E-2</v>
      </c>
      <c r="G233" s="94"/>
      <c r="H233" s="94"/>
      <c r="I233" s="94">
        <f>F233</f>
        <v>4.0410000000000001E-2</v>
      </c>
      <c r="J233" s="88" t="s">
        <v>107</v>
      </c>
    </row>
    <row r="234" spans="1:10" x14ac:dyDescent="0.25">
      <c r="B234" s="17" t="s">
        <v>43</v>
      </c>
      <c r="C234" s="10"/>
      <c r="E234" s="18" t="s">
        <v>42</v>
      </c>
      <c r="F234" s="8">
        <v>0</v>
      </c>
      <c r="I234" s="8">
        <v>0</v>
      </c>
      <c r="J234" s="58"/>
    </row>
    <row r="235" spans="1:10" x14ac:dyDescent="0.25">
      <c r="B235" s="17" t="s">
        <v>44</v>
      </c>
      <c r="C235" s="10"/>
      <c r="E235" s="18" t="s">
        <v>42</v>
      </c>
      <c r="F235" s="8">
        <v>0</v>
      </c>
      <c r="G235" s="8"/>
      <c r="I235" s="8">
        <v>0</v>
      </c>
      <c r="J235" s="89"/>
    </row>
    <row r="236" spans="1:10" x14ac:dyDescent="0.25">
      <c r="B236" s="10"/>
      <c r="F236" s="8"/>
      <c r="G236" s="8"/>
      <c r="I236" s="8"/>
      <c r="J236" s="89"/>
    </row>
    <row r="237" spans="1:10" x14ac:dyDescent="0.25">
      <c r="B237" s="10"/>
      <c r="F237" s="8"/>
      <c r="G237" s="8"/>
      <c r="I237" s="8"/>
      <c r="J237" s="89"/>
    </row>
    <row r="238" spans="1:10" ht="13" x14ac:dyDescent="0.3">
      <c r="A238" s="13" t="s">
        <v>45</v>
      </c>
      <c r="J238" s="89"/>
    </row>
    <row r="239" spans="1:10" x14ac:dyDescent="0.25">
      <c r="J239" s="89"/>
    </row>
    <row r="240" spans="1:10" x14ac:dyDescent="0.25">
      <c r="F240" s="4" t="s">
        <v>8</v>
      </c>
      <c r="G240" s="4"/>
      <c r="H240" s="3"/>
      <c r="I240" s="4" t="s">
        <v>3</v>
      </c>
      <c r="J240" s="89"/>
    </row>
    <row r="241" spans="1:10" x14ac:dyDescent="0.25">
      <c r="J241" s="89"/>
    </row>
    <row r="242" spans="1:10" x14ac:dyDescent="0.25">
      <c r="A242" s="1" t="s">
        <v>4</v>
      </c>
      <c r="F242" s="114">
        <v>2288.12</v>
      </c>
      <c r="G242" s="5"/>
      <c r="I242" s="114">
        <v>2288.12</v>
      </c>
      <c r="J242" s="89"/>
    </row>
    <row r="243" spans="1:10" x14ac:dyDescent="0.25">
      <c r="F243" s="7"/>
      <c r="G243" s="7"/>
      <c r="I243" s="7"/>
      <c r="J243" s="89"/>
    </row>
    <row r="244" spans="1:10" x14ac:dyDescent="0.25">
      <c r="A244" s="10" t="s">
        <v>11</v>
      </c>
      <c r="F244" s="7"/>
      <c r="G244" s="7"/>
      <c r="I244" s="7"/>
      <c r="J244" s="89"/>
    </row>
    <row r="245" spans="1:10" x14ac:dyDescent="0.25">
      <c r="B245" s="1" t="s">
        <v>32</v>
      </c>
      <c r="C245" s="1" t="s">
        <v>33</v>
      </c>
      <c r="F245" s="114">
        <v>1.47</v>
      </c>
      <c r="G245" s="5"/>
      <c r="I245" s="114">
        <f>F245</f>
        <v>1.47</v>
      </c>
      <c r="J245" s="89"/>
    </row>
    <row r="246" spans="1:10" x14ac:dyDescent="0.25">
      <c r="C246" s="10" t="s">
        <v>34</v>
      </c>
      <c r="F246" s="114">
        <v>0.34</v>
      </c>
      <c r="G246" s="12"/>
      <c r="I246" s="114">
        <f>F246</f>
        <v>0.34</v>
      </c>
      <c r="J246" s="89"/>
    </row>
    <row r="247" spans="1:10" x14ac:dyDescent="0.25">
      <c r="C247" s="10" t="s">
        <v>35</v>
      </c>
      <c r="F247" s="114">
        <v>1.34</v>
      </c>
      <c r="G247" s="7"/>
      <c r="I247" s="114">
        <f>F247</f>
        <v>1.34</v>
      </c>
      <c r="J247" s="89"/>
    </row>
    <row r="248" spans="1:10" x14ac:dyDescent="0.25">
      <c r="C248" s="10" t="s">
        <v>36</v>
      </c>
      <c r="F248" s="114">
        <v>0.34</v>
      </c>
      <c r="G248" s="8"/>
      <c r="I248" s="114">
        <f>F248</f>
        <v>0.34</v>
      </c>
      <c r="J248" s="89"/>
    </row>
    <row r="249" spans="1:10" x14ac:dyDescent="0.25">
      <c r="B249" s="10" t="s">
        <v>37</v>
      </c>
      <c r="C249" s="1" t="s">
        <v>33</v>
      </c>
      <c r="F249" s="115">
        <v>2.0300000000000001E-3</v>
      </c>
      <c r="G249" s="8"/>
      <c r="I249" s="115">
        <f>F249</f>
        <v>2.0300000000000001E-3</v>
      </c>
      <c r="J249" s="89"/>
    </row>
    <row r="250" spans="1:10" x14ac:dyDescent="0.25">
      <c r="B250" s="10"/>
      <c r="C250" s="10" t="s">
        <v>34</v>
      </c>
      <c r="F250" s="115">
        <v>1.5100000000000001E-3</v>
      </c>
      <c r="G250" s="8"/>
      <c r="I250" s="115">
        <f t="shared" ref="I250:I252" si="4">F250</f>
        <v>1.5100000000000001E-3</v>
      </c>
      <c r="J250" s="89"/>
    </row>
    <row r="251" spans="1:10" x14ac:dyDescent="0.25">
      <c r="B251" s="10"/>
      <c r="C251" s="10" t="s">
        <v>35</v>
      </c>
      <c r="F251" s="115">
        <v>2.0300000000000001E-3</v>
      </c>
      <c r="G251" s="8"/>
      <c r="I251" s="115">
        <f t="shared" si="4"/>
        <v>2.0300000000000001E-3</v>
      </c>
      <c r="J251" s="89"/>
    </row>
    <row r="252" spans="1:10" x14ac:dyDescent="0.25">
      <c r="B252" s="10"/>
      <c r="C252" s="10" t="s">
        <v>36</v>
      </c>
      <c r="F252" s="115">
        <v>1.5100000000000001E-3</v>
      </c>
      <c r="G252" s="8"/>
      <c r="I252" s="115">
        <f t="shared" si="4"/>
        <v>1.5100000000000001E-3</v>
      </c>
      <c r="J252" s="89"/>
    </row>
    <row r="253" spans="1:10" x14ac:dyDescent="0.25">
      <c r="F253" s="8"/>
      <c r="G253" s="8"/>
      <c r="I253" s="8"/>
      <c r="J253" s="89"/>
    </row>
    <row r="254" spans="1:10" x14ac:dyDescent="0.25">
      <c r="A254" s="1" t="str">
        <f>$A$19</f>
        <v>RGGI Surcharge- All kWh</v>
      </c>
      <c r="F254" s="115">
        <f>$F$19</f>
        <v>3.5119999999999999E-3</v>
      </c>
      <c r="G254" s="8"/>
      <c r="I254" s="115">
        <f>$I$19</f>
        <v>3.5119999999999999E-3</v>
      </c>
      <c r="J254" s="128"/>
    </row>
    <row r="255" spans="1:10" x14ac:dyDescent="0.25">
      <c r="J255" s="89"/>
    </row>
    <row r="256" spans="1:10" x14ac:dyDescent="0.25">
      <c r="A256" s="1" t="s">
        <v>15</v>
      </c>
      <c r="F256" s="116">
        <f>F21</f>
        <v>5.6249999999999998E-3</v>
      </c>
      <c r="G256" s="7"/>
      <c r="I256" s="116">
        <f>I21</f>
        <v>5.6249999999999998E-3</v>
      </c>
      <c r="J256" s="127"/>
    </row>
    <row r="257" spans="1:10" x14ac:dyDescent="0.25">
      <c r="J257" s="89"/>
    </row>
    <row r="258" spans="1:10" x14ac:dyDescent="0.25">
      <c r="A258" s="23" t="s">
        <v>103</v>
      </c>
      <c r="F258" s="80">
        <v>0</v>
      </c>
      <c r="G258" s="80"/>
      <c r="H258" s="23"/>
      <c r="I258" s="113">
        <f>I$23</f>
        <v>1.4099999999999998E-3</v>
      </c>
      <c r="J258" s="89"/>
    </row>
    <row r="259" spans="1:10" x14ac:dyDescent="0.25">
      <c r="A259" s="23" t="s">
        <v>104</v>
      </c>
      <c r="F259" s="7">
        <v>0</v>
      </c>
      <c r="G259" s="7"/>
      <c r="I259" s="7">
        <v>0</v>
      </c>
      <c r="J259" s="89"/>
    </row>
    <row r="260" spans="1:10" x14ac:dyDescent="0.25">
      <c r="J260" s="89"/>
    </row>
    <row r="261" spans="1:10" x14ac:dyDescent="0.25">
      <c r="A261" s="1" t="s">
        <v>16</v>
      </c>
      <c r="F261" s="116">
        <f>$F$26</f>
        <v>4.1980000000000003E-3</v>
      </c>
      <c r="G261" s="116"/>
      <c r="I261" s="116">
        <f>$I$26</f>
        <v>4.1980000000000003E-3</v>
      </c>
      <c r="J261" s="89"/>
    </row>
    <row r="262" spans="1:10" x14ac:dyDescent="0.25">
      <c r="J262" s="89"/>
    </row>
    <row r="263" spans="1:10" x14ac:dyDescent="0.25">
      <c r="A263" s="1" t="s">
        <v>17</v>
      </c>
      <c r="F263" s="8">
        <v>0</v>
      </c>
      <c r="G263" s="8"/>
      <c r="I263" s="8">
        <v>0</v>
      </c>
      <c r="J263" s="89"/>
    </row>
    <row r="264" spans="1:10" x14ac:dyDescent="0.25">
      <c r="F264" s="8"/>
      <c r="G264" s="8"/>
      <c r="I264" s="8"/>
      <c r="J264" s="89"/>
    </row>
    <row r="265" spans="1:10" x14ac:dyDescent="0.25">
      <c r="A265" s="1" t="s">
        <v>38</v>
      </c>
      <c r="F265" s="116">
        <v>1.5990000000000001E-4</v>
      </c>
      <c r="G265" s="8"/>
      <c r="I265" s="116">
        <v>1.5990000000000001E-4</v>
      </c>
      <c r="J265" s="89"/>
    </row>
    <row r="266" spans="1:10" x14ac:dyDescent="0.25">
      <c r="J266" s="89"/>
    </row>
    <row r="267" spans="1:10" x14ac:dyDescent="0.25">
      <c r="A267" s="1" t="s">
        <v>18</v>
      </c>
      <c r="J267" s="89"/>
    </row>
    <row r="268" spans="1:10" x14ac:dyDescent="0.25">
      <c r="B268" s="1" t="s">
        <v>32</v>
      </c>
      <c r="C268" s="1" t="s">
        <v>33</v>
      </c>
      <c r="F268" s="114">
        <v>2.41</v>
      </c>
      <c r="G268" s="5"/>
      <c r="I268" s="114">
        <v>2.41</v>
      </c>
      <c r="J268" s="89"/>
    </row>
    <row r="269" spans="1:10" x14ac:dyDescent="0.25">
      <c r="C269" s="10" t="s">
        <v>34</v>
      </c>
      <c r="F269" s="117">
        <v>0.64</v>
      </c>
      <c r="G269" s="12"/>
      <c r="I269" s="117">
        <v>0.64</v>
      </c>
      <c r="J269" s="89"/>
    </row>
    <row r="270" spans="1:10" x14ac:dyDescent="0.25">
      <c r="C270" s="10" t="s">
        <v>35</v>
      </c>
      <c r="F270" s="117">
        <v>2.41</v>
      </c>
      <c r="G270" s="12"/>
      <c r="I270" s="117">
        <v>2.41</v>
      </c>
      <c r="J270" s="89"/>
    </row>
    <row r="271" spans="1:10" x14ac:dyDescent="0.25">
      <c r="C271" s="10" t="s">
        <v>36</v>
      </c>
      <c r="F271" s="117">
        <v>0.64</v>
      </c>
      <c r="G271" s="12"/>
      <c r="I271" s="117">
        <v>0.64</v>
      </c>
      <c r="J271" s="89"/>
    </row>
    <row r="272" spans="1:10" x14ac:dyDescent="0.25">
      <c r="J272" s="89"/>
    </row>
    <row r="273" spans="1:10" x14ac:dyDescent="0.25">
      <c r="B273" s="1" t="s">
        <v>20</v>
      </c>
      <c r="F273" s="120">
        <f>(0.491-2)/100</f>
        <v>-1.5089999999999999E-2</v>
      </c>
      <c r="G273" s="8"/>
      <c r="I273" s="120">
        <f>F273</f>
        <v>-1.5089999999999999E-2</v>
      </c>
      <c r="J273" s="89"/>
    </row>
    <row r="274" spans="1:10" x14ac:dyDescent="0.25">
      <c r="J274" s="89"/>
    </row>
    <row r="275" spans="1:10" x14ac:dyDescent="0.25">
      <c r="A275" s="11" t="s">
        <v>19</v>
      </c>
      <c r="J275" s="89"/>
    </row>
    <row r="276" spans="1:10" x14ac:dyDescent="0.25">
      <c r="A276" s="11"/>
      <c r="B276" s="17" t="s">
        <v>39</v>
      </c>
      <c r="J276" s="89"/>
    </row>
    <row r="277" spans="1:10" x14ac:dyDescent="0.25">
      <c r="C277" s="1" t="s">
        <v>9</v>
      </c>
      <c r="E277" s="17" t="s">
        <v>40</v>
      </c>
      <c r="F277" s="124">
        <f>F231</f>
        <v>9.3809000000000005</v>
      </c>
      <c r="G277" s="5"/>
      <c r="I277" s="124">
        <f>F277</f>
        <v>9.3809000000000005</v>
      </c>
      <c r="J277" s="86"/>
    </row>
    <row r="278" spans="1:10" x14ac:dyDescent="0.25">
      <c r="C278" s="1" t="s">
        <v>10</v>
      </c>
      <c r="E278" s="17" t="str">
        <f>E277</f>
        <v>$/kW/Month</v>
      </c>
      <c r="F278" s="124">
        <f>F232</f>
        <v>9.3809000000000005</v>
      </c>
      <c r="G278" s="5"/>
      <c r="I278" s="124">
        <f>F278</f>
        <v>9.3809000000000005</v>
      </c>
      <c r="J278" s="86"/>
    </row>
    <row r="279" spans="1:10" x14ac:dyDescent="0.25">
      <c r="B279" s="17" t="s">
        <v>41</v>
      </c>
      <c r="C279" s="10"/>
      <c r="E279" s="18" t="s">
        <v>42</v>
      </c>
      <c r="F279" s="123">
        <f>4.041/100</f>
        <v>4.0410000000000001E-2</v>
      </c>
      <c r="G279" s="19"/>
      <c r="H279" s="19"/>
      <c r="I279" s="123">
        <f>F279</f>
        <v>4.0410000000000001E-2</v>
      </c>
      <c r="J279" s="8"/>
    </row>
    <row r="280" spans="1:10" x14ac:dyDescent="0.25">
      <c r="B280" s="17" t="s">
        <v>43</v>
      </c>
      <c r="C280" s="10"/>
      <c r="E280" s="18" t="s">
        <v>42</v>
      </c>
      <c r="F280" s="8">
        <v>0</v>
      </c>
      <c r="I280" s="8">
        <v>0</v>
      </c>
      <c r="J280" s="8"/>
    </row>
    <row r="281" spans="1:10" x14ac:dyDescent="0.25">
      <c r="B281" s="17" t="s">
        <v>44</v>
      </c>
      <c r="C281" s="10"/>
      <c r="E281" s="18" t="s">
        <v>42</v>
      </c>
      <c r="F281" s="8">
        <v>0</v>
      </c>
      <c r="G281" s="8"/>
      <c r="I281" s="8">
        <v>0</v>
      </c>
      <c r="J281" s="8"/>
    </row>
    <row r="282" spans="1:10" x14ac:dyDescent="0.25">
      <c r="B282" s="17"/>
      <c r="C282" s="10"/>
      <c r="E282" s="18"/>
      <c r="F282" s="8"/>
      <c r="G282" s="8"/>
      <c r="I282" s="8"/>
      <c r="J282" s="8"/>
    </row>
    <row r="283" spans="1:10" x14ac:dyDescent="0.25">
      <c r="B283" s="17"/>
      <c r="C283" s="10"/>
      <c r="E283" s="18"/>
      <c r="F283" s="8"/>
      <c r="G283" s="8"/>
      <c r="I283" s="8"/>
      <c r="J283" s="8"/>
    </row>
    <row r="284" spans="1:10" ht="13" x14ac:dyDescent="0.3">
      <c r="A284" s="118" t="s">
        <v>46</v>
      </c>
      <c r="B284" s="119"/>
      <c r="C284" s="119"/>
      <c r="D284" s="120"/>
      <c r="E284" s="120"/>
      <c r="F284" s="115"/>
      <c r="G284" s="120"/>
      <c r="H284" s="121" t="s">
        <v>106</v>
      </c>
      <c r="I284" s="115"/>
      <c r="J284" s="120"/>
    </row>
    <row r="285" spans="1:10" x14ac:dyDescent="0.25">
      <c r="B285" s="10"/>
      <c r="C285" s="10"/>
      <c r="F285" s="8"/>
      <c r="I285" s="8"/>
    </row>
    <row r="286" spans="1:10" x14ac:dyDescent="0.25">
      <c r="A286" s="1" t="s">
        <v>11</v>
      </c>
    </row>
    <row r="287" spans="1:10" x14ac:dyDescent="0.25">
      <c r="B287" s="17" t="s">
        <v>9</v>
      </c>
      <c r="F287" s="123">
        <f>6.423/100</f>
        <v>6.4229999999999995E-2</v>
      </c>
      <c r="G287" s="8"/>
      <c r="H287" s="8"/>
      <c r="I287" s="123">
        <f>F287</f>
        <v>6.4229999999999995E-2</v>
      </c>
      <c r="J287" s="6"/>
    </row>
    <row r="288" spans="1:10" x14ac:dyDescent="0.25">
      <c r="B288" s="17" t="s">
        <v>10</v>
      </c>
      <c r="F288" s="123">
        <f>3.973/100</f>
        <v>3.9730000000000001E-2</v>
      </c>
      <c r="G288" s="8"/>
      <c r="H288" s="8"/>
      <c r="I288" s="123">
        <f>F288</f>
        <v>3.9730000000000001E-2</v>
      </c>
      <c r="J288" s="6"/>
    </row>
    <row r="290" spans="1:10" x14ac:dyDescent="0.25">
      <c r="A290" s="1" t="str">
        <f>$A$19</f>
        <v>RGGI Surcharge- All kWh</v>
      </c>
      <c r="F290" s="115">
        <f>$F$19</f>
        <v>3.5119999999999999E-3</v>
      </c>
      <c r="G290" s="8"/>
      <c r="I290" s="115">
        <f>$I$19</f>
        <v>3.5119999999999999E-3</v>
      </c>
      <c r="J290" s="128"/>
    </row>
    <row r="292" spans="1:10" x14ac:dyDescent="0.25">
      <c r="A292" s="1" t="s">
        <v>15</v>
      </c>
      <c r="F292" s="116">
        <f>F21</f>
        <v>5.6249999999999998E-3</v>
      </c>
      <c r="G292" s="7"/>
      <c r="I292" s="116">
        <f>I21</f>
        <v>5.6249999999999998E-3</v>
      </c>
      <c r="J292" s="127"/>
    </row>
    <row r="293" spans="1:10" x14ac:dyDescent="0.25">
      <c r="F293" s="8"/>
      <c r="G293" s="8"/>
      <c r="H293" s="8"/>
      <c r="I293" s="8"/>
    </row>
    <row r="294" spans="1:10" x14ac:dyDescent="0.25">
      <c r="A294" s="23" t="s">
        <v>103</v>
      </c>
      <c r="F294" s="80">
        <v>0</v>
      </c>
      <c r="G294" s="7"/>
      <c r="I294" s="113">
        <f>I$23</f>
        <v>1.4099999999999998E-3</v>
      </c>
    </row>
    <row r="295" spans="1:10" x14ac:dyDescent="0.25">
      <c r="A295" s="23" t="s">
        <v>104</v>
      </c>
      <c r="F295" s="7">
        <v>0</v>
      </c>
      <c r="G295" s="7"/>
      <c r="I295" s="7">
        <v>0</v>
      </c>
    </row>
    <row r="296" spans="1:10" x14ac:dyDescent="0.25">
      <c r="F296" s="7"/>
      <c r="G296" s="7"/>
      <c r="I296" s="7"/>
    </row>
    <row r="297" spans="1:10" x14ac:dyDescent="0.25">
      <c r="A297" s="1" t="s">
        <v>16</v>
      </c>
      <c r="F297" s="116">
        <f>$F$26</f>
        <v>4.1980000000000003E-3</v>
      </c>
      <c r="G297" s="87"/>
      <c r="I297" s="116">
        <f>$I$26</f>
        <v>4.1980000000000003E-3</v>
      </c>
      <c r="J297" s="16"/>
    </row>
    <row r="298" spans="1:10" x14ac:dyDescent="0.25">
      <c r="F298" s="8"/>
      <c r="G298" s="8"/>
      <c r="H298" s="8"/>
      <c r="I298" s="8"/>
    </row>
    <row r="299" spans="1:10" x14ac:dyDescent="0.25">
      <c r="A299" s="1" t="s">
        <v>17</v>
      </c>
      <c r="F299" s="8">
        <v>0</v>
      </c>
      <c r="G299" s="8"/>
      <c r="I299" s="8">
        <v>0</v>
      </c>
      <c r="J299" s="16"/>
    </row>
    <row r="300" spans="1:10" x14ac:dyDescent="0.25">
      <c r="F300" s="8"/>
      <c r="G300" s="8"/>
      <c r="H300" s="8"/>
      <c r="I300" s="8"/>
    </row>
    <row r="301" spans="1:10" x14ac:dyDescent="0.25">
      <c r="A301" s="1" t="s">
        <v>38</v>
      </c>
      <c r="F301" s="116">
        <f>F265</f>
        <v>1.5990000000000001E-4</v>
      </c>
      <c r="G301" s="8"/>
      <c r="H301" s="8"/>
      <c r="I301" s="116">
        <f>F301</f>
        <v>1.5990000000000001E-4</v>
      </c>
    </row>
    <row r="302" spans="1:10" x14ac:dyDescent="0.25">
      <c r="F302" s="8"/>
      <c r="G302" s="8"/>
      <c r="H302" s="8"/>
      <c r="I302" s="8"/>
    </row>
    <row r="303" spans="1:10" x14ac:dyDescent="0.25">
      <c r="A303" s="1" t="s">
        <v>18</v>
      </c>
      <c r="F303" s="123">
        <f>(0.404+0.491-2)/100</f>
        <v>-1.1049999999999999E-2</v>
      </c>
      <c r="G303" s="8"/>
      <c r="H303" s="8"/>
      <c r="I303" s="123">
        <f>F303</f>
        <v>-1.1049999999999999E-2</v>
      </c>
      <c r="J303" s="6"/>
    </row>
    <row r="305" spans="1:10" x14ac:dyDescent="0.25">
      <c r="A305" s="11" t="s">
        <v>19</v>
      </c>
    </row>
    <row r="306" spans="1:10" x14ac:dyDescent="0.25">
      <c r="A306" s="11"/>
      <c r="B306" s="17" t="s">
        <v>39</v>
      </c>
    </row>
    <row r="307" spans="1:10" x14ac:dyDescent="0.25">
      <c r="C307" s="1" t="s">
        <v>9</v>
      </c>
      <c r="E307" s="17" t="s">
        <v>40</v>
      </c>
      <c r="F307" s="122">
        <f>F277</f>
        <v>9.3809000000000005</v>
      </c>
      <c r="G307" s="5"/>
      <c r="I307" s="122">
        <f>F307</f>
        <v>9.3809000000000005</v>
      </c>
      <c r="J307" s="15"/>
    </row>
    <row r="308" spans="1:10" x14ac:dyDescent="0.25">
      <c r="C308" s="1" t="s">
        <v>10</v>
      </c>
      <c r="E308" s="17" t="str">
        <f>E307</f>
        <v>$/kW/Month</v>
      </c>
      <c r="F308" s="122">
        <f>F278</f>
        <v>9.3809000000000005</v>
      </c>
      <c r="G308" s="5"/>
      <c r="I308" s="122">
        <f>F308</f>
        <v>9.3809000000000005</v>
      </c>
      <c r="J308" s="15"/>
    </row>
  </sheetData>
  <mergeCells count="15">
    <mergeCell ref="F164:G164"/>
    <mergeCell ref="I164:J164"/>
    <mergeCell ref="F66:G66"/>
    <mergeCell ref="I66:J66"/>
    <mergeCell ref="F93:G93"/>
    <mergeCell ref="I93:J93"/>
    <mergeCell ref="F129:G129"/>
    <mergeCell ref="I129:J129"/>
    <mergeCell ref="F39:G39"/>
    <mergeCell ref="I39:J39"/>
    <mergeCell ref="A1:J1"/>
    <mergeCell ref="A3:J3"/>
    <mergeCell ref="A5:J5"/>
    <mergeCell ref="F10:G10"/>
    <mergeCell ref="I10:J10"/>
  </mergeCells>
  <printOptions horizontalCentered="1" headings="1" gridLines="1"/>
  <pageMargins left="0.5" right="0.5" top="0.5" bottom="0.5" header="0.5" footer="0.5"/>
  <pageSetup scale="70" orientation="portrait" r:id="rId1"/>
  <headerFooter alignWithMargins="0">
    <oddFooter>&amp;R&amp;8Page &amp;P
&amp;D</oddFooter>
  </headerFooter>
  <rowBreaks count="3" manualBreakCount="3">
    <brk id="62" max="9" man="1"/>
    <brk id="126" max="9" man="1"/>
    <brk id="2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F9534-347A-48E1-801F-E64165E58B29}">
  <sheetPr>
    <tabColor indexed="42"/>
    <pageSetUpPr fitToPage="1"/>
  </sheetPr>
  <dimension ref="A1:AQ84"/>
  <sheetViews>
    <sheetView workbookViewId="0">
      <selection activeCell="K52" sqref="K52"/>
    </sheetView>
  </sheetViews>
  <sheetFormatPr defaultColWidth="9.1796875" defaultRowHeight="12.5" x14ac:dyDescent="0.25"/>
  <cols>
    <col min="1" max="1" width="9.1796875" style="1"/>
    <col min="2" max="6" width="11.453125" style="1" customWidth="1"/>
    <col min="7" max="9" width="9.1796875" style="1" customWidth="1"/>
    <col min="10" max="10" width="3.81640625" style="1" customWidth="1"/>
    <col min="11" max="20" width="9.1796875" style="1" customWidth="1"/>
    <col min="21" max="21" width="10.54296875" style="1" bestFit="1" customWidth="1"/>
    <col min="22" max="36" width="9.1796875" style="1" customWidth="1"/>
    <col min="37" max="37" width="10.54296875" style="1" bestFit="1" customWidth="1"/>
    <col min="38" max="63" width="9.1796875" style="1" customWidth="1"/>
    <col min="64" max="16384" width="9.1796875" style="1"/>
  </cols>
  <sheetData>
    <row r="1" spans="1:43" ht="15.5" x14ac:dyDescent="0.35">
      <c r="A1" s="20" t="str">
        <f>'Rate Tables'!A1</f>
        <v>ROCKLAND ELECTRIC COMPANY</v>
      </c>
      <c r="B1" s="20"/>
      <c r="C1" s="21"/>
      <c r="D1" s="21"/>
      <c r="E1" s="21"/>
      <c r="F1" s="21"/>
    </row>
    <row r="3" spans="1:43" x14ac:dyDescent="0.25">
      <c r="A3" s="21" t="str">
        <f>'Rate Tables'!A3</f>
        <v>Monthly Billing Comparisons</v>
      </c>
      <c r="B3" s="21"/>
      <c r="C3" s="21"/>
      <c r="D3" s="21"/>
      <c r="E3" s="21"/>
      <c r="F3" s="21"/>
    </row>
    <row r="5" spans="1:43" ht="13" x14ac:dyDescent="0.3">
      <c r="A5" s="22" t="s">
        <v>47</v>
      </c>
      <c r="B5" s="22"/>
      <c r="C5" s="21"/>
      <c r="D5" s="21"/>
      <c r="E5" s="21"/>
      <c r="F5" s="21"/>
    </row>
    <row r="6" spans="1:43" x14ac:dyDescent="0.25">
      <c r="B6" s="21"/>
      <c r="C6" s="21"/>
      <c r="D6" s="21"/>
      <c r="E6" s="21"/>
      <c r="F6" s="21"/>
    </row>
    <row r="8" spans="1:43" x14ac:dyDescent="0.25">
      <c r="F8" s="23"/>
    </row>
    <row r="9" spans="1:43" ht="13" x14ac:dyDescent="0.3">
      <c r="B9" s="24" t="s">
        <v>48</v>
      </c>
      <c r="C9" s="24" t="s">
        <v>49</v>
      </c>
      <c r="D9" s="24" t="s">
        <v>49</v>
      </c>
      <c r="M9" s="133" t="s">
        <v>50</v>
      </c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C9" s="133" t="s">
        <v>51</v>
      </c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</row>
    <row r="10" spans="1:43" ht="13" x14ac:dyDescent="0.3">
      <c r="B10" s="24" t="s">
        <v>52</v>
      </c>
      <c r="C10" s="24" t="s">
        <v>1</v>
      </c>
      <c r="D10" s="24" t="s">
        <v>3</v>
      </c>
      <c r="E10" s="25" t="s">
        <v>53</v>
      </c>
      <c r="F10" s="21"/>
      <c r="H10" s="129" t="s">
        <v>54</v>
      </c>
      <c r="I10" s="129"/>
      <c r="M10" s="26"/>
      <c r="N10" s="26" t="s">
        <v>55</v>
      </c>
      <c r="O10" s="26" t="s">
        <v>55</v>
      </c>
      <c r="P10" s="26" t="s">
        <v>2</v>
      </c>
      <c r="Q10" s="26"/>
      <c r="R10" s="26"/>
      <c r="S10" s="26"/>
      <c r="T10" s="26"/>
      <c r="U10" s="26" t="s">
        <v>56</v>
      </c>
      <c r="V10" s="26"/>
      <c r="W10" s="26"/>
      <c r="X10" s="64" t="s">
        <v>19</v>
      </c>
      <c r="Y10" s="64" t="s">
        <v>19</v>
      </c>
      <c r="Z10" s="26" t="s">
        <v>2</v>
      </c>
      <c r="AA10" s="59" t="s">
        <v>2</v>
      </c>
      <c r="AC10" s="26"/>
      <c r="AD10" s="26" t="s">
        <v>55</v>
      </c>
      <c r="AE10" s="26" t="s">
        <v>55</v>
      </c>
      <c r="AF10" s="26" t="s">
        <v>2</v>
      </c>
      <c r="AG10" s="26"/>
      <c r="AH10" s="26"/>
      <c r="AI10" s="26"/>
      <c r="AJ10" s="26"/>
      <c r="AK10" s="26" t="s">
        <v>56</v>
      </c>
      <c r="AL10" s="26"/>
      <c r="AM10" s="26"/>
      <c r="AN10" s="64" t="s">
        <v>19</v>
      </c>
      <c r="AO10" s="64" t="s">
        <v>19</v>
      </c>
      <c r="AP10" s="26" t="s">
        <v>2</v>
      </c>
      <c r="AQ10" s="59" t="s">
        <v>2</v>
      </c>
    </row>
    <row r="11" spans="1:43" ht="13" x14ac:dyDescent="0.3">
      <c r="B11" s="27" t="s">
        <v>57</v>
      </c>
      <c r="C11" s="27" t="s">
        <v>58</v>
      </c>
      <c r="D11" s="27" t="s">
        <v>58</v>
      </c>
      <c r="E11" s="27" t="s">
        <v>59</v>
      </c>
      <c r="F11" s="27" t="s">
        <v>60</v>
      </c>
      <c r="H11" s="28" t="s">
        <v>1</v>
      </c>
      <c r="I11" s="28" t="s">
        <v>3</v>
      </c>
      <c r="K11" s="3" t="s">
        <v>61</v>
      </c>
      <c r="L11" s="3" t="s">
        <v>62</v>
      </c>
      <c r="M11" s="3" t="s">
        <v>63</v>
      </c>
      <c r="N11" s="3" t="s">
        <v>61</v>
      </c>
      <c r="O11" s="3" t="s">
        <v>62</v>
      </c>
      <c r="P11" s="3" t="s">
        <v>64</v>
      </c>
      <c r="Q11" s="3" t="s">
        <v>65</v>
      </c>
      <c r="R11" s="3" t="s">
        <v>66</v>
      </c>
      <c r="S11" s="62" t="s">
        <v>103</v>
      </c>
      <c r="T11" s="110" t="s">
        <v>108</v>
      </c>
      <c r="U11" s="3" t="s">
        <v>67</v>
      </c>
      <c r="V11" s="3" t="s">
        <v>68</v>
      </c>
      <c r="W11" s="3" t="s">
        <v>69</v>
      </c>
      <c r="X11" s="65" t="s">
        <v>70</v>
      </c>
      <c r="Y11" s="65" t="s">
        <v>71</v>
      </c>
      <c r="Z11" s="3" t="s">
        <v>19</v>
      </c>
      <c r="AA11" s="60" t="s">
        <v>72</v>
      </c>
      <c r="AC11" s="3" t="s">
        <v>63</v>
      </c>
      <c r="AD11" s="3" t="s">
        <v>61</v>
      </c>
      <c r="AE11" s="3" t="s">
        <v>62</v>
      </c>
      <c r="AF11" s="3" t="s">
        <v>64</v>
      </c>
      <c r="AG11" s="3" t="s">
        <v>65</v>
      </c>
      <c r="AH11" s="3" t="s">
        <v>66</v>
      </c>
      <c r="AI11" s="62" t="s">
        <v>103</v>
      </c>
      <c r="AJ11" s="110" t="s">
        <v>108</v>
      </c>
      <c r="AK11" s="3" t="s">
        <v>67</v>
      </c>
      <c r="AL11" s="3" t="s">
        <v>68</v>
      </c>
      <c r="AM11" s="3" t="s">
        <v>69</v>
      </c>
      <c r="AN11" s="65" t="s">
        <v>70</v>
      </c>
      <c r="AO11" s="65" t="s">
        <v>71</v>
      </c>
      <c r="AP11" s="3" t="s">
        <v>19</v>
      </c>
      <c r="AQ11" s="60" t="s">
        <v>72</v>
      </c>
    </row>
    <row r="12" spans="1:43" ht="13" x14ac:dyDescent="0.3">
      <c r="B12" s="27"/>
      <c r="C12" s="27"/>
      <c r="D12" s="27"/>
      <c r="E12" s="27"/>
      <c r="F12" s="27"/>
      <c r="K12" s="3"/>
      <c r="L12" s="3"/>
      <c r="M12" s="3"/>
      <c r="N12" s="3"/>
      <c r="O12" s="3"/>
      <c r="P12" s="3"/>
      <c r="Q12" s="3"/>
      <c r="R12" s="3"/>
      <c r="S12" s="62"/>
      <c r="T12" s="110"/>
      <c r="U12" s="3"/>
      <c r="V12" s="3"/>
      <c r="W12" s="3"/>
      <c r="X12" s="65"/>
      <c r="Y12" s="65"/>
      <c r="Z12" s="3"/>
      <c r="AA12" s="60"/>
      <c r="AC12" s="3"/>
      <c r="AD12" s="3"/>
      <c r="AE12" s="3"/>
      <c r="AF12" s="3"/>
      <c r="AG12" s="3"/>
      <c r="AH12" s="3"/>
      <c r="AI12" s="62"/>
      <c r="AJ12" s="110"/>
      <c r="AK12" s="3"/>
      <c r="AL12" s="3"/>
      <c r="AM12" s="3"/>
      <c r="AN12" s="65"/>
      <c r="AO12" s="65"/>
      <c r="AP12" s="3"/>
      <c r="AQ12" s="60"/>
    </row>
    <row r="13" spans="1:43" ht="13" x14ac:dyDescent="0.3">
      <c r="A13" s="28" t="s">
        <v>9</v>
      </c>
      <c r="B13" s="27"/>
      <c r="C13" s="27"/>
      <c r="D13" s="27"/>
      <c r="E13" s="27"/>
      <c r="F13" s="27"/>
      <c r="K13" s="3"/>
      <c r="L13" s="3"/>
      <c r="M13" s="3"/>
      <c r="N13" s="3"/>
      <c r="O13" s="3"/>
      <c r="P13" s="3"/>
      <c r="Q13" s="3"/>
      <c r="R13" s="3"/>
      <c r="S13" s="62"/>
      <c r="T13" s="110"/>
      <c r="U13" s="3"/>
      <c r="V13" s="3"/>
      <c r="W13" s="3"/>
      <c r="X13" s="65"/>
      <c r="Y13" s="65"/>
      <c r="Z13" s="3"/>
      <c r="AA13" s="60"/>
      <c r="AC13" s="3"/>
      <c r="AD13" s="3"/>
      <c r="AE13" s="3"/>
      <c r="AF13" s="3"/>
      <c r="AG13" s="3"/>
      <c r="AH13" s="3"/>
      <c r="AI13" s="62"/>
      <c r="AJ13" s="110"/>
      <c r="AK13" s="3"/>
      <c r="AL13" s="3"/>
      <c r="AM13" s="3"/>
      <c r="AN13" s="65"/>
      <c r="AO13" s="65"/>
      <c r="AP13" s="3"/>
      <c r="AQ13" s="60"/>
    </row>
    <row r="14" spans="1:43" ht="13" x14ac:dyDescent="0.3">
      <c r="S14" s="63"/>
      <c r="T14" s="58"/>
      <c r="X14" s="66"/>
      <c r="Y14" s="66"/>
      <c r="AA14" s="14"/>
      <c r="AI14" s="63"/>
      <c r="AJ14" s="58"/>
      <c r="AN14" s="66"/>
      <c r="AO14" s="66"/>
      <c r="AQ14" s="14"/>
    </row>
    <row r="15" spans="1:43" ht="13" x14ac:dyDescent="0.3">
      <c r="B15" s="19">
        <v>0</v>
      </c>
      <c r="C15" s="5">
        <f>AA15</f>
        <v>5.75</v>
      </c>
      <c r="D15" s="5">
        <f>AQ15</f>
        <v>5.75</v>
      </c>
      <c r="E15" s="5">
        <f>D15-C15</f>
        <v>0</v>
      </c>
      <c r="F15" s="29">
        <f>ROUND(E15/C15*100,1)</f>
        <v>0</v>
      </c>
      <c r="G15" s="8"/>
      <c r="H15" s="26" t="str">
        <f>IF(ISERROR(C15/B15*100),"N/A",(C15/B15*100))</f>
        <v>N/A</v>
      </c>
      <c r="I15" s="30" t="str">
        <f>IF(ISERROR(D15/B15*100),"N/A",(D15/B15*100))</f>
        <v>N/A</v>
      </c>
      <c r="K15" s="1">
        <f>IF(B15&lt;=600,B15,600)</f>
        <v>0</v>
      </c>
      <c r="L15" s="1">
        <f>IF(B15&lt;=600,0,B15-600)</f>
        <v>0</v>
      </c>
      <c r="M15" s="31">
        <f>'Rate Tables'!$F$13</f>
        <v>5.75</v>
      </c>
      <c r="N15" s="31">
        <f>ROUND(K15*'Rate Tables'!$F$16,4)</f>
        <v>0</v>
      </c>
      <c r="O15" s="31">
        <f>ROUND(L15*'Rate Tables'!$F$17,4)</f>
        <v>0</v>
      </c>
      <c r="P15" s="31">
        <f>N15+O15</f>
        <v>0</v>
      </c>
      <c r="Q15" s="31">
        <f>ROUND(B15*'Rate Tables'!$F$19,4)</f>
        <v>0</v>
      </c>
      <c r="R15" s="31">
        <f>ROUND($B15*'Rate Tables'!$F$21,4)</f>
        <v>0</v>
      </c>
      <c r="S15" s="31">
        <f>ROUND($B15*'Rate Tables'!$F$23,4)</f>
        <v>0</v>
      </c>
      <c r="T15" s="31">
        <f>ROUND($B15*'Rate Tables'!$F$24,4)</f>
        <v>0</v>
      </c>
      <c r="U15" s="31">
        <f>ROUND(B15*'Rate Tables'!$F$26,4)</f>
        <v>0</v>
      </c>
      <c r="V15" s="31">
        <f>ROUND(B15*'Rate Tables'!$F$28,4)</f>
        <v>0</v>
      </c>
      <c r="W15" s="31">
        <f>ROUND(B15*'Rate Tables'!$F$30,4)</f>
        <v>0</v>
      </c>
      <c r="X15" s="31">
        <f>ROUND(K15*'Rate Tables'!$F$33,4)</f>
        <v>0</v>
      </c>
      <c r="Y15" s="31">
        <f>ROUND(L15*'Rate Tables'!$F$34,4)</f>
        <v>0</v>
      </c>
      <c r="Z15" s="31">
        <f>X15+Y15</f>
        <v>0</v>
      </c>
      <c r="AA15" s="33">
        <f>ROUND(M15+P15+Q15+R15+S15+T15+U15+V15+W15+Z15,2)</f>
        <v>5.75</v>
      </c>
      <c r="AC15" s="31">
        <f>'Rate Tables'!$I$13</f>
        <v>5.75</v>
      </c>
      <c r="AD15" s="31">
        <f>ROUND(K15*'Rate Tables'!$I$16,4)</f>
        <v>0</v>
      </c>
      <c r="AE15" s="31">
        <f>ROUND(L15*'Rate Tables'!$I$17,4)</f>
        <v>0</v>
      </c>
      <c r="AF15" s="31">
        <f>AD15+AE15</f>
        <v>0</v>
      </c>
      <c r="AG15" s="31">
        <f>ROUND(B15*'Rate Tables'!$I$19,4)</f>
        <v>0</v>
      </c>
      <c r="AH15" s="31">
        <f>ROUND(B15*'Rate Tables'!$I$21,4)</f>
        <v>0</v>
      </c>
      <c r="AI15" s="31">
        <f>ROUND($B15*'Rate Tables'!$I$23,4)</f>
        <v>0</v>
      </c>
      <c r="AJ15" s="31">
        <f>ROUND($B15*'Rate Tables'!$I$24,4)</f>
        <v>0</v>
      </c>
      <c r="AK15" s="31">
        <f>ROUND(B15*'Rate Tables'!$I$26,4)</f>
        <v>0</v>
      </c>
      <c r="AL15" s="31">
        <f>ROUND(B15*'Rate Tables'!$I$28,4)</f>
        <v>0</v>
      </c>
      <c r="AM15" s="31">
        <f>ROUND(B15*'Rate Tables'!$I$30,4)</f>
        <v>0</v>
      </c>
      <c r="AN15" s="31">
        <f>ROUND(K15*'Rate Tables'!$I$33,4)</f>
        <v>0</v>
      </c>
      <c r="AO15" s="31">
        <f>ROUND(L15*'Rate Tables'!$I$34,4)</f>
        <v>0</v>
      </c>
      <c r="AP15" s="31">
        <f>AN15+AO15</f>
        <v>0</v>
      </c>
      <c r="AQ15" s="33">
        <f>ROUND(AC15+AF15+AG15+AH15+AI15+AJ15+AK15+AL15+AM15+AP15,2)</f>
        <v>5.75</v>
      </c>
    </row>
    <row r="16" spans="1:43" ht="13" x14ac:dyDescent="0.3">
      <c r="B16" s="19">
        <v>50</v>
      </c>
      <c r="C16" s="12">
        <f>AA16</f>
        <v>13.76</v>
      </c>
      <c r="D16" s="12">
        <f>AQ16</f>
        <v>13.83</v>
      </c>
      <c r="E16" s="12">
        <f>D16-C16</f>
        <v>7.0000000000000284E-2</v>
      </c>
      <c r="F16" s="29">
        <f>ROUND(E16/C16*100,1)</f>
        <v>0.5</v>
      </c>
      <c r="G16" s="8"/>
      <c r="H16" s="12">
        <f>C16/B16*100</f>
        <v>27.52</v>
      </c>
      <c r="I16" s="12">
        <f>D16/B16*100</f>
        <v>27.66</v>
      </c>
      <c r="K16" s="1">
        <f t="shared" ref="K16:K17" si="0">IF(B16&lt;=600,B16,600)</f>
        <v>50</v>
      </c>
      <c r="L16" s="1">
        <f t="shared" ref="L16:L17" si="1">IF(B16&lt;=600,0,B16-600)</f>
        <v>0</v>
      </c>
      <c r="M16" s="31">
        <f>'Rate Tables'!$F$13</f>
        <v>5.75</v>
      </c>
      <c r="N16" s="31">
        <f>ROUND(K16*'Rate Tables'!$F$16,4)</f>
        <v>3.0310000000000001</v>
      </c>
      <c r="O16" s="31">
        <f>ROUND(L16*'Rate Tables'!$F$17,4)</f>
        <v>0</v>
      </c>
      <c r="P16" s="31">
        <f>N16+O16</f>
        <v>3.0310000000000001</v>
      </c>
      <c r="Q16" s="31">
        <f>ROUND(B16*'Rate Tables'!$F$19,4)</f>
        <v>0.17560000000000001</v>
      </c>
      <c r="R16" s="31">
        <f>ROUND($B16*'Rate Tables'!$F$21,4)</f>
        <v>0.28129999999999999</v>
      </c>
      <c r="S16" s="31">
        <f>ROUND($B16*'Rate Tables'!$F$23,4)</f>
        <v>0</v>
      </c>
      <c r="T16" s="31">
        <f>ROUND($B16*'Rate Tables'!$F$24,4)</f>
        <v>-1.4500000000000001E-2</v>
      </c>
      <c r="U16" s="31">
        <f>ROUND(B16*'Rate Tables'!$F$26,4)</f>
        <v>0.2099</v>
      </c>
      <c r="V16" s="31">
        <f>ROUND(B16*'Rate Tables'!$F$28,4)</f>
        <v>0</v>
      </c>
      <c r="W16" s="31">
        <f>ROUND(B16*'Rate Tables'!$F$30,4)</f>
        <v>1.4924999999999999</v>
      </c>
      <c r="X16" s="31">
        <f>ROUND(K16*'Rate Tables'!$F$33,4)</f>
        <v>2.8319999999999999</v>
      </c>
      <c r="Y16" s="31">
        <f>ROUND(L16*'Rate Tables'!$F$34,4)</f>
        <v>0</v>
      </c>
      <c r="Z16" s="31">
        <f>X16+Y16</f>
        <v>2.8319999999999999</v>
      </c>
      <c r="AA16" s="33">
        <f>ROUND(M16+P16+Q16+R16+S16+T16+U16+V16+W16+Z16,2)</f>
        <v>13.76</v>
      </c>
      <c r="AC16" s="31">
        <f>'Rate Tables'!$I$13</f>
        <v>5.75</v>
      </c>
      <c r="AD16" s="31">
        <f>ROUND(K16*'Rate Tables'!$I$16,4)</f>
        <v>3.0310000000000001</v>
      </c>
      <c r="AE16" s="31">
        <f>ROUND(L16*'Rate Tables'!$I$17,4)</f>
        <v>0</v>
      </c>
      <c r="AF16" s="31">
        <f>AD16+AE16</f>
        <v>3.0310000000000001</v>
      </c>
      <c r="AG16" s="31">
        <f>ROUND(B16*'Rate Tables'!$I$19,4)</f>
        <v>0.17560000000000001</v>
      </c>
      <c r="AH16" s="31">
        <f>ROUND(B16*'Rate Tables'!$I$21,4)</f>
        <v>0.28129999999999999</v>
      </c>
      <c r="AI16" s="31">
        <f>ROUND($B16*'Rate Tables'!$I$23,4)</f>
        <v>7.0499999999999993E-2</v>
      </c>
      <c r="AJ16" s="31">
        <f>ROUND($B16*'Rate Tables'!$I$24,4)</f>
        <v>-1.4500000000000001E-2</v>
      </c>
      <c r="AK16" s="31">
        <f>ROUND(B16*'Rate Tables'!$I$26,4)</f>
        <v>0.2099</v>
      </c>
      <c r="AL16" s="31">
        <f>ROUND(B16*'Rate Tables'!$I$28,4)</f>
        <v>0</v>
      </c>
      <c r="AM16" s="31">
        <f>ROUND(B16*'Rate Tables'!$I$30,4)</f>
        <v>1.4924999999999999</v>
      </c>
      <c r="AN16" s="31">
        <f>ROUND(K16*'Rate Tables'!$I$33,4)</f>
        <v>2.8319999999999999</v>
      </c>
      <c r="AO16" s="31">
        <f>ROUND(L16*'Rate Tables'!$I$34,4)</f>
        <v>0</v>
      </c>
      <c r="AP16" s="31">
        <f>AN16+AO16</f>
        <v>2.8319999999999999</v>
      </c>
      <c r="AQ16" s="33">
        <f>ROUND(AC16+AF16+AG16+AH16+AI16+AJ16+AK16+AL16+AM16+AP16,2)</f>
        <v>13.83</v>
      </c>
    </row>
    <row r="17" spans="1:43" ht="13" x14ac:dyDescent="0.3">
      <c r="B17" s="19">
        <v>100</v>
      </c>
      <c r="C17" s="12">
        <f>AA17</f>
        <v>21.77</v>
      </c>
      <c r="D17" s="12">
        <f>AQ17</f>
        <v>21.91</v>
      </c>
      <c r="E17" s="12">
        <f>D17-C17</f>
        <v>0.14000000000000057</v>
      </c>
      <c r="F17" s="29">
        <f>ROUND(E17/C17*100,1)</f>
        <v>0.6</v>
      </c>
      <c r="G17" s="8"/>
      <c r="H17" s="12">
        <f>C17/B17*100</f>
        <v>21.77</v>
      </c>
      <c r="I17" s="12">
        <f>D17/B17*100</f>
        <v>21.91</v>
      </c>
      <c r="K17" s="1">
        <f t="shared" si="0"/>
        <v>100</v>
      </c>
      <c r="L17" s="1">
        <f t="shared" si="1"/>
        <v>0</v>
      </c>
      <c r="M17" s="31">
        <f>'Rate Tables'!$F$13</f>
        <v>5.75</v>
      </c>
      <c r="N17" s="31">
        <f>ROUND(K17*'Rate Tables'!$F$16,4)</f>
        <v>6.0620000000000003</v>
      </c>
      <c r="O17" s="31">
        <f>ROUND(L17*'Rate Tables'!$F$17,4)</f>
        <v>0</v>
      </c>
      <c r="P17" s="31">
        <f>N17+O17</f>
        <v>6.0620000000000003</v>
      </c>
      <c r="Q17" s="31">
        <f>ROUND(B17*'Rate Tables'!$F$19,4)</f>
        <v>0.35120000000000001</v>
      </c>
      <c r="R17" s="31">
        <f>ROUND($B17*'Rate Tables'!$F$21,4)</f>
        <v>0.5625</v>
      </c>
      <c r="S17" s="31">
        <f>ROUND($B17*'Rate Tables'!$F$23,4)</f>
        <v>0</v>
      </c>
      <c r="T17" s="31">
        <f>ROUND($B17*'Rate Tables'!$F$24,4)</f>
        <v>-2.9000000000000001E-2</v>
      </c>
      <c r="U17" s="31">
        <f>ROUND(B17*'Rate Tables'!$F$26,4)</f>
        <v>0.41980000000000001</v>
      </c>
      <c r="V17" s="31">
        <f>ROUND(B17*'Rate Tables'!$F$28,4)</f>
        <v>0</v>
      </c>
      <c r="W17" s="31">
        <f>ROUND(B17*'Rate Tables'!$F$30,4)</f>
        <v>2.9849999999999999</v>
      </c>
      <c r="X17" s="31">
        <f>ROUND(K17*'Rate Tables'!$F$33,4)</f>
        <v>5.6639999999999997</v>
      </c>
      <c r="Y17" s="31">
        <f>ROUND(L17*'Rate Tables'!$F$34,4)</f>
        <v>0</v>
      </c>
      <c r="Z17" s="31">
        <f>X17+Y17</f>
        <v>5.6639999999999997</v>
      </c>
      <c r="AA17" s="33">
        <f>ROUND(M17+P17+Q17+R17+S17+T17+U17+V17+W17+Z17,2)</f>
        <v>21.77</v>
      </c>
      <c r="AC17" s="31">
        <f>'Rate Tables'!$I$13</f>
        <v>5.75</v>
      </c>
      <c r="AD17" s="31">
        <f>ROUND(K17*'Rate Tables'!$I$16,4)</f>
        <v>6.0620000000000003</v>
      </c>
      <c r="AE17" s="31">
        <f>ROUND(L17*'Rate Tables'!$I$17,4)</f>
        <v>0</v>
      </c>
      <c r="AF17" s="31">
        <f>AD17+AE17</f>
        <v>6.0620000000000003</v>
      </c>
      <c r="AG17" s="31">
        <f>ROUND(B17*'Rate Tables'!$I$19,4)</f>
        <v>0.35120000000000001</v>
      </c>
      <c r="AH17" s="31">
        <f>ROUND(B17*'Rate Tables'!$I$21,4)</f>
        <v>0.5625</v>
      </c>
      <c r="AI17" s="31">
        <f>ROUND($B17*'Rate Tables'!$I$23,4)</f>
        <v>0.14099999999999999</v>
      </c>
      <c r="AJ17" s="31">
        <f>ROUND($B17*'Rate Tables'!$I$24,4)</f>
        <v>-2.9000000000000001E-2</v>
      </c>
      <c r="AK17" s="31">
        <f>ROUND(B17*'Rate Tables'!$I$26,4)</f>
        <v>0.41980000000000001</v>
      </c>
      <c r="AL17" s="31">
        <f>ROUND(B17*'Rate Tables'!$I$28,4)</f>
        <v>0</v>
      </c>
      <c r="AM17" s="31">
        <f>ROUND(B17*'Rate Tables'!$I$30,4)</f>
        <v>2.9849999999999999</v>
      </c>
      <c r="AN17" s="31">
        <f>ROUND(K17*'Rate Tables'!$I$33,4)</f>
        <v>5.6639999999999997</v>
      </c>
      <c r="AO17" s="31">
        <f>ROUND(L17*'Rate Tables'!$I$34,4)</f>
        <v>0</v>
      </c>
      <c r="AP17" s="31">
        <f>AN17+AO17</f>
        <v>5.6639999999999997</v>
      </c>
      <c r="AQ17" s="33">
        <f>ROUND(AC17+AF17+AG17+AH17+AI17+AJ17+AK17+AL17+AM17+AP17,2)</f>
        <v>21.91</v>
      </c>
    </row>
    <row r="18" spans="1:43" ht="13" x14ac:dyDescent="0.3">
      <c r="B18" s="19"/>
      <c r="C18" s="12"/>
      <c r="D18" s="12"/>
      <c r="E18" s="12"/>
      <c r="F18" s="29"/>
      <c r="G18" s="8"/>
      <c r="H18" s="12"/>
      <c r="I18" s="1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6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61"/>
    </row>
    <row r="19" spans="1:43" ht="13" x14ac:dyDescent="0.3">
      <c r="B19" s="19">
        <v>200</v>
      </c>
      <c r="C19" s="12">
        <f>AA19</f>
        <v>37.78</v>
      </c>
      <c r="D19" s="12">
        <f>AQ19</f>
        <v>38.06</v>
      </c>
      <c r="E19" s="12">
        <f>D19-C19</f>
        <v>0.28000000000000114</v>
      </c>
      <c r="F19" s="29">
        <f>ROUND(E19/C19*100,1)</f>
        <v>0.7</v>
      </c>
      <c r="G19" s="8"/>
      <c r="H19" s="12">
        <f>C19/B19*100</f>
        <v>18.89</v>
      </c>
      <c r="I19" s="12">
        <f>D19/B19*100</f>
        <v>19.03</v>
      </c>
      <c r="K19" s="1">
        <f t="shared" ref="K19:K21" si="2">IF(B19&lt;=600,B19,600)</f>
        <v>200</v>
      </c>
      <c r="L19" s="1">
        <f t="shared" ref="L19:L21" si="3">IF(B19&lt;=600,0,B19-600)</f>
        <v>0</v>
      </c>
      <c r="M19" s="31">
        <f>'Rate Tables'!$F$13</f>
        <v>5.75</v>
      </c>
      <c r="N19" s="31">
        <f>ROUND(K19*'Rate Tables'!$F$16,4)</f>
        <v>12.124000000000001</v>
      </c>
      <c r="O19" s="31">
        <f>ROUND(L19*'Rate Tables'!$F$17,4)</f>
        <v>0</v>
      </c>
      <c r="P19" s="31">
        <f>N19+O19</f>
        <v>12.124000000000001</v>
      </c>
      <c r="Q19" s="31">
        <f>ROUND(B19*'Rate Tables'!$F$19,4)</f>
        <v>0.70240000000000002</v>
      </c>
      <c r="R19" s="31">
        <f>ROUND($B19*'Rate Tables'!$F$21,4)</f>
        <v>1.125</v>
      </c>
      <c r="S19" s="31">
        <f>ROUND($B19*'Rate Tables'!$F$23,4)</f>
        <v>0</v>
      </c>
      <c r="T19" s="31">
        <f>ROUND($B19*'Rate Tables'!$F$24,4)</f>
        <v>-5.8000000000000003E-2</v>
      </c>
      <c r="U19" s="31">
        <f>ROUND(B19*'Rate Tables'!$F$26,4)</f>
        <v>0.83960000000000001</v>
      </c>
      <c r="V19" s="31">
        <f>ROUND(B19*'Rate Tables'!$F$28,4)</f>
        <v>0</v>
      </c>
      <c r="W19" s="31">
        <f>ROUND(B19*'Rate Tables'!$F$30,4)</f>
        <v>5.97</v>
      </c>
      <c r="X19" s="31">
        <f>ROUND(K19*'Rate Tables'!$F$33,4)</f>
        <v>11.327999999999999</v>
      </c>
      <c r="Y19" s="31">
        <f>ROUND(L19*'Rate Tables'!$F$34,4)</f>
        <v>0</v>
      </c>
      <c r="Z19" s="31">
        <f>X19+Y19</f>
        <v>11.327999999999999</v>
      </c>
      <c r="AA19" s="33">
        <f>ROUND(M19+P19+Q19+R19+S19+T19+U19+V19+W19+Z19,2)</f>
        <v>37.78</v>
      </c>
      <c r="AC19" s="31">
        <f>'Rate Tables'!$I$13</f>
        <v>5.75</v>
      </c>
      <c r="AD19" s="31">
        <f>ROUND(K19*'Rate Tables'!$I$16,4)</f>
        <v>12.124000000000001</v>
      </c>
      <c r="AE19" s="31">
        <f>ROUND(L19*'Rate Tables'!$I$17,4)</f>
        <v>0</v>
      </c>
      <c r="AF19" s="31">
        <f>AD19+AE19</f>
        <v>12.124000000000001</v>
      </c>
      <c r="AG19" s="31">
        <f>ROUND(B19*'Rate Tables'!$I$19,4)</f>
        <v>0.70240000000000002</v>
      </c>
      <c r="AH19" s="31">
        <f>ROUND(B19*'Rate Tables'!$I$21,4)</f>
        <v>1.125</v>
      </c>
      <c r="AI19" s="31">
        <f>ROUND($B19*'Rate Tables'!$I$23,4)</f>
        <v>0.28199999999999997</v>
      </c>
      <c r="AJ19" s="31">
        <f>ROUND($B19*'Rate Tables'!$I$24,4)</f>
        <v>-5.8000000000000003E-2</v>
      </c>
      <c r="AK19" s="31">
        <f>ROUND(B19*'Rate Tables'!$I$26,4)</f>
        <v>0.83960000000000001</v>
      </c>
      <c r="AL19" s="31">
        <f>ROUND(B19*'Rate Tables'!$I$28,4)</f>
        <v>0</v>
      </c>
      <c r="AM19" s="31">
        <f>ROUND(B19*'Rate Tables'!$I$30,4)</f>
        <v>5.97</v>
      </c>
      <c r="AN19" s="31">
        <f>ROUND(K19*'Rate Tables'!$I$33,4)</f>
        <v>11.327999999999999</v>
      </c>
      <c r="AO19" s="31">
        <f>ROUND(L19*'Rate Tables'!$I$34,4)</f>
        <v>0</v>
      </c>
      <c r="AP19" s="31">
        <f>AN19+AO19</f>
        <v>11.327999999999999</v>
      </c>
      <c r="AQ19" s="33">
        <f t="shared" ref="AQ19:AQ47" si="4">ROUND(AC19+AF19+AG19+AH19+AI19+AJ19+AK19+AL19+AM19+AP19,2)</f>
        <v>38.06</v>
      </c>
    </row>
    <row r="20" spans="1:43" ht="13" x14ac:dyDescent="0.3">
      <c r="B20" s="19">
        <v>250</v>
      </c>
      <c r="C20" s="12">
        <f>AA20</f>
        <v>45.79</v>
      </c>
      <c r="D20" s="12">
        <f>AQ20</f>
        <v>46.14</v>
      </c>
      <c r="E20" s="12">
        <f>D20-C20</f>
        <v>0.35000000000000142</v>
      </c>
      <c r="F20" s="29">
        <f>ROUND(E20/C20*100,1)</f>
        <v>0.8</v>
      </c>
      <c r="G20" s="8"/>
      <c r="H20" s="12">
        <f>C20/B20*100</f>
        <v>18.315999999999999</v>
      </c>
      <c r="I20" s="12">
        <f>D20/B20*100</f>
        <v>18.456</v>
      </c>
      <c r="K20" s="1">
        <f t="shared" si="2"/>
        <v>250</v>
      </c>
      <c r="L20" s="1">
        <f t="shared" si="3"/>
        <v>0</v>
      </c>
      <c r="M20" s="31">
        <f>'Rate Tables'!$F$13</f>
        <v>5.75</v>
      </c>
      <c r="N20" s="31">
        <f>ROUND(K20*'Rate Tables'!$F$16,4)</f>
        <v>15.154999999999999</v>
      </c>
      <c r="O20" s="31">
        <f>ROUND(L20*'Rate Tables'!$F$17,4)</f>
        <v>0</v>
      </c>
      <c r="P20" s="31">
        <f>N20+O20</f>
        <v>15.154999999999999</v>
      </c>
      <c r="Q20" s="31">
        <f>ROUND(B20*'Rate Tables'!$F$19,4)</f>
        <v>0.878</v>
      </c>
      <c r="R20" s="31">
        <f>ROUND($B20*'Rate Tables'!$F$21,4)</f>
        <v>1.4063000000000001</v>
      </c>
      <c r="S20" s="31">
        <f>ROUND($B20*'Rate Tables'!$F$23,4)</f>
        <v>0</v>
      </c>
      <c r="T20" s="31">
        <f>ROUND($B20*'Rate Tables'!$F$24,4)</f>
        <v>-7.2499999999999995E-2</v>
      </c>
      <c r="U20" s="31">
        <f>ROUND(B20*'Rate Tables'!$F$26,4)</f>
        <v>1.0495000000000001</v>
      </c>
      <c r="V20" s="31">
        <f>ROUND(B20*'Rate Tables'!$F$28,4)</f>
        <v>0</v>
      </c>
      <c r="W20" s="31">
        <f>ROUND(B20*'Rate Tables'!$F$30,4)</f>
        <v>7.4625000000000004</v>
      </c>
      <c r="X20" s="31">
        <f>ROUND(K20*'Rate Tables'!$F$33,4)</f>
        <v>14.16</v>
      </c>
      <c r="Y20" s="31">
        <f>ROUND(L20*'Rate Tables'!$F$34,4)</f>
        <v>0</v>
      </c>
      <c r="Z20" s="31">
        <f>X20+Y20</f>
        <v>14.16</v>
      </c>
      <c r="AA20" s="33">
        <f>ROUND(M20+P20+Q20+R20+S20+T20+U20+V20+W20+Z20,2)</f>
        <v>45.79</v>
      </c>
      <c r="AC20" s="31">
        <f>'Rate Tables'!$I$13</f>
        <v>5.75</v>
      </c>
      <c r="AD20" s="31">
        <f>ROUND(K20*'Rate Tables'!$I$16,4)</f>
        <v>15.154999999999999</v>
      </c>
      <c r="AE20" s="31">
        <f>ROUND(L20*'Rate Tables'!$I$17,4)</f>
        <v>0</v>
      </c>
      <c r="AF20" s="31">
        <f>AD20+AE20</f>
        <v>15.154999999999999</v>
      </c>
      <c r="AG20" s="31">
        <f>ROUND(B20*'Rate Tables'!$I$19,4)</f>
        <v>0.878</v>
      </c>
      <c r="AH20" s="31">
        <f>ROUND(B20*'Rate Tables'!$I$21,4)</f>
        <v>1.4063000000000001</v>
      </c>
      <c r="AI20" s="31">
        <f>ROUND($B20*'Rate Tables'!$I$23,4)</f>
        <v>0.35249999999999998</v>
      </c>
      <c r="AJ20" s="31">
        <f>ROUND($B20*'Rate Tables'!$I$24,4)</f>
        <v>-7.2499999999999995E-2</v>
      </c>
      <c r="AK20" s="31">
        <f>ROUND(B20*'Rate Tables'!$I$26,4)</f>
        <v>1.0495000000000001</v>
      </c>
      <c r="AL20" s="31">
        <f>ROUND(B20*'Rate Tables'!$I$28,4)</f>
        <v>0</v>
      </c>
      <c r="AM20" s="31">
        <f>ROUND(B20*'Rate Tables'!$I$30,4)</f>
        <v>7.4625000000000004</v>
      </c>
      <c r="AN20" s="31">
        <f>ROUND(K20*'Rate Tables'!$I$33,4)</f>
        <v>14.16</v>
      </c>
      <c r="AO20" s="31">
        <f>ROUND(L20*'Rate Tables'!$I$34,4)</f>
        <v>0</v>
      </c>
      <c r="AP20" s="31">
        <f>AN20+AO20</f>
        <v>14.16</v>
      </c>
      <c r="AQ20" s="33">
        <f t="shared" si="4"/>
        <v>46.14</v>
      </c>
    </row>
    <row r="21" spans="1:43" ht="13" x14ac:dyDescent="0.3">
      <c r="B21" s="19">
        <v>300</v>
      </c>
      <c r="C21" s="12">
        <f>AA21</f>
        <v>53.8</v>
      </c>
      <c r="D21" s="12">
        <f>AQ21</f>
        <v>54.22</v>
      </c>
      <c r="E21" s="12">
        <f>D21-C21</f>
        <v>0.42000000000000171</v>
      </c>
      <c r="F21" s="29">
        <f>ROUND(E21/C21*100,1)</f>
        <v>0.8</v>
      </c>
      <c r="G21" s="8"/>
      <c r="H21" s="12">
        <f>C21/B21*100</f>
        <v>17.93333333333333</v>
      </c>
      <c r="I21" s="12">
        <f>D21/B21*100</f>
        <v>18.073333333333334</v>
      </c>
      <c r="K21" s="1">
        <f t="shared" si="2"/>
        <v>300</v>
      </c>
      <c r="L21" s="1">
        <f t="shared" si="3"/>
        <v>0</v>
      </c>
      <c r="M21" s="31">
        <f>'Rate Tables'!$F$13</f>
        <v>5.75</v>
      </c>
      <c r="N21" s="31">
        <f>ROUND(K21*'Rate Tables'!$F$16,4)</f>
        <v>18.186</v>
      </c>
      <c r="O21" s="31">
        <f>ROUND(L21*'Rate Tables'!$F$17,4)</f>
        <v>0</v>
      </c>
      <c r="P21" s="31">
        <f>N21+O21</f>
        <v>18.186</v>
      </c>
      <c r="Q21" s="31">
        <f>ROUND(B21*'Rate Tables'!$F$19,4)</f>
        <v>1.0536000000000001</v>
      </c>
      <c r="R21" s="31">
        <f>ROUND($B21*'Rate Tables'!$F$21,4)</f>
        <v>1.6875</v>
      </c>
      <c r="S21" s="31">
        <f>ROUND($B21*'Rate Tables'!$F$23,4)</f>
        <v>0</v>
      </c>
      <c r="T21" s="31">
        <f>ROUND($B21*'Rate Tables'!$F$24,4)</f>
        <v>-8.6999999999999994E-2</v>
      </c>
      <c r="U21" s="31">
        <f>ROUND(B21*'Rate Tables'!$F$26,4)</f>
        <v>1.2594000000000001</v>
      </c>
      <c r="V21" s="31">
        <f>ROUND(B21*'Rate Tables'!$F$28,4)</f>
        <v>0</v>
      </c>
      <c r="W21" s="31">
        <f>ROUND(B21*'Rate Tables'!$F$30,4)</f>
        <v>8.9550000000000001</v>
      </c>
      <c r="X21" s="31">
        <f>ROUND(K21*'Rate Tables'!$F$33,4)</f>
        <v>16.992000000000001</v>
      </c>
      <c r="Y21" s="31">
        <f>ROUND(L21*'Rate Tables'!$F$34,4)</f>
        <v>0</v>
      </c>
      <c r="Z21" s="31">
        <f>X21+Y21</f>
        <v>16.992000000000001</v>
      </c>
      <c r="AA21" s="33">
        <f>ROUND(M21+P21+Q21+R21+S21+T21+U21+V21+W21+Z21,2)</f>
        <v>53.8</v>
      </c>
      <c r="AC21" s="31">
        <f>'Rate Tables'!$I$13</f>
        <v>5.75</v>
      </c>
      <c r="AD21" s="31">
        <f>ROUND(K21*'Rate Tables'!$I$16,4)</f>
        <v>18.186</v>
      </c>
      <c r="AE21" s="31">
        <f>ROUND(L21*'Rate Tables'!$I$17,4)</f>
        <v>0</v>
      </c>
      <c r="AF21" s="31">
        <f>AD21+AE21</f>
        <v>18.186</v>
      </c>
      <c r="AG21" s="31">
        <f>ROUND(B21*'Rate Tables'!$I$19,4)</f>
        <v>1.0536000000000001</v>
      </c>
      <c r="AH21" s="31">
        <f>ROUND(B21*'Rate Tables'!$I$21,4)</f>
        <v>1.6875</v>
      </c>
      <c r="AI21" s="31">
        <f>ROUND($B21*'Rate Tables'!$I$23,4)</f>
        <v>0.42299999999999999</v>
      </c>
      <c r="AJ21" s="31">
        <f>ROUND($B21*'Rate Tables'!$I$24,4)</f>
        <v>-8.6999999999999994E-2</v>
      </c>
      <c r="AK21" s="31">
        <f>ROUND(B21*'Rate Tables'!$I$26,4)</f>
        <v>1.2594000000000001</v>
      </c>
      <c r="AL21" s="31">
        <f>ROUND(B21*'Rate Tables'!$I$28,4)</f>
        <v>0</v>
      </c>
      <c r="AM21" s="31">
        <f>ROUND(B21*'Rate Tables'!$I$30,4)</f>
        <v>8.9550000000000001</v>
      </c>
      <c r="AN21" s="31">
        <f>ROUND(K21*'Rate Tables'!$I$33,4)</f>
        <v>16.992000000000001</v>
      </c>
      <c r="AO21" s="31">
        <f>ROUND(L21*'Rate Tables'!$I$34,4)</f>
        <v>0</v>
      </c>
      <c r="AP21" s="31">
        <f>AN21+AO21</f>
        <v>16.992000000000001</v>
      </c>
      <c r="AQ21" s="33">
        <f t="shared" si="4"/>
        <v>54.22</v>
      </c>
    </row>
    <row r="22" spans="1:43" ht="13" x14ac:dyDescent="0.3">
      <c r="B22" s="19"/>
      <c r="C22" s="12"/>
      <c r="D22" s="12"/>
      <c r="E22" s="12"/>
      <c r="F22" s="29"/>
      <c r="G22" s="8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6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3"/>
    </row>
    <row r="23" spans="1:43" ht="13" x14ac:dyDescent="0.3">
      <c r="B23" s="19">
        <v>400</v>
      </c>
      <c r="C23" s="12">
        <f>AA23</f>
        <v>69.81</v>
      </c>
      <c r="D23" s="12">
        <f>AQ23</f>
        <v>70.38</v>
      </c>
      <c r="E23" s="12">
        <f>D23-C23</f>
        <v>0.56999999999999318</v>
      </c>
      <c r="F23" s="29">
        <f>ROUND(E23/C23*100,1)</f>
        <v>0.8</v>
      </c>
      <c r="G23" s="8"/>
      <c r="H23" s="12">
        <f>C23/B23*100</f>
        <v>17.452500000000001</v>
      </c>
      <c r="I23" s="12">
        <f>D23/B23*100</f>
        <v>17.594999999999999</v>
      </c>
      <c r="K23" s="1">
        <f t="shared" ref="K23:K25" si="5">IF(B23&lt;=600,B23,600)</f>
        <v>400</v>
      </c>
      <c r="L23" s="1">
        <f t="shared" ref="L23:L25" si="6">IF(B23&lt;=600,0,B23-600)</f>
        <v>0</v>
      </c>
      <c r="M23" s="31">
        <f>'Rate Tables'!$F$13</f>
        <v>5.75</v>
      </c>
      <c r="N23" s="31">
        <f>ROUND(K23*'Rate Tables'!$F$16,4)</f>
        <v>24.248000000000001</v>
      </c>
      <c r="O23" s="31">
        <f>ROUND(L23*'Rate Tables'!$F$17,4)</f>
        <v>0</v>
      </c>
      <c r="P23" s="31">
        <f>N23+O23</f>
        <v>24.248000000000001</v>
      </c>
      <c r="Q23" s="31">
        <f>ROUND(B23*'Rate Tables'!$F$19,4)</f>
        <v>1.4048</v>
      </c>
      <c r="R23" s="31">
        <f>ROUND($B23*'Rate Tables'!$F$21,4)</f>
        <v>2.25</v>
      </c>
      <c r="S23" s="31">
        <f>ROUND($B23*'Rate Tables'!$F$23,4)</f>
        <v>0</v>
      </c>
      <c r="T23" s="31">
        <f>ROUND($B23*'Rate Tables'!$F$24,4)</f>
        <v>-0.11600000000000001</v>
      </c>
      <c r="U23" s="31">
        <f>ROUND(B23*'Rate Tables'!$F$26,4)</f>
        <v>1.6792</v>
      </c>
      <c r="V23" s="31">
        <f>ROUND(B23*'Rate Tables'!$F$28,4)</f>
        <v>0</v>
      </c>
      <c r="W23" s="31">
        <f>ROUND(B23*'Rate Tables'!$F$30,4)</f>
        <v>11.94</v>
      </c>
      <c r="X23" s="31">
        <f>ROUND(K23*'Rate Tables'!$F$33,4)</f>
        <v>22.655999999999999</v>
      </c>
      <c r="Y23" s="31">
        <f>ROUND(L23*'Rate Tables'!$F$34,4)</f>
        <v>0</v>
      </c>
      <c r="Z23" s="31">
        <f>X23+Y23</f>
        <v>22.655999999999999</v>
      </c>
      <c r="AA23" s="33">
        <f>ROUND(M23+P23+Q23+R23+S23+T23+U23+V23+W23+Z23,2)</f>
        <v>69.81</v>
      </c>
      <c r="AC23" s="31">
        <f>'Rate Tables'!$I$13</f>
        <v>5.75</v>
      </c>
      <c r="AD23" s="31">
        <f>ROUND(K23*'Rate Tables'!$I$16,4)</f>
        <v>24.248000000000001</v>
      </c>
      <c r="AE23" s="31">
        <f>ROUND(L23*'Rate Tables'!$I$17,4)</f>
        <v>0</v>
      </c>
      <c r="AF23" s="31">
        <f>AD23+AE23</f>
        <v>24.248000000000001</v>
      </c>
      <c r="AG23" s="31">
        <f>ROUND(B23*'Rate Tables'!$I$19,4)</f>
        <v>1.4048</v>
      </c>
      <c r="AH23" s="31">
        <f>ROUND(B23*'Rate Tables'!$I$21,4)</f>
        <v>2.25</v>
      </c>
      <c r="AI23" s="31">
        <f>ROUND($B23*'Rate Tables'!$I$23,4)</f>
        <v>0.56399999999999995</v>
      </c>
      <c r="AJ23" s="31">
        <f>ROUND($B23*'Rate Tables'!$I$24,4)</f>
        <v>-0.11600000000000001</v>
      </c>
      <c r="AK23" s="31">
        <f>ROUND(B23*'Rate Tables'!$I$26,4)</f>
        <v>1.6792</v>
      </c>
      <c r="AL23" s="31">
        <f>ROUND(B23*'Rate Tables'!$I$28,4)</f>
        <v>0</v>
      </c>
      <c r="AM23" s="31">
        <f>ROUND(B23*'Rate Tables'!$I$30,4)</f>
        <v>11.94</v>
      </c>
      <c r="AN23" s="31">
        <f>ROUND(K23*'Rate Tables'!$I$33,4)</f>
        <v>22.655999999999999</v>
      </c>
      <c r="AO23" s="31">
        <f>ROUND(L23*'Rate Tables'!$I$34,4)</f>
        <v>0</v>
      </c>
      <c r="AP23" s="31">
        <f>AN23+AO23</f>
        <v>22.655999999999999</v>
      </c>
      <c r="AQ23" s="33">
        <f t="shared" si="4"/>
        <v>70.38</v>
      </c>
    </row>
    <row r="24" spans="1:43" ht="13" x14ac:dyDescent="0.3">
      <c r="B24" s="19">
        <v>500</v>
      </c>
      <c r="C24" s="12">
        <f>AA24</f>
        <v>85.83</v>
      </c>
      <c r="D24" s="12">
        <f>AQ24</f>
        <v>86.53</v>
      </c>
      <c r="E24" s="12">
        <f>D24-C24</f>
        <v>0.70000000000000284</v>
      </c>
      <c r="F24" s="29">
        <f>ROUND(E24/C24*100,1)</f>
        <v>0.8</v>
      </c>
      <c r="G24" s="8"/>
      <c r="H24" s="12">
        <f>C24/B24*100</f>
        <v>17.166</v>
      </c>
      <c r="I24" s="12">
        <f>D24/B24*100</f>
        <v>17.305999999999997</v>
      </c>
      <c r="K24" s="1">
        <f t="shared" si="5"/>
        <v>500</v>
      </c>
      <c r="L24" s="1">
        <f t="shared" si="6"/>
        <v>0</v>
      </c>
      <c r="M24" s="31">
        <f>'Rate Tables'!$F$13</f>
        <v>5.75</v>
      </c>
      <c r="N24" s="31">
        <f>ROUND(K24*'Rate Tables'!$F$16,4)</f>
        <v>30.31</v>
      </c>
      <c r="O24" s="31">
        <f>ROUND(L24*'Rate Tables'!$F$17,4)</f>
        <v>0</v>
      </c>
      <c r="P24" s="31">
        <f>N24+O24</f>
        <v>30.31</v>
      </c>
      <c r="Q24" s="31">
        <f>ROUND(B24*'Rate Tables'!$F$19,4)</f>
        <v>1.756</v>
      </c>
      <c r="R24" s="31">
        <f>ROUND($B24*'Rate Tables'!$F$21,4)</f>
        <v>2.8125</v>
      </c>
      <c r="S24" s="31">
        <f>ROUND($B24*'Rate Tables'!$F$23,4)</f>
        <v>0</v>
      </c>
      <c r="T24" s="31">
        <f>ROUND($B24*'Rate Tables'!$F$24,4)</f>
        <v>-0.14499999999999999</v>
      </c>
      <c r="U24" s="31">
        <f>ROUND(B24*'Rate Tables'!$F$26,4)</f>
        <v>2.0990000000000002</v>
      </c>
      <c r="V24" s="31">
        <f>ROUND(B24*'Rate Tables'!$F$28,4)</f>
        <v>0</v>
      </c>
      <c r="W24" s="31">
        <f>ROUND(B24*'Rate Tables'!$F$30,4)</f>
        <v>14.925000000000001</v>
      </c>
      <c r="X24" s="31">
        <f>ROUND(K24*'Rate Tables'!$F$33,4)</f>
        <v>28.32</v>
      </c>
      <c r="Y24" s="31">
        <f>ROUND(L24*'Rate Tables'!$F$34,4)</f>
        <v>0</v>
      </c>
      <c r="Z24" s="31">
        <f>X24+Y24</f>
        <v>28.32</v>
      </c>
      <c r="AA24" s="33">
        <f>ROUND(M24+P24+Q24+R24+S24+T24+U24+V24+W24+Z24,2)</f>
        <v>85.83</v>
      </c>
      <c r="AC24" s="31">
        <f>'Rate Tables'!$I$13</f>
        <v>5.75</v>
      </c>
      <c r="AD24" s="31">
        <f>ROUND(K24*'Rate Tables'!$I$16,4)</f>
        <v>30.31</v>
      </c>
      <c r="AE24" s="31">
        <f>ROUND(L24*'Rate Tables'!$I$17,4)</f>
        <v>0</v>
      </c>
      <c r="AF24" s="31">
        <f>AD24+AE24</f>
        <v>30.31</v>
      </c>
      <c r="AG24" s="31">
        <f>ROUND(B24*'Rate Tables'!$I$19,4)</f>
        <v>1.756</v>
      </c>
      <c r="AH24" s="31">
        <f>ROUND(B24*'Rate Tables'!$I$21,4)</f>
        <v>2.8125</v>
      </c>
      <c r="AI24" s="31">
        <f>ROUND($B24*'Rate Tables'!$I$23,4)</f>
        <v>0.70499999999999996</v>
      </c>
      <c r="AJ24" s="31">
        <f>ROUND($B24*'Rate Tables'!$I$24,4)</f>
        <v>-0.14499999999999999</v>
      </c>
      <c r="AK24" s="31">
        <f>ROUND(B24*'Rate Tables'!$I$26,4)</f>
        <v>2.0990000000000002</v>
      </c>
      <c r="AL24" s="31">
        <f>ROUND(B24*'Rate Tables'!$I$28,4)</f>
        <v>0</v>
      </c>
      <c r="AM24" s="31">
        <f>ROUND(B24*'Rate Tables'!$I$30,4)</f>
        <v>14.925000000000001</v>
      </c>
      <c r="AN24" s="31">
        <f>ROUND(K24*'Rate Tables'!$I$33,4)</f>
        <v>28.32</v>
      </c>
      <c r="AO24" s="31">
        <f>ROUND(L24*'Rate Tables'!$I$34,4)</f>
        <v>0</v>
      </c>
      <c r="AP24" s="31">
        <f>AN24+AO24</f>
        <v>28.32</v>
      </c>
      <c r="AQ24" s="33">
        <f t="shared" si="4"/>
        <v>86.53</v>
      </c>
    </row>
    <row r="25" spans="1:43" ht="13" x14ac:dyDescent="0.3">
      <c r="B25" s="19">
        <v>750</v>
      </c>
      <c r="C25" s="12">
        <f>AA25</f>
        <v>137.49</v>
      </c>
      <c r="D25" s="12">
        <f>AQ25</f>
        <v>138.55000000000001</v>
      </c>
      <c r="E25" s="12">
        <f>D25-C25</f>
        <v>1.0600000000000023</v>
      </c>
      <c r="F25" s="29">
        <f>ROUND(E25/C25*100,1)</f>
        <v>0.8</v>
      </c>
      <c r="G25" s="8"/>
      <c r="H25" s="12">
        <f>C25/B25*100</f>
        <v>18.332000000000001</v>
      </c>
      <c r="I25" s="12">
        <f>D25/B25*100</f>
        <v>18.473333333333336</v>
      </c>
      <c r="K25" s="1">
        <f t="shared" si="5"/>
        <v>600</v>
      </c>
      <c r="L25" s="1">
        <f t="shared" si="6"/>
        <v>150</v>
      </c>
      <c r="M25" s="31">
        <f>'Rate Tables'!$F$13</f>
        <v>5.75</v>
      </c>
      <c r="N25" s="31">
        <f>ROUND(K25*'Rate Tables'!$F$16,4)</f>
        <v>36.372</v>
      </c>
      <c r="O25" s="31">
        <f>ROUND(L25*'Rate Tables'!$F$17,4)</f>
        <v>11.4495</v>
      </c>
      <c r="P25" s="31">
        <f>N25+O25</f>
        <v>47.8215</v>
      </c>
      <c r="Q25" s="31">
        <f>ROUND(B25*'Rate Tables'!$F$19,4)</f>
        <v>2.6339999999999999</v>
      </c>
      <c r="R25" s="31">
        <f>ROUND($B25*'Rate Tables'!$F$21,4)</f>
        <v>4.2187999999999999</v>
      </c>
      <c r="S25" s="31">
        <f>ROUND($B25*'Rate Tables'!$F$23,4)</f>
        <v>0</v>
      </c>
      <c r="T25" s="31">
        <f>ROUND($B25*'Rate Tables'!$F$24,4)</f>
        <v>-0.2175</v>
      </c>
      <c r="U25" s="31">
        <f>ROUND(B25*'Rate Tables'!$F$26,4)</f>
        <v>3.1484999999999999</v>
      </c>
      <c r="V25" s="31">
        <f>ROUND(B25*'Rate Tables'!$F$28,4)</f>
        <v>0</v>
      </c>
      <c r="W25" s="31">
        <f>ROUND(B25*'Rate Tables'!$F$30,4)</f>
        <v>22.387499999999999</v>
      </c>
      <c r="X25" s="31">
        <f>ROUND(K25*'Rate Tables'!$F$33,4)</f>
        <v>33.984000000000002</v>
      </c>
      <c r="Y25" s="31">
        <f>ROUND(L25*'Rate Tables'!$F$34,4)</f>
        <v>17.761500000000002</v>
      </c>
      <c r="Z25" s="31">
        <f>X25+Y25</f>
        <v>51.745500000000007</v>
      </c>
      <c r="AA25" s="33">
        <f>ROUND(M25+P25+Q25+R25+S25+T25+U25+V25+W25+Z25,2)</f>
        <v>137.49</v>
      </c>
      <c r="AC25" s="31">
        <f>'Rate Tables'!$I$13</f>
        <v>5.75</v>
      </c>
      <c r="AD25" s="31">
        <f>ROUND(K25*'Rate Tables'!$I$16,4)</f>
        <v>36.372</v>
      </c>
      <c r="AE25" s="31">
        <f>ROUND(L25*'Rate Tables'!$I$17,4)</f>
        <v>11.4495</v>
      </c>
      <c r="AF25" s="31">
        <f>AD25+AE25</f>
        <v>47.8215</v>
      </c>
      <c r="AG25" s="31">
        <f>ROUND(B25*'Rate Tables'!$I$19,4)</f>
        <v>2.6339999999999999</v>
      </c>
      <c r="AH25" s="31">
        <f>ROUND(B25*'Rate Tables'!$I$21,4)</f>
        <v>4.2187999999999999</v>
      </c>
      <c r="AI25" s="31">
        <f>ROUND($B25*'Rate Tables'!$I$23,4)</f>
        <v>1.0575000000000001</v>
      </c>
      <c r="AJ25" s="31">
        <f>ROUND($B25*'Rate Tables'!$I$24,4)</f>
        <v>-0.2175</v>
      </c>
      <c r="AK25" s="31">
        <f>ROUND(B25*'Rate Tables'!$I$26,4)</f>
        <v>3.1484999999999999</v>
      </c>
      <c r="AL25" s="31">
        <f>ROUND(B25*'Rate Tables'!$I$28,4)</f>
        <v>0</v>
      </c>
      <c r="AM25" s="31">
        <f>ROUND(B25*'Rate Tables'!$I$30,4)</f>
        <v>22.387499999999999</v>
      </c>
      <c r="AN25" s="31">
        <f>ROUND(K25*'Rate Tables'!$I$33,4)</f>
        <v>33.984000000000002</v>
      </c>
      <c r="AO25" s="31">
        <f>ROUND(L25*'Rate Tables'!$I$34,4)</f>
        <v>17.761500000000002</v>
      </c>
      <c r="AP25" s="31">
        <f>AN25+AO25</f>
        <v>51.745500000000007</v>
      </c>
      <c r="AQ25" s="33">
        <f t="shared" si="4"/>
        <v>138.55000000000001</v>
      </c>
    </row>
    <row r="26" spans="1:43" ht="13" x14ac:dyDescent="0.3">
      <c r="B26" s="19"/>
      <c r="C26" s="12"/>
      <c r="D26" s="12"/>
      <c r="E26" s="12"/>
      <c r="F26" s="29"/>
      <c r="G26" s="8"/>
      <c r="H26" s="12"/>
      <c r="I26" s="12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6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3"/>
    </row>
    <row r="27" spans="1:43" ht="13" x14ac:dyDescent="0.3">
      <c r="B27" s="19">
        <v>1000</v>
      </c>
      <c r="C27" s="12">
        <f>AA27</f>
        <v>196.9</v>
      </c>
      <c r="D27" s="12">
        <f>AQ27</f>
        <v>198.31</v>
      </c>
      <c r="E27" s="12">
        <f>D27-C27</f>
        <v>1.4099999999999966</v>
      </c>
      <c r="F27" s="29">
        <f>ROUND(E27/C27*100,1)</f>
        <v>0.7</v>
      </c>
      <c r="G27" s="8"/>
      <c r="H27" s="12">
        <f>C27/B27*100</f>
        <v>19.690000000000001</v>
      </c>
      <c r="I27" s="12">
        <f>D27/B27*100</f>
        <v>19.831000000000003</v>
      </c>
      <c r="K27" s="1">
        <f t="shared" ref="K27:K29" si="7">IF(B27&lt;=600,B27,600)</f>
        <v>600</v>
      </c>
      <c r="L27" s="1">
        <f t="shared" ref="L27:L29" si="8">IF(B27&lt;=600,0,B27-600)</f>
        <v>400</v>
      </c>
      <c r="M27" s="31">
        <f>'Rate Tables'!$F$13</f>
        <v>5.75</v>
      </c>
      <c r="N27" s="31">
        <f>ROUND(K27*'Rate Tables'!$F$16,4)</f>
        <v>36.372</v>
      </c>
      <c r="O27" s="31">
        <f>ROUND(L27*'Rate Tables'!$F$17,4)</f>
        <v>30.532</v>
      </c>
      <c r="P27" s="31">
        <f>N27+O27</f>
        <v>66.903999999999996</v>
      </c>
      <c r="Q27" s="31">
        <f>ROUND(B27*'Rate Tables'!$F$19,4)</f>
        <v>3.512</v>
      </c>
      <c r="R27" s="31">
        <f>ROUND($B27*'Rate Tables'!$F$21,4)</f>
        <v>5.625</v>
      </c>
      <c r="S27" s="31">
        <f>ROUND($B27*'Rate Tables'!$F$23,4)</f>
        <v>0</v>
      </c>
      <c r="T27" s="31">
        <f>ROUND($B27*'Rate Tables'!$F$24,4)</f>
        <v>-0.28999999999999998</v>
      </c>
      <c r="U27" s="31">
        <f>ROUND(B27*'Rate Tables'!$F$26,4)</f>
        <v>4.1980000000000004</v>
      </c>
      <c r="V27" s="31">
        <f>ROUND(B27*'Rate Tables'!$F$28,4)</f>
        <v>0</v>
      </c>
      <c r="W27" s="31">
        <f>ROUND(B27*'Rate Tables'!$F$30,4)</f>
        <v>29.85</v>
      </c>
      <c r="X27" s="31">
        <f>ROUND(K27*'Rate Tables'!$F$33,4)</f>
        <v>33.984000000000002</v>
      </c>
      <c r="Y27" s="31">
        <f>ROUND(L27*'Rate Tables'!$F$34,4)</f>
        <v>47.363999999999997</v>
      </c>
      <c r="Z27" s="31">
        <f>X27+Y27</f>
        <v>81.347999999999999</v>
      </c>
      <c r="AA27" s="33">
        <f>ROUND(M27+P27+Q27+R27+S27+T27+U27+V27+W27+Z27,2)</f>
        <v>196.9</v>
      </c>
      <c r="AC27" s="31">
        <f>'Rate Tables'!$I$13</f>
        <v>5.75</v>
      </c>
      <c r="AD27" s="31">
        <f>ROUND(K27*'Rate Tables'!$I$16,4)</f>
        <v>36.372</v>
      </c>
      <c r="AE27" s="31">
        <f>ROUND(L27*'Rate Tables'!$I$17,4)</f>
        <v>30.532</v>
      </c>
      <c r="AF27" s="31">
        <f>AD27+AE27</f>
        <v>66.903999999999996</v>
      </c>
      <c r="AG27" s="31">
        <f>ROUND(B27*'Rate Tables'!$I$19,4)</f>
        <v>3.512</v>
      </c>
      <c r="AH27" s="31">
        <f>ROUND(B27*'Rate Tables'!$I$21,4)</f>
        <v>5.625</v>
      </c>
      <c r="AI27" s="31">
        <f>ROUND($B27*'Rate Tables'!$I$23,4)</f>
        <v>1.41</v>
      </c>
      <c r="AJ27" s="31">
        <f>ROUND($B27*'Rate Tables'!$I$24,4)</f>
        <v>-0.28999999999999998</v>
      </c>
      <c r="AK27" s="31">
        <f>ROUND(B27*'Rate Tables'!$I$26,4)</f>
        <v>4.1980000000000004</v>
      </c>
      <c r="AL27" s="31">
        <f>ROUND(B27*'Rate Tables'!$I$28,4)</f>
        <v>0</v>
      </c>
      <c r="AM27" s="31">
        <f>ROUND(B27*'Rate Tables'!$I$30,4)</f>
        <v>29.85</v>
      </c>
      <c r="AN27" s="31">
        <f>ROUND(K27*'Rate Tables'!$I$33,4)</f>
        <v>33.984000000000002</v>
      </c>
      <c r="AO27" s="31">
        <f>ROUND(L27*'Rate Tables'!$I$34,4)</f>
        <v>47.363999999999997</v>
      </c>
      <c r="AP27" s="31">
        <f>AN27+AO27</f>
        <v>81.347999999999999</v>
      </c>
      <c r="AQ27" s="33">
        <f t="shared" si="4"/>
        <v>198.31</v>
      </c>
    </row>
    <row r="28" spans="1:43" ht="13" x14ac:dyDescent="0.3">
      <c r="B28" s="19">
        <v>1500</v>
      </c>
      <c r="C28" s="12">
        <f>AA28</f>
        <v>315.70999999999998</v>
      </c>
      <c r="D28" s="12">
        <f>AQ28</f>
        <v>317.83</v>
      </c>
      <c r="E28" s="12">
        <f>D28-C28</f>
        <v>2.1200000000000045</v>
      </c>
      <c r="F28" s="29">
        <f>ROUND(E28/C28*100,1)</f>
        <v>0.7</v>
      </c>
      <c r="G28" s="8"/>
      <c r="H28" s="12">
        <f>C28/B28*100</f>
        <v>21.047333333333331</v>
      </c>
      <c r="I28" s="12">
        <f>D28/B28*100</f>
        <v>21.188666666666666</v>
      </c>
      <c r="K28" s="1">
        <f t="shared" si="7"/>
        <v>600</v>
      </c>
      <c r="L28" s="1">
        <f t="shared" si="8"/>
        <v>900</v>
      </c>
      <c r="M28" s="31">
        <f>'Rate Tables'!$F$13</f>
        <v>5.75</v>
      </c>
      <c r="N28" s="31">
        <f>ROUND(K28*'Rate Tables'!$F$16,4)</f>
        <v>36.372</v>
      </c>
      <c r="O28" s="31">
        <f>ROUND(L28*'Rate Tables'!$F$17,4)</f>
        <v>68.697000000000003</v>
      </c>
      <c r="P28" s="31">
        <f>N28+O28</f>
        <v>105.069</v>
      </c>
      <c r="Q28" s="31">
        <f>ROUND(B28*'Rate Tables'!$F$19,4)</f>
        <v>5.2679999999999998</v>
      </c>
      <c r="R28" s="31">
        <f>ROUND($B28*'Rate Tables'!$F$21,4)</f>
        <v>8.4375</v>
      </c>
      <c r="S28" s="31">
        <f>ROUND($B28*'Rate Tables'!$F$23,4)</f>
        <v>0</v>
      </c>
      <c r="T28" s="31">
        <f>ROUND($B28*'Rate Tables'!$F$24,4)</f>
        <v>-0.435</v>
      </c>
      <c r="U28" s="31">
        <f>ROUND(B28*'Rate Tables'!$F$26,4)</f>
        <v>6.2969999999999997</v>
      </c>
      <c r="V28" s="31">
        <f>ROUND(B28*'Rate Tables'!$F$28,4)</f>
        <v>0</v>
      </c>
      <c r="W28" s="31">
        <f>ROUND(B28*'Rate Tables'!$F$30,4)</f>
        <v>44.774999999999999</v>
      </c>
      <c r="X28" s="31">
        <f>ROUND(K28*'Rate Tables'!$F$33,4)</f>
        <v>33.984000000000002</v>
      </c>
      <c r="Y28" s="31">
        <f>ROUND(L28*'Rate Tables'!$F$34,4)</f>
        <v>106.569</v>
      </c>
      <c r="Z28" s="31">
        <f>X28+Y28</f>
        <v>140.553</v>
      </c>
      <c r="AA28" s="33">
        <f>ROUND(M28+P28+Q28+R28+S28+T28+U28+V28+W28+Z28,2)</f>
        <v>315.70999999999998</v>
      </c>
      <c r="AC28" s="31">
        <f>'Rate Tables'!$I$13</f>
        <v>5.75</v>
      </c>
      <c r="AD28" s="31">
        <f>ROUND(K28*'Rate Tables'!$I$16,4)</f>
        <v>36.372</v>
      </c>
      <c r="AE28" s="31">
        <f>ROUND(L28*'Rate Tables'!$I$17,4)</f>
        <v>68.697000000000003</v>
      </c>
      <c r="AF28" s="31">
        <f>AD28+AE28</f>
        <v>105.069</v>
      </c>
      <c r="AG28" s="31">
        <f>ROUND(B28*'Rate Tables'!$I$19,4)</f>
        <v>5.2679999999999998</v>
      </c>
      <c r="AH28" s="31">
        <f>ROUND(B28*'Rate Tables'!$I$21,4)</f>
        <v>8.4375</v>
      </c>
      <c r="AI28" s="31">
        <f>ROUND($B28*'Rate Tables'!$I$23,4)</f>
        <v>2.1150000000000002</v>
      </c>
      <c r="AJ28" s="31">
        <f>ROUND($B28*'Rate Tables'!$I$24,4)</f>
        <v>-0.435</v>
      </c>
      <c r="AK28" s="31">
        <f>ROUND(B28*'Rate Tables'!$I$26,4)</f>
        <v>6.2969999999999997</v>
      </c>
      <c r="AL28" s="31">
        <f>ROUND(B28*'Rate Tables'!$I$28,4)</f>
        <v>0</v>
      </c>
      <c r="AM28" s="31">
        <f>ROUND(B28*'Rate Tables'!$I$30,4)</f>
        <v>44.774999999999999</v>
      </c>
      <c r="AN28" s="31">
        <f>ROUND(K28*'Rate Tables'!$I$33,4)</f>
        <v>33.984000000000002</v>
      </c>
      <c r="AO28" s="31">
        <f>ROUND(L28*'Rate Tables'!$I$34,4)</f>
        <v>106.569</v>
      </c>
      <c r="AP28" s="31">
        <f>AN28+AO28</f>
        <v>140.553</v>
      </c>
      <c r="AQ28" s="33">
        <f t="shared" si="4"/>
        <v>317.83</v>
      </c>
    </row>
    <row r="29" spans="1:43" ht="13" x14ac:dyDescent="0.3">
      <c r="B29" s="19">
        <v>2000</v>
      </c>
      <c r="C29" s="12">
        <f>AA29</f>
        <v>434.53</v>
      </c>
      <c r="D29" s="12">
        <f>AQ29</f>
        <v>437.35</v>
      </c>
      <c r="E29" s="12">
        <f>D29-C29</f>
        <v>2.82000000000005</v>
      </c>
      <c r="F29" s="29">
        <f>ROUND(E29/C29*100,1)</f>
        <v>0.6</v>
      </c>
      <c r="G29" s="8"/>
      <c r="H29" s="12">
        <f>C29/B29*100</f>
        <v>21.726499999999998</v>
      </c>
      <c r="I29" s="12">
        <f>D29/B29*100</f>
        <v>21.8675</v>
      </c>
      <c r="K29" s="1">
        <f t="shared" si="7"/>
        <v>600</v>
      </c>
      <c r="L29" s="1">
        <f t="shared" si="8"/>
        <v>1400</v>
      </c>
      <c r="M29" s="31">
        <f>'Rate Tables'!$F$13</f>
        <v>5.75</v>
      </c>
      <c r="N29" s="31">
        <f>ROUND(K29*'Rate Tables'!$F$16,4)</f>
        <v>36.372</v>
      </c>
      <c r="O29" s="31">
        <f>ROUND(L29*'Rate Tables'!$F$17,4)</f>
        <v>106.86199999999999</v>
      </c>
      <c r="P29" s="31">
        <f>N29+O29</f>
        <v>143.23399999999998</v>
      </c>
      <c r="Q29" s="31">
        <f>ROUND(B29*'Rate Tables'!$F$19,4)</f>
        <v>7.024</v>
      </c>
      <c r="R29" s="31">
        <f>ROUND($B29*'Rate Tables'!$F$21,4)</f>
        <v>11.25</v>
      </c>
      <c r="S29" s="31">
        <f>ROUND($B29*'Rate Tables'!$F$23,4)</f>
        <v>0</v>
      </c>
      <c r="T29" s="31">
        <f>ROUND($B29*'Rate Tables'!$F$24,4)</f>
        <v>-0.57999999999999996</v>
      </c>
      <c r="U29" s="31">
        <f>ROUND(B29*'Rate Tables'!$F$26,4)</f>
        <v>8.3960000000000008</v>
      </c>
      <c r="V29" s="31">
        <f>ROUND(B29*'Rate Tables'!$F$28,4)</f>
        <v>0</v>
      </c>
      <c r="W29" s="31">
        <f>ROUND(B29*'Rate Tables'!$F$30,4)</f>
        <v>59.7</v>
      </c>
      <c r="X29" s="31">
        <f>ROUND(K29*'Rate Tables'!$F$33,4)</f>
        <v>33.984000000000002</v>
      </c>
      <c r="Y29" s="31">
        <f>ROUND(L29*'Rate Tables'!$F$34,4)</f>
        <v>165.774</v>
      </c>
      <c r="Z29" s="31">
        <f>X29+Y29</f>
        <v>199.75800000000001</v>
      </c>
      <c r="AA29" s="33">
        <f>ROUND(M29+P29+Q29+R29+S29+T29+U29+V29+W29+Z29,2)</f>
        <v>434.53</v>
      </c>
      <c r="AC29" s="31">
        <f>'Rate Tables'!$I$13</f>
        <v>5.75</v>
      </c>
      <c r="AD29" s="31">
        <f>ROUND(K29*'Rate Tables'!$I$16,4)</f>
        <v>36.372</v>
      </c>
      <c r="AE29" s="31">
        <f>ROUND(L29*'Rate Tables'!$I$17,4)</f>
        <v>106.86199999999999</v>
      </c>
      <c r="AF29" s="31">
        <f>AD29+AE29</f>
        <v>143.23399999999998</v>
      </c>
      <c r="AG29" s="31">
        <f>ROUND(B29*'Rate Tables'!$I$19,4)</f>
        <v>7.024</v>
      </c>
      <c r="AH29" s="31">
        <f>ROUND(B29*'Rate Tables'!$I$21,4)</f>
        <v>11.25</v>
      </c>
      <c r="AI29" s="31">
        <f>ROUND($B29*'Rate Tables'!$I$23,4)</f>
        <v>2.82</v>
      </c>
      <c r="AJ29" s="31">
        <f>ROUND($B29*'Rate Tables'!$I$24,4)</f>
        <v>-0.57999999999999996</v>
      </c>
      <c r="AK29" s="31">
        <f>ROUND(B29*'Rate Tables'!$I$26,4)</f>
        <v>8.3960000000000008</v>
      </c>
      <c r="AL29" s="31">
        <f>ROUND(B29*'Rate Tables'!$I$28,4)</f>
        <v>0</v>
      </c>
      <c r="AM29" s="31">
        <f>ROUND(B29*'Rate Tables'!$I$30,4)</f>
        <v>59.7</v>
      </c>
      <c r="AN29" s="31">
        <f>ROUND(K29*'Rate Tables'!$I$33,4)</f>
        <v>33.984000000000002</v>
      </c>
      <c r="AO29" s="31">
        <f>ROUND(L29*'Rate Tables'!$I$34,4)</f>
        <v>165.774</v>
      </c>
      <c r="AP29" s="31">
        <f>AN29+AO29</f>
        <v>199.75800000000001</v>
      </c>
      <c r="AQ29" s="33">
        <f t="shared" si="4"/>
        <v>437.35</v>
      </c>
    </row>
    <row r="30" spans="1:43" ht="13" x14ac:dyDescent="0.3">
      <c r="B30" s="19"/>
      <c r="C30" s="12"/>
      <c r="D30" s="12"/>
      <c r="E30" s="12"/>
      <c r="F30" s="29"/>
      <c r="AA30" s="14"/>
      <c r="AQ30" s="33"/>
    </row>
    <row r="31" spans="1:43" ht="13" x14ac:dyDescent="0.3">
      <c r="A31" s="28" t="s">
        <v>10</v>
      </c>
      <c r="B31" s="27"/>
      <c r="C31" s="27"/>
      <c r="D31" s="27"/>
      <c r="E31" s="27"/>
      <c r="F31" s="27"/>
      <c r="AA31" s="14"/>
      <c r="AQ31" s="33"/>
    </row>
    <row r="32" spans="1:43" ht="13" x14ac:dyDescent="0.3">
      <c r="AA32" s="14"/>
      <c r="AQ32" s="33"/>
    </row>
    <row r="33" spans="2:43" ht="13" x14ac:dyDescent="0.3">
      <c r="B33" s="19">
        <v>0</v>
      </c>
      <c r="C33" s="5">
        <f>AA33</f>
        <v>5.75</v>
      </c>
      <c r="D33" s="5">
        <f>AQ33</f>
        <v>5.75</v>
      </c>
      <c r="E33" s="5">
        <f>D33-C33</f>
        <v>0</v>
      </c>
      <c r="F33" s="29">
        <f>ROUND(E33/C33*100,1)</f>
        <v>0</v>
      </c>
      <c r="H33" s="26" t="str">
        <f>IF(ISERROR(C33/B33*100),"N/A",(C33/B33*100))</f>
        <v>N/A</v>
      </c>
      <c r="I33" s="30" t="str">
        <f>IF(ISERROR(D33/B33*100),"N/A",(D33/B33*100))</f>
        <v>N/A</v>
      </c>
      <c r="K33" s="1">
        <f t="shared" ref="K33:K35" si="9">IF(B33&lt;=600,B33,600)</f>
        <v>0</v>
      </c>
      <c r="L33" s="1">
        <f t="shared" ref="L33:L35" si="10">IF(B33&lt;=600,0,B33-600)</f>
        <v>0</v>
      </c>
      <c r="M33" s="31">
        <f>'Rate Tables'!$G$13</f>
        <v>5.75</v>
      </c>
      <c r="N33" s="31">
        <f>ROUND(K33*'Rate Tables'!$G$16,4)</f>
        <v>0</v>
      </c>
      <c r="O33" s="31">
        <f>ROUND(L33*'Rate Tables'!$G$17,4)</f>
        <v>0</v>
      </c>
      <c r="P33" s="31">
        <f>N33+O33</f>
        <v>0</v>
      </c>
      <c r="Q33" s="31">
        <f>ROUND(B33*'Rate Tables'!$G$19,4)</f>
        <v>0</v>
      </c>
      <c r="R33" s="31">
        <f>ROUND($B33*'Rate Tables'!$G$21,4)</f>
        <v>0</v>
      </c>
      <c r="S33" s="31">
        <f>ROUND($B33*'Rate Tables'!$G$23,4)</f>
        <v>0</v>
      </c>
      <c r="T33" s="31">
        <f>ROUND($B33*'Rate Tables'!$G$24,4)</f>
        <v>0</v>
      </c>
      <c r="U33" s="31">
        <f>ROUND(B33*'Rate Tables'!$G$26,4)</f>
        <v>0</v>
      </c>
      <c r="V33" s="31">
        <f>ROUND(B33*'Rate Tables'!$G$28,4)</f>
        <v>0</v>
      </c>
      <c r="W33" s="31">
        <f>ROUND(B33*'Rate Tables'!$G$30,4)</f>
        <v>0</v>
      </c>
      <c r="X33" s="31">
        <f>ROUND(K33*'Rate Tables'!$G$33,4)</f>
        <v>0</v>
      </c>
      <c r="Y33" s="31">
        <f>ROUND(L33*'Rate Tables'!$G$34,4)</f>
        <v>0</v>
      </c>
      <c r="Z33" s="31">
        <f>X33+Y33</f>
        <v>0</v>
      </c>
      <c r="AA33" s="33">
        <f t="shared" ref="AA33:AA35" si="11">ROUND(M33+P33+Q33+R33+S33+T33+U33+V33+W33+Z33,2)</f>
        <v>5.75</v>
      </c>
      <c r="AC33" s="31">
        <f>'Rate Tables'!$J$13</f>
        <v>5.75</v>
      </c>
      <c r="AD33" s="31">
        <f>ROUND(K33*'Rate Tables'!$J$16,4)</f>
        <v>0</v>
      </c>
      <c r="AE33" s="31">
        <f>ROUND(L33*'Rate Tables'!$J$17,4)</f>
        <v>0</v>
      </c>
      <c r="AF33" s="31">
        <f>AD33+AE33</f>
        <v>0</v>
      </c>
      <c r="AG33" s="31">
        <f>ROUND(B33*'Rate Tables'!$J$19,4)</f>
        <v>0</v>
      </c>
      <c r="AH33" s="31">
        <f>ROUND(B33*'Rate Tables'!$J$21,4)</f>
        <v>0</v>
      </c>
      <c r="AI33" s="31">
        <f>ROUND($B33*'Rate Tables'!$J$23,4)</f>
        <v>0</v>
      </c>
      <c r="AJ33" s="31">
        <f>ROUND($B33*'Rate Tables'!$J$24,4)</f>
        <v>0</v>
      </c>
      <c r="AK33" s="31">
        <f>ROUND(B33*'Rate Tables'!$J$26,4)</f>
        <v>0</v>
      </c>
      <c r="AL33" s="31">
        <f>ROUND(B33*'Rate Tables'!$J$28,4)</f>
        <v>0</v>
      </c>
      <c r="AM33" s="31">
        <f>ROUND(B33*'Rate Tables'!$J$30,4)</f>
        <v>0</v>
      </c>
      <c r="AN33" s="31">
        <f>ROUND(K33*'Rate Tables'!$J$33,4)</f>
        <v>0</v>
      </c>
      <c r="AO33" s="31">
        <f>ROUND(L33*'Rate Tables'!$J$34,4)</f>
        <v>0</v>
      </c>
      <c r="AP33" s="31">
        <f>AN33+AO33</f>
        <v>0</v>
      </c>
      <c r="AQ33" s="33">
        <f t="shared" si="4"/>
        <v>5.75</v>
      </c>
    </row>
    <row r="34" spans="2:43" ht="13" x14ac:dyDescent="0.3">
      <c r="B34" s="19">
        <v>50</v>
      </c>
      <c r="C34" s="12">
        <f>AA34</f>
        <v>15.56</v>
      </c>
      <c r="D34" s="12">
        <f>AQ34</f>
        <v>15.63</v>
      </c>
      <c r="E34" s="12">
        <f>D34-C34</f>
        <v>7.0000000000000284E-2</v>
      </c>
      <c r="F34" s="29">
        <f>ROUND(E34/C34*100,1)</f>
        <v>0.4</v>
      </c>
      <c r="H34" s="12">
        <f>C34/B34*100</f>
        <v>31.120000000000005</v>
      </c>
      <c r="I34" s="12">
        <f>D34/B34*100</f>
        <v>31.259999999999998</v>
      </c>
      <c r="K34" s="1">
        <f t="shared" si="9"/>
        <v>50</v>
      </c>
      <c r="L34" s="1">
        <f t="shared" si="10"/>
        <v>0</v>
      </c>
      <c r="M34" s="31">
        <f>'Rate Tables'!$G$13</f>
        <v>5.75</v>
      </c>
      <c r="N34" s="31">
        <f>ROUND(K34*'Rate Tables'!$G$16,4)</f>
        <v>3.0310000000000001</v>
      </c>
      <c r="O34" s="31">
        <f>ROUND(L34*'Rate Tables'!$G$17,4)</f>
        <v>0</v>
      </c>
      <c r="P34" s="31">
        <f>N34+O34</f>
        <v>3.0310000000000001</v>
      </c>
      <c r="Q34" s="31">
        <f>ROUND(B34*'Rate Tables'!$G$19,4)</f>
        <v>0.17560000000000001</v>
      </c>
      <c r="R34" s="31">
        <f>ROUND($B34*'Rate Tables'!$G$21,4)</f>
        <v>0.28129999999999999</v>
      </c>
      <c r="S34" s="31">
        <f>ROUND($B34*'Rate Tables'!$G$23,4)</f>
        <v>0</v>
      </c>
      <c r="T34" s="31">
        <f>ROUND($B34*'Rate Tables'!$G$24,4)</f>
        <v>-1.4500000000000001E-2</v>
      </c>
      <c r="U34" s="31">
        <f>ROUND(B34*'Rate Tables'!$G$26,4)</f>
        <v>0.2099</v>
      </c>
      <c r="V34" s="31">
        <f>ROUND(B34*'Rate Tables'!$G$28,4)</f>
        <v>0</v>
      </c>
      <c r="W34" s="31">
        <f>ROUND(B34*'Rate Tables'!$G$30,4)</f>
        <v>1.4924999999999999</v>
      </c>
      <c r="X34" s="31">
        <f>ROUND(K34*'Rate Tables'!$G$33,4)</f>
        <v>4.6369999999999996</v>
      </c>
      <c r="Y34" s="31">
        <f>ROUND(L34*'Rate Tables'!$G$34,4)</f>
        <v>0</v>
      </c>
      <c r="Z34" s="31">
        <f>X34+Y34</f>
        <v>4.6369999999999996</v>
      </c>
      <c r="AA34" s="33">
        <f t="shared" si="11"/>
        <v>15.56</v>
      </c>
      <c r="AC34" s="31">
        <f>'Rate Tables'!$J$13</f>
        <v>5.75</v>
      </c>
      <c r="AD34" s="31">
        <f>ROUND(K34*'Rate Tables'!$J$16,4)</f>
        <v>3.0310000000000001</v>
      </c>
      <c r="AE34" s="31">
        <f>ROUND(L34*'Rate Tables'!$J$17,4)</f>
        <v>0</v>
      </c>
      <c r="AF34" s="31">
        <f>AD34+AE34</f>
        <v>3.0310000000000001</v>
      </c>
      <c r="AG34" s="31">
        <f>ROUND(B34*'Rate Tables'!$J$19,4)</f>
        <v>0.17560000000000001</v>
      </c>
      <c r="AH34" s="31">
        <f>ROUND(B34*'Rate Tables'!$J$21,4)</f>
        <v>0.28129999999999999</v>
      </c>
      <c r="AI34" s="31">
        <f>ROUND($B34*'Rate Tables'!$J$23,4)</f>
        <v>7.0499999999999993E-2</v>
      </c>
      <c r="AJ34" s="31">
        <f>ROUND($B34*'Rate Tables'!$J$24,4)</f>
        <v>-1.4500000000000001E-2</v>
      </c>
      <c r="AK34" s="31">
        <f>ROUND(B34*'Rate Tables'!$J$26,4)</f>
        <v>0.2099</v>
      </c>
      <c r="AL34" s="31">
        <f>ROUND(B34*'Rate Tables'!$J$28,4)</f>
        <v>0</v>
      </c>
      <c r="AM34" s="31">
        <f>ROUND(B34*'Rate Tables'!$J$30,4)</f>
        <v>1.4924999999999999</v>
      </c>
      <c r="AN34" s="31">
        <f>ROUND(K34*'Rate Tables'!$J$33,4)</f>
        <v>4.6369999999999996</v>
      </c>
      <c r="AO34" s="31">
        <f>ROUND(L34*'Rate Tables'!$J$34,4)</f>
        <v>0</v>
      </c>
      <c r="AP34" s="31">
        <f>AN34+AO34</f>
        <v>4.6369999999999996</v>
      </c>
      <c r="AQ34" s="33">
        <f t="shared" si="4"/>
        <v>15.63</v>
      </c>
    </row>
    <row r="35" spans="2:43" ht="13" x14ac:dyDescent="0.3">
      <c r="B35" s="19">
        <v>100</v>
      </c>
      <c r="C35" s="12">
        <f>AA35</f>
        <v>25.38</v>
      </c>
      <c r="D35" s="12">
        <f>AQ35</f>
        <v>25.52</v>
      </c>
      <c r="E35" s="12">
        <f>D35-C35</f>
        <v>0.14000000000000057</v>
      </c>
      <c r="F35" s="29">
        <f>ROUND(E35/C35*100,1)</f>
        <v>0.6</v>
      </c>
      <c r="H35" s="12">
        <f>C35/B35*100</f>
        <v>25.379999999999995</v>
      </c>
      <c r="I35" s="12">
        <f>D35/B35*100</f>
        <v>25.52</v>
      </c>
      <c r="K35" s="1">
        <f t="shared" si="9"/>
        <v>100</v>
      </c>
      <c r="L35" s="1">
        <f t="shared" si="10"/>
        <v>0</v>
      </c>
      <c r="M35" s="31">
        <f>'Rate Tables'!$G$13</f>
        <v>5.75</v>
      </c>
      <c r="N35" s="31">
        <f>ROUND(K35*'Rate Tables'!$G$16,4)</f>
        <v>6.0620000000000003</v>
      </c>
      <c r="O35" s="31">
        <f>ROUND(L35*'Rate Tables'!$G$17,4)</f>
        <v>0</v>
      </c>
      <c r="P35" s="31">
        <f>N35+O35</f>
        <v>6.0620000000000003</v>
      </c>
      <c r="Q35" s="31">
        <f>ROUND(B35*'Rate Tables'!$G$19,4)</f>
        <v>0.35120000000000001</v>
      </c>
      <c r="R35" s="31">
        <f>ROUND($B35*'Rate Tables'!$G$21,4)</f>
        <v>0.5625</v>
      </c>
      <c r="S35" s="31">
        <f>ROUND($B35*'Rate Tables'!$G$23,4)</f>
        <v>0</v>
      </c>
      <c r="T35" s="31">
        <f>ROUND($B35*'Rate Tables'!$G$24,4)</f>
        <v>-2.9000000000000001E-2</v>
      </c>
      <c r="U35" s="31">
        <f>ROUND(B35*'Rate Tables'!$G$26,4)</f>
        <v>0.41980000000000001</v>
      </c>
      <c r="V35" s="31">
        <f>ROUND(B35*'Rate Tables'!$G$28,4)</f>
        <v>0</v>
      </c>
      <c r="W35" s="31">
        <f>ROUND(B35*'Rate Tables'!$G$30,4)</f>
        <v>2.9849999999999999</v>
      </c>
      <c r="X35" s="31">
        <f>ROUND(K35*'Rate Tables'!$G$33,4)</f>
        <v>9.2739999999999991</v>
      </c>
      <c r="Y35" s="31">
        <f>ROUND(L35*'Rate Tables'!$G$34,4)</f>
        <v>0</v>
      </c>
      <c r="Z35" s="31">
        <f>X35+Y35</f>
        <v>9.2739999999999991</v>
      </c>
      <c r="AA35" s="33">
        <f t="shared" si="11"/>
        <v>25.38</v>
      </c>
      <c r="AC35" s="31">
        <f>'Rate Tables'!$J$13</f>
        <v>5.75</v>
      </c>
      <c r="AD35" s="31">
        <f>ROUND(K35*'Rate Tables'!$J$16,4)</f>
        <v>6.0620000000000003</v>
      </c>
      <c r="AE35" s="31">
        <f>ROUND(L35*'Rate Tables'!$J$17,4)</f>
        <v>0</v>
      </c>
      <c r="AF35" s="31">
        <f>AD35+AE35</f>
        <v>6.0620000000000003</v>
      </c>
      <c r="AG35" s="31">
        <f>ROUND(B35*'Rate Tables'!$J$19,4)</f>
        <v>0.35120000000000001</v>
      </c>
      <c r="AH35" s="31">
        <f>ROUND(B35*'Rate Tables'!$J$21,4)</f>
        <v>0.5625</v>
      </c>
      <c r="AI35" s="31">
        <f>ROUND($B35*'Rate Tables'!$J$23,4)</f>
        <v>0.14099999999999999</v>
      </c>
      <c r="AJ35" s="31">
        <f>ROUND($B35*'Rate Tables'!$J$24,4)</f>
        <v>-2.9000000000000001E-2</v>
      </c>
      <c r="AK35" s="31">
        <f>ROUND(B35*'Rate Tables'!$J$26,4)</f>
        <v>0.41980000000000001</v>
      </c>
      <c r="AL35" s="31">
        <f>ROUND(B35*'Rate Tables'!$J$28,4)</f>
        <v>0</v>
      </c>
      <c r="AM35" s="31">
        <f>ROUND(B35*'Rate Tables'!$J$30,4)</f>
        <v>2.9849999999999999</v>
      </c>
      <c r="AN35" s="31">
        <f>ROUND(K35*'Rate Tables'!$J$33,4)</f>
        <v>9.2739999999999991</v>
      </c>
      <c r="AO35" s="31">
        <f>ROUND(L35*'Rate Tables'!$J$34,4)</f>
        <v>0</v>
      </c>
      <c r="AP35" s="31">
        <f>AN35+AO35</f>
        <v>9.2739999999999991</v>
      </c>
      <c r="AQ35" s="33">
        <f t="shared" si="4"/>
        <v>25.52</v>
      </c>
    </row>
    <row r="36" spans="2:43" ht="13" x14ac:dyDescent="0.3">
      <c r="B36" s="19"/>
      <c r="C36" s="12"/>
      <c r="D36" s="12"/>
      <c r="E36" s="12"/>
      <c r="F36" s="29"/>
      <c r="H36" s="12"/>
      <c r="I36" s="12"/>
      <c r="AA36" s="14"/>
      <c r="AQ36" s="33"/>
    </row>
    <row r="37" spans="2:43" ht="13" x14ac:dyDescent="0.3">
      <c r="B37" s="19">
        <v>200</v>
      </c>
      <c r="C37" s="12">
        <f>AA37</f>
        <v>45</v>
      </c>
      <c r="D37" s="12">
        <f>AQ37</f>
        <v>45.28</v>
      </c>
      <c r="E37" s="12">
        <f>D37-C37</f>
        <v>0.28000000000000114</v>
      </c>
      <c r="F37" s="29">
        <f>ROUND(E37/C37*100,1)</f>
        <v>0.6</v>
      </c>
      <c r="H37" s="12">
        <f>C37/B37*100</f>
        <v>22.5</v>
      </c>
      <c r="I37" s="12">
        <f>D37/B37*100</f>
        <v>22.64</v>
      </c>
      <c r="K37" s="1">
        <f t="shared" ref="K37:K39" si="12">IF(B37&lt;=600,B37,600)</f>
        <v>200</v>
      </c>
      <c r="L37" s="1">
        <f t="shared" ref="L37:L39" si="13">IF(B37&lt;=600,0,B37-600)</f>
        <v>0</v>
      </c>
      <c r="M37" s="31">
        <f>'Rate Tables'!$G$13</f>
        <v>5.75</v>
      </c>
      <c r="N37" s="31">
        <f>ROUND(K37*'Rate Tables'!$G$16,4)</f>
        <v>12.124000000000001</v>
      </c>
      <c r="O37" s="31">
        <f>ROUND(L37*'Rate Tables'!$G$17,4)</f>
        <v>0</v>
      </c>
      <c r="P37" s="31">
        <f>N37+O37</f>
        <v>12.124000000000001</v>
      </c>
      <c r="Q37" s="31">
        <f>ROUND(B37*'Rate Tables'!$G$19,4)</f>
        <v>0.70240000000000002</v>
      </c>
      <c r="R37" s="31">
        <f>ROUND($B37*'Rate Tables'!$G$21,4)</f>
        <v>1.125</v>
      </c>
      <c r="S37" s="31">
        <f>ROUND($B37*'Rate Tables'!$G$23,4)</f>
        <v>0</v>
      </c>
      <c r="T37" s="31">
        <f>ROUND($B37*'Rate Tables'!$G$24,4)</f>
        <v>-5.8000000000000003E-2</v>
      </c>
      <c r="U37" s="31">
        <f>ROUND(B37*'Rate Tables'!$G$26,4)</f>
        <v>0.83960000000000001</v>
      </c>
      <c r="V37" s="31">
        <f>ROUND(B37*'Rate Tables'!$G$28,4)</f>
        <v>0</v>
      </c>
      <c r="W37" s="31">
        <f>ROUND(B37*'Rate Tables'!$G$30,4)</f>
        <v>5.97</v>
      </c>
      <c r="X37" s="31">
        <f>ROUND(K37*'Rate Tables'!$G$33,4)</f>
        <v>18.547999999999998</v>
      </c>
      <c r="Y37" s="31">
        <f>ROUND(L37*'Rate Tables'!$G$34,4)</f>
        <v>0</v>
      </c>
      <c r="Z37" s="31">
        <f>X37+Y37</f>
        <v>18.547999999999998</v>
      </c>
      <c r="AA37" s="33">
        <f t="shared" ref="AA37:AA39" si="14">ROUND(M37+P37+Q37+R37+S37+T37+U37+V37+W37+Z37,2)</f>
        <v>45</v>
      </c>
      <c r="AC37" s="31">
        <f>'Rate Tables'!$J$13</f>
        <v>5.75</v>
      </c>
      <c r="AD37" s="31">
        <f>ROUND(K37*'Rate Tables'!$J$16,4)</f>
        <v>12.124000000000001</v>
      </c>
      <c r="AE37" s="31">
        <f>ROUND(L37*'Rate Tables'!$J$17,4)</f>
        <v>0</v>
      </c>
      <c r="AF37" s="31">
        <f>AD37+AE37</f>
        <v>12.124000000000001</v>
      </c>
      <c r="AG37" s="31">
        <f>ROUND(B37*'Rate Tables'!$J$19,4)</f>
        <v>0.70240000000000002</v>
      </c>
      <c r="AH37" s="31">
        <f>ROUND(B37*'Rate Tables'!$J$21,4)</f>
        <v>1.125</v>
      </c>
      <c r="AI37" s="31">
        <f>ROUND($B37*'Rate Tables'!$J$23,4)</f>
        <v>0.28199999999999997</v>
      </c>
      <c r="AJ37" s="31">
        <f>ROUND($B37*'Rate Tables'!$J$24,4)</f>
        <v>-5.8000000000000003E-2</v>
      </c>
      <c r="AK37" s="31">
        <f>ROUND(B37*'Rate Tables'!$J$26,4)</f>
        <v>0.83960000000000001</v>
      </c>
      <c r="AL37" s="31">
        <f>ROUND(B37*'Rate Tables'!$J$28,4)</f>
        <v>0</v>
      </c>
      <c r="AM37" s="31">
        <f>ROUND(B37*'Rate Tables'!$J$30,4)</f>
        <v>5.97</v>
      </c>
      <c r="AN37" s="31">
        <f>ROUND(K37*'Rate Tables'!$J$33,4)</f>
        <v>18.547999999999998</v>
      </c>
      <c r="AO37" s="31">
        <f>ROUND(L37*'Rate Tables'!$J$34,4)</f>
        <v>0</v>
      </c>
      <c r="AP37" s="31">
        <f>AN37+AO37</f>
        <v>18.547999999999998</v>
      </c>
      <c r="AQ37" s="33">
        <f t="shared" si="4"/>
        <v>45.28</v>
      </c>
    </row>
    <row r="38" spans="2:43" ht="13" x14ac:dyDescent="0.3">
      <c r="B38" s="19">
        <v>250</v>
      </c>
      <c r="C38" s="12">
        <f>AA38</f>
        <v>54.81</v>
      </c>
      <c r="D38" s="12">
        <f>AQ38</f>
        <v>55.17</v>
      </c>
      <c r="E38" s="12">
        <f>D38-C38</f>
        <v>0.35999999999999943</v>
      </c>
      <c r="F38" s="29">
        <f>ROUND(E38/C38*100,1)</f>
        <v>0.7</v>
      </c>
      <c r="H38" s="12">
        <f>C38/B38*100</f>
        <v>21.924000000000003</v>
      </c>
      <c r="I38" s="12">
        <f>D38/B38*100</f>
        <v>22.068000000000001</v>
      </c>
      <c r="K38" s="1">
        <f t="shared" si="12"/>
        <v>250</v>
      </c>
      <c r="L38" s="1">
        <f t="shared" si="13"/>
        <v>0</v>
      </c>
      <c r="M38" s="31">
        <f>'Rate Tables'!$G$13</f>
        <v>5.75</v>
      </c>
      <c r="N38" s="31">
        <f>ROUND(K38*'Rate Tables'!$G$16,4)</f>
        <v>15.154999999999999</v>
      </c>
      <c r="O38" s="31">
        <f>ROUND(L38*'Rate Tables'!$G$17,4)</f>
        <v>0</v>
      </c>
      <c r="P38" s="31">
        <f>N38+O38</f>
        <v>15.154999999999999</v>
      </c>
      <c r="Q38" s="31">
        <f>ROUND(B38*'Rate Tables'!$G$19,4)</f>
        <v>0.878</v>
      </c>
      <c r="R38" s="31">
        <f>ROUND($B38*'Rate Tables'!$G$21,4)</f>
        <v>1.4063000000000001</v>
      </c>
      <c r="S38" s="31">
        <f>ROUND($B38*'Rate Tables'!$G$23,4)</f>
        <v>0</v>
      </c>
      <c r="T38" s="31">
        <f>ROUND($B38*'Rate Tables'!$G$24,4)</f>
        <v>-7.2499999999999995E-2</v>
      </c>
      <c r="U38" s="31">
        <f>ROUND(B38*'Rate Tables'!$G$26,4)</f>
        <v>1.0495000000000001</v>
      </c>
      <c r="V38" s="31">
        <f>ROUND(B38*'Rate Tables'!$G$28,4)</f>
        <v>0</v>
      </c>
      <c r="W38" s="31">
        <f>ROUND(B38*'Rate Tables'!$G$30,4)</f>
        <v>7.4625000000000004</v>
      </c>
      <c r="X38" s="31">
        <f>ROUND(K38*'Rate Tables'!$G$33,4)</f>
        <v>23.184999999999999</v>
      </c>
      <c r="Y38" s="31">
        <f>ROUND(L38*'Rate Tables'!$G$34,4)</f>
        <v>0</v>
      </c>
      <c r="Z38" s="31">
        <f>X38+Y38</f>
        <v>23.184999999999999</v>
      </c>
      <c r="AA38" s="33">
        <f t="shared" si="14"/>
        <v>54.81</v>
      </c>
      <c r="AC38" s="31">
        <f>'Rate Tables'!$J$13</f>
        <v>5.75</v>
      </c>
      <c r="AD38" s="31">
        <f>ROUND(K38*'Rate Tables'!$J$16,4)</f>
        <v>15.154999999999999</v>
      </c>
      <c r="AE38" s="31">
        <f>ROUND(L38*'Rate Tables'!$J$17,4)</f>
        <v>0</v>
      </c>
      <c r="AF38" s="31">
        <f>AD38+AE38</f>
        <v>15.154999999999999</v>
      </c>
      <c r="AG38" s="31">
        <f>ROUND(B38*'Rate Tables'!$J$19,4)</f>
        <v>0.878</v>
      </c>
      <c r="AH38" s="31">
        <f>ROUND(B38*'Rate Tables'!$J$21,4)</f>
        <v>1.4063000000000001</v>
      </c>
      <c r="AI38" s="31">
        <f>ROUND($B38*'Rate Tables'!$J$23,4)</f>
        <v>0.35249999999999998</v>
      </c>
      <c r="AJ38" s="31">
        <f>ROUND($B38*'Rate Tables'!$J$24,4)</f>
        <v>-7.2499999999999995E-2</v>
      </c>
      <c r="AK38" s="31">
        <f>ROUND(B38*'Rate Tables'!$J$26,4)</f>
        <v>1.0495000000000001</v>
      </c>
      <c r="AL38" s="31">
        <f>ROUND(B38*'Rate Tables'!$J$28,4)</f>
        <v>0</v>
      </c>
      <c r="AM38" s="31">
        <f>ROUND(B38*'Rate Tables'!$J$30,4)</f>
        <v>7.4625000000000004</v>
      </c>
      <c r="AN38" s="31">
        <f>ROUND(K38*'Rate Tables'!$J$33,4)</f>
        <v>23.184999999999999</v>
      </c>
      <c r="AO38" s="31">
        <f>ROUND(L38*'Rate Tables'!$J$34,4)</f>
        <v>0</v>
      </c>
      <c r="AP38" s="31">
        <f>AN38+AO38</f>
        <v>23.184999999999999</v>
      </c>
      <c r="AQ38" s="33">
        <f t="shared" si="4"/>
        <v>55.17</v>
      </c>
    </row>
    <row r="39" spans="2:43" ht="13" x14ac:dyDescent="0.3">
      <c r="B39" s="19">
        <v>300</v>
      </c>
      <c r="C39" s="12">
        <f>AA39</f>
        <v>64.63</v>
      </c>
      <c r="D39" s="12">
        <f>AQ39</f>
        <v>65.05</v>
      </c>
      <c r="E39" s="12">
        <f>D39-C39</f>
        <v>0.42000000000000171</v>
      </c>
      <c r="F39" s="29">
        <f>ROUND(E39/C39*100,1)</f>
        <v>0.6</v>
      </c>
      <c r="H39" s="12">
        <f>C39/B39*100</f>
        <v>21.543333333333329</v>
      </c>
      <c r="I39" s="12">
        <f>D39/B39*100</f>
        <v>21.683333333333334</v>
      </c>
      <c r="K39" s="1">
        <f t="shared" si="12"/>
        <v>300</v>
      </c>
      <c r="L39" s="1">
        <f t="shared" si="13"/>
        <v>0</v>
      </c>
      <c r="M39" s="31">
        <f>'Rate Tables'!$G$13</f>
        <v>5.75</v>
      </c>
      <c r="N39" s="31">
        <f>ROUND(K39*'Rate Tables'!$G$16,4)</f>
        <v>18.186</v>
      </c>
      <c r="O39" s="31">
        <f>ROUND(L39*'Rate Tables'!$G$17,4)</f>
        <v>0</v>
      </c>
      <c r="P39" s="31">
        <f>N39+O39</f>
        <v>18.186</v>
      </c>
      <c r="Q39" s="31">
        <f>ROUND(B39*'Rate Tables'!$G$19,4)</f>
        <v>1.0536000000000001</v>
      </c>
      <c r="R39" s="31">
        <f>ROUND($B39*'Rate Tables'!$G$21,4)</f>
        <v>1.6875</v>
      </c>
      <c r="S39" s="31">
        <f>ROUND($B39*'Rate Tables'!$G$23,4)</f>
        <v>0</v>
      </c>
      <c r="T39" s="31">
        <f>ROUND($B39*'Rate Tables'!$G$24,4)</f>
        <v>-8.6999999999999994E-2</v>
      </c>
      <c r="U39" s="31">
        <f>ROUND(B39*'Rate Tables'!$G$26,4)</f>
        <v>1.2594000000000001</v>
      </c>
      <c r="V39" s="31">
        <f>ROUND(B39*'Rate Tables'!$G$28,4)</f>
        <v>0</v>
      </c>
      <c r="W39" s="31">
        <f>ROUND(B39*'Rate Tables'!$G$30,4)</f>
        <v>8.9550000000000001</v>
      </c>
      <c r="X39" s="31">
        <f>ROUND(K39*'Rate Tables'!$G$33,4)</f>
        <v>27.821999999999999</v>
      </c>
      <c r="Y39" s="31">
        <f>ROUND(L39*'Rate Tables'!$G$34,4)</f>
        <v>0</v>
      </c>
      <c r="Z39" s="31">
        <f>X39+Y39</f>
        <v>27.821999999999999</v>
      </c>
      <c r="AA39" s="33">
        <f t="shared" si="14"/>
        <v>64.63</v>
      </c>
      <c r="AC39" s="31">
        <f>'Rate Tables'!$J$13</f>
        <v>5.75</v>
      </c>
      <c r="AD39" s="31">
        <f>ROUND(K39*'Rate Tables'!$J$16,4)</f>
        <v>18.186</v>
      </c>
      <c r="AE39" s="31">
        <f>ROUND(L39*'Rate Tables'!$J$17,4)</f>
        <v>0</v>
      </c>
      <c r="AF39" s="31">
        <f>AD39+AE39</f>
        <v>18.186</v>
      </c>
      <c r="AG39" s="31">
        <f>ROUND(B39*'Rate Tables'!$J$19,4)</f>
        <v>1.0536000000000001</v>
      </c>
      <c r="AH39" s="31">
        <f>ROUND(B39*'Rate Tables'!$J$21,4)</f>
        <v>1.6875</v>
      </c>
      <c r="AI39" s="31">
        <f>ROUND($B39*'Rate Tables'!$J$23,4)</f>
        <v>0.42299999999999999</v>
      </c>
      <c r="AJ39" s="31">
        <f>ROUND($B39*'Rate Tables'!$J$24,4)</f>
        <v>-8.6999999999999994E-2</v>
      </c>
      <c r="AK39" s="31">
        <f>ROUND(B39*'Rate Tables'!$J$26,4)</f>
        <v>1.2594000000000001</v>
      </c>
      <c r="AL39" s="31">
        <f>ROUND(B39*'Rate Tables'!$J$28,4)</f>
        <v>0</v>
      </c>
      <c r="AM39" s="31">
        <f>ROUND(B39*'Rate Tables'!$J$30,4)</f>
        <v>8.9550000000000001</v>
      </c>
      <c r="AN39" s="31">
        <f>ROUND(K39*'Rate Tables'!$J$33,4)</f>
        <v>27.821999999999999</v>
      </c>
      <c r="AO39" s="31">
        <f>ROUND(L39*'Rate Tables'!$J$34,4)</f>
        <v>0</v>
      </c>
      <c r="AP39" s="31">
        <f>AN39+AO39</f>
        <v>27.821999999999999</v>
      </c>
      <c r="AQ39" s="33">
        <f t="shared" si="4"/>
        <v>65.05</v>
      </c>
    </row>
    <row r="40" spans="2:43" ht="13" x14ac:dyDescent="0.3">
      <c r="B40" s="19"/>
      <c r="C40" s="12"/>
      <c r="D40" s="12"/>
      <c r="E40" s="12"/>
      <c r="F40" s="29"/>
      <c r="AA40" s="14"/>
      <c r="AQ40" s="33"/>
    </row>
    <row r="41" spans="2:43" ht="13" x14ac:dyDescent="0.3">
      <c r="B41" s="19">
        <v>400</v>
      </c>
      <c r="C41" s="12">
        <f>AA41</f>
        <v>84.25</v>
      </c>
      <c r="D41" s="12">
        <f>AQ41</f>
        <v>84.82</v>
      </c>
      <c r="E41" s="12">
        <f>D41-C41</f>
        <v>0.56999999999999318</v>
      </c>
      <c r="F41" s="29">
        <f>ROUND(E41/C41*100,1)</f>
        <v>0.7</v>
      </c>
      <c r="H41" s="12">
        <f>C41/B41*100</f>
        <v>21.0625</v>
      </c>
      <c r="I41" s="12">
        <f>D41/B41*100</f>
        <v>21.204999999999998</v>
      </c>
      <c r="K41" s="1">
        <f>IF(B41&lt;=600,B41,600)</f>
        <v>400</v>
      </c>
      <c r="L41" s="1">
        <f>IF(B41&lt;=600,0,B41-600)</f>
        <v>0</v>
      </c>
      <c r="M41" s="31">
        <f>'Rate Tables'!$G$13</f>
        <v>5.75</v>
      </c>
      <c r="N41" s="31">
        <f>ROUND(K41*'Rate Tables'!$G$16,4)</f>
        <v>24.248000000000001</v>
      </c>
      <c r="O41" s="31">
        <f>ROUND(L41*'Rate Tables'!$G$17,4)</f>
        <v>0</v>
      </c>
      <c r="P41" s="31">
        <f>N41+O41</f>
        <v>24.248000000000001</v>
      </c>
      <c r="Q41" s="31">
        <f>ROUND(B41*'Rate Tables'!$G$19,4)</f>
        <v>1.4048</v>
      </c>
      <c r="R41" s="31">
        <f>ROUND($B41*'Rate Tables'!$G$21,4)</f>
        <v>2.25</v>
      </c>
      <c r="S41" s="31">
        <f>ROUND($B41*'Rate Tables'!$G$23,4)</f>
        <v>0</v>
      </c>
      <c r="T41" s="31">
        <f>ROUND($B41*'Rate Tables'!$G$24,4)</f>
        <v>-0.11600000000000001</v>
      </c>
      <c r="U41" s="31">
        <f>ROUND(B41*'Rate Tables'!$G$26,4)</f>
        <v>1.6792</v>
      </c>
      <c r="V41" s="31">
        <f>ROUND(B41*'Rate Tables'!$G$28,4)</f>
        <v>0</v>
      </c>
      <c r="W41" s="31">
        <f>ROUND(B41*'Rate Tables'!$G$30,4)</f>
        <v>11.94</v>
      </c>
      <c r="X41" s="31">
        <f>ROUND(K41*'Rate Tables'!$G$33,4)</f>
        <v>37.095999999999997</v>
      </c>
      <c r="Y41" s="31">
        <f>ROUND(L41*'Rate Tables'!$G$34,4)</f>
        <v>0</v>
      </c>
      <c r="Z41" s="31">
        <f>X41+Y41</f>
        <v>37.095999999999997</v>
      </c>
      <c r="AA41" s="33">
        <f t="shared" ref="AA41:AA43" si="15">ROUND(M41+P41+Q41+R41+S41+T41+U41+V41+W41+Z41,2)</f>
        <v>84.25</v>
      </c>
      <c r="AC41" s="31">
        <f>'Rate Tables'!$J$13</f>
        <v>5.75</v>
      </c>
      <c r="AD41" s="31">
        <f>ROUND(K41*'Rate Tables'!$J$16,4)</f>
        <v>24.248000000000001</v>
      </c>
      <c r="AE41" s="31">
        <f>ROUND(L41*'Rate Tables'!$J$17,4)</f>
        <v>0</v>
      </c>
      <c r="AF41" s="31">
        <f>AD41+AE41</f>
        <v>24.248000000000001</v>
      </c>
      <c r="AG41" s="31">
        <f>ROUND(B41*'Rate Tables'!$J$19,4)</f>
        <v>1.4048</v>
      </c>
      <c r="AH41" s="31">
        <f>ROUND(B41*'Rate Tables'!$J$21,4)</f>
        <v>2.25</v>
      </c>
      <c r="AI41" s="31">
        <f>ROUND($B41*'Rate Tables'!$J$23,4)</f>
        <v>0.56399999999999995</v>
      </c>
      <c r="AJ41" s="31">
        <f>ROUND($B41*'Rate Tables'!$J$24,4)</f>
        <v>-0.11600000000000001</v>
      </c>
      <c r="AK41" s="31">
        <f>ROUND(B41*'Rate Tables'!$J$26,4)</f>
        <v>1.6792</v>
      </c>
      <c r="AL41" s="31">
        <f>ROUND(B41*'Rate Tables'!$J$28,4)</f>
        <v>0</v>
      </c>
      <c r="AM41" s="31">
        <f>ROUND(B41*'Rate Tables'!$J$30,4)</f>
        <v>11.94</v>
      </c>
      <c r="AN41" s="31">
        <f>ROUND(K41*'Rate Tables'!$J$33,4)</f>
        <v>37.095999999999997</v>
      </c>
      <c r="AO41" s="31">
        <f>ROUND(L41*'Rate Tables'!$J$34,4)</f>
        <v>0</v>
      </c>
      <c r="AP41" s="31">
        <f>AN41+AO41</f>
        <v>37.095999999999997</v>
      </c>
      <c r="AQ41" s="33">
        <f t="shared" si="4"/>
        <v>84.82</v>
      </c>
    </row>
    <row r="42" spans="2:43" ht="13" x14ac:dyDescent="0.3">
      <c r="B42" s="19">
        <v>500</v>
      </c>
      <c r="C42" s="12">
        <f>AA42</f>
        <v>103.88</v>
      </c>
      <c r="D42" s="12">
        <f>AQ42</f>
        <v>104.58</v>
      </c>
      <c r="E42" s="12">
        <f>D42-C42</f>
        <v>0.70000000000000284</v>
      </c>
      <c r="F42" s="29">
        <f>ROUND(E42/C42*100,1)</f>
        <v>0.7</v>
      </c>
      <c r="H42" s="12">
        <f>C42/B42*100</f>
        <v>20.776</v>
      </c>
      <c r="I42" s="12">
        <f>D42/B42*100</f>
        <v>20.915999999999997</v>
      </c>
      <c r="K42" s="1">
        <f t="shared" ref="K42:K43" si="16">IF(B42&lt;=600,B42,600)</f>
        <v>500</v>
      </c>
      <c r="L42" s="1">
        <f t="shared" ref="L42:L43" si="17">IF(B42&lt;=600,0,B42-600)</f>
        <v>0</v>
      </c>
      <c r="M42" s="31">
        <f>'Rate Tables'!$G$13</f>
        <v>5.75</v>
      </c>
      <c r="N42" s="31">
        <f>ROUND(K42*'Rate Tables'!$G$16,4)</f>
        <v>30.31</v>
      </c>
      <c r="O42" s="31">
        <f>ROUND(L42*'Rate Tables'!$G$17,4)</f>
        <v>0</v>
      </c>
      <c r="P42" s="31">
        <f>N42+O42</f>
        <v>30.31</v>
      </c>
      <c r="Q42" s="31">
        <f>ROUND(B42*'Rate Tables'!$G$19,4)</f>
        <v>1.756</v>
      </c>
      <c r="R42" s="31">
        <f>ROUND($B42*'Rate Tables'!$G$21,4)</f>
        <v>2.8125</v>
      </c>
      <c r="S42" s="31">
        <f>ROUND($B42*'Rate Tables'!$G$23,4)</f>
        <v>0</v>
      </c>
      <c r="T42" s="31">
        <f>ROUND($B42*'Rate Tables'!$G$24,4)</f>
        <v>-0.14499999999999999</v>
      </c>
      <c r="U42" s="31">
        <f>ROUND(B42*'Rate Tables'!$G$26,4)</f>
        <v>2.0990000000000002</v>
      </c>
      <c r="V42" s="31">
        <f>ROUND(B42*'Rate Tables'!$G$28,4)</f>
        <v>0</v>
      </c>
      <c r="W42" s="31">
        <f>ROUND(B42*'Rate Tables'!$G$30,4)</f>
        <v>14.925000000000001</v>
      </c>
      <c r="X42" s="31">
        <f>ROUND(K42*'Rate Tables'!$G$33,4)</f>
        <v>46.37</v>
      </c>
      <c r="Y42" s="31">
        <f>ROUND(L42*'Rate Tables'!$G$34,4)</f>
        <v>0</v>
      </c>
      <c r="Z42" s="31">
        <f>X42+Y42</f>
        <v>46.37</v>
      </c>
      <c r="AA42" s="33">
        <f t="shared" si="15"/>
        <v>103.88</v>
      </c>
      <c r="AC42" s="31">
        <f>'Rate Tables'!$J$13</f>
        <v>5.75</v>
      </c>
      <c r="AD42" s="31">
        <f>ROUND(K42*'Rate Tables'!$J$16,4)</f>
        <v>30.31</v>
      </c>
      <c r="AE42" s="31">
        <f>ROUND(L42*'Rate Tables'!$J$17,4)</f>
        <v>0</v>
      </c>
      <c r="AF42" s="31">
        <f>AD42+AE42</f>
        <v>30.31</v>
      </c>
      <c r="AG42" s="31">
        <f>ROUND(B42*'Rate Tables'!$J$19,4)</f>
        <v>1.756</v>
      </c>
      <c r="AH42" s="31">
        <f>ROUND(B42*'Rate Tables'!$J$21,4)</f>
        <v>2.8125</v>
      </c>
      <c r="AI42" s="31">
        <f>ROUND($B42*'Rate Tables'!$J$23,4)</f>
        <v>0.70499999999999996</v>
      </c>
      <c r="AJ42" s="31">
        <f>ROUND($B42*'Rate Tables'!$J$24,4)</f>
        <v>-0.14499999999999999</v>
      </c>
      <c r="AK42" s="31">
        <f>ROUND(B42*'Rate Tables'!$J$26,4)</f>
        <v>2.0990000000000002</v>
      </c>
      <c r="AL42" s="31">
        <f>ROUND(B42*'Rate Tables'!$J$28,4)</f>
        <v>0</v>
      </c>
      <c r="AM42" s="31">
        <f>ROUND(B42*'Rate Tables'!$J$30,4)</f>
        <v>14.925000000000001</v>
      </c>
      <c r="AN42" s="31">
        <f>ROUND(K42*'Rate Tables'!$J$33,4)</f>
        <v>46.37</v>
      </c>
      <c r="AO42" s="31">
        <f>ROUND(L42*'Rate Tables'!$J$34,4)</f>
        <v>0</v>
      </c>
      <c r="AP42" s="31">
        <f>AN42+AO42</f>
        <v>46.37</v>
      </c>
      <c r="AQ42" s="33">
        <f t="shared" si="4"/>
        <v>104.58</v>
      </c>
    </row>
    <row r="43" spans="2:43" ht="13" x14ac:dyDescent="0.3">
      <c r="B43" s="19">
        <v>750</v>
      </c>
      <c r="C43" s="12">
        <f>AA43</f>
        <v>152.94</v>
      </c>
      <c r="D43" s="12">
        <f>AQ43</f>
        <v>154</v>
      </c>
      <c r="E43" s="12">
        <f>D43-C43</f>
        <v>1.0600000000000023</v>
      </c>
      <c r="F43" s="29">
        <f>ROUND(E43/C43*100,1)</f>
        <v>0.7</v>
      </c>
      <c r="H43" s="12">
        <f>C43/B43*100</f>
        <v>20.391999999999999</v>
      </c>
      <c r="I43" s="12">
        <f>D43/B43*100</f>
        <v>20.533333333333335</v>
      </c>
      <c r="K43" s="1">
        <f t="shared" si="16"/>
        <v>600</v>
      </c>
      <c r="L43" s="1">
        <f t="shared" si="17"/>
        <v>150</v>
      </c>
      <c r="M43" s="31">
        <f>'Rate Tables'!$G$13</f>
        <v>5.75</v>
      </c>
      <c r="N43" s="31">
        <f>ROUND(K43*'Rate Tables'!$G$16,4)</f>
        <v>36.372</v>
      </c>
      <c r="O43" s="31">
        <f>ROUND(L43*'Rate Tables'!$G$17,4)</f>
        <v>9.093</v>
      </c>
      <c r="P43" s="31">
        <f>N43+O43</f>
        <v>45.465000000000003</v>
      </c>
      <c r="Q43" s="31">
        <f>ROUND(B43*'Rate Tables'!$G$19,4)</f>
        <v>2.6339999999999999</v>
      </c>
      <c r="R43" s="31">
        <f>ROUND($B43*'Rate Tables'!$G$21,4)</f>
        <v>4.2187999999999999</v>
      </c>
      <c r="S43" s="31">
        <f>ROUND($B43*'Rate Tables'!$G$23,4)</f>
        <v>0</v>
      </c>
      <c r="T43" s="31">
        <f>ROUND($B43*'Rate Tables'!$G$24,4)</f>
        <v>-0.2175</v>
      </c>
      <c r="U43" s="31">
        <f>ROUND(B43*'Rate Tables'!$G$26,4)</f>
        <v>3.1484999999999999</v>
      </c>
      <c r="V43" s="31">
        <f>ROUND(B43*'Rate Tables'!$G$28,4)</f>
        <v>0</v>
      </c>
      <c r="W43" s="31">
        <f>ROUND(B43*'Rate Tables'!$G$30,4)</f>
        <v>22.387499999999999</v>
      </c>
      <c r="X43" s="31">
        <f>ROUND(K43*'Rate Tables'!$G$33,4)</f>
        <v>55.643999999999998</v>
      </c>
      <c r="Y43" s="31">
        <f>ROUND(L43*'Rate Tables'!$G$34,4)</f>
        <v>13.911</v>
      </c>
      <c r="Z43" s="31">
        <f>X43+Y43</f>
        <v>69.554999999999993</v>
      </c>
      <c r="AA43" s="33">
        <f t="shared" si="15"/>
        <v>152.94</v>
      </c>
      <c r="AC43" s="31">
        <f>'Rate Tables'!$J$13</f>
        <v>5.75</v>
      </c>
      <c r="AD43" s="31">
        <f>ROUND(K43*'Rate Tables'!$J$16,4)</f>
        <v>36.372</v>
      </c>
      <c r="AE43" s="31">
        <f>ROUND(L43*'Rate Tables'!$J$17,4)</f>
        <v>9.093</v>
      </c>
      <c r="AF43" s="31">
        <f>AD43+AE43</f>
        <v>45.465000000000003</v>
      </c>
      <c r="AG43" s="31">
        <f>ROUND(B43*'Rate Tables'!$J$19,4)</f>
        <v>2.6339999999999999</v>
      </c>
      <c r="AH43" s="31">
        <f>ROUND(B43*'Rate Tables'!$J$21,4)</f>
        <v>4.2187999999999999</v>
      </c>
      <c r="AI43" s="31">
        <f>ROUND($B43*'Rate Tables'!$J$23,4)</f>
        <v>1.0575000000000001</v>
      </c>
      <c r="AJ43" s="31">
        <f>ROUND($B43*'Rate Tables'!$J$24,4)</f>
        <v>-0.2175</v>
      </c>
      <c r="AK43" s="31">
        <f>ROUND(B43*'Rate Tables'!$J$26,4)</f>
        <v>3.1484999999999999</v>
      </c>
      <c r="AL43" s="31">
        <f>ROUND(B43*'Rate Tables'!$J$28,4)</f>
        <v>0</v>
      </c>
      <c r="AM43" s="31">
        <f>ROUND(B43*'Rate Tables'!$J$30,4)</f>
        <v>22.387499999999999</v>
      </c>
      <c r="AN43" s="31">
        <f>ROUND(K43*'Rate Tables'!$J$33,4)</f>
        <v>55.643999999999998</v>
      </c>
      <c r="AO43" s="31">
        <f>ROUND(L43*'Rate Tables'!$J$34,4)</f>
        <v>13.911</v>
      </c>
      <c r="AP43" s="31">
        <f>AN43+AO43</f>
        <v>69.554999999999993</v>
      </c>
      <c r="AQ43" s="33">
        <f t="shared" si="4"/>
        <v>154</v>
      </c>
    </row>
    <row r="44" spans="2:43" ht="13" x14ac:dyDescent="0.3">
      <c r="B44" s="19"/>
      <c r="C44" s="12"/>
      <c r="D44" s="12"/>
      <c r="E44" s="12"/>
      <c r="F44" s="29"/>
      <c r="H44" s="12"/>
      <c r="I44" s="12"/>
      <c r="AA44" s="14"/>
      <c r="AQ44" s="33"/>
    </row>
    <row r="45" spans="2:43" ht="13" x14ac:dyDescent="0.3">
      <c r="B45" s="19">
        <v>1000</v>
      </c>
      <c r="C45" s="12">
        <f>AA45</f>
        <v>202.01</v>
      </c>
      <c r="D45" s="12">
        <f>AQ45</f>
        <v>203.42</v>
      </c>
      <c r="E45" s="12">
        <f>D45-C45</f>
        <v>1.4099999999999966</v>
      </c>
      <c r="F45" s="29">
        <f>ROUND(E45/C45*100,1)</f>
        <v>0.7</v>
      </c>
      <c r="H45" s="12">
        <f>C45/B45*100</f>
        <v>20.201000000000001</v>
      </c>
      <c r="I45" s="12">
        <f>D45/B45*100</f>
        <v>20.341999999999999</v>
      </c>
      <c r="K45" s="1">
        <f t="shared" ref="K45:K47" si="18">IF(B45&lt;=600,B45,600)</f>
        <v>600</v>
      </c>
      <c r="L45" s="1">
        <f t="shared" ref="L45:L47" si="19">IF(B45&lt;=600,0,B45-600)</f>
        <v>400</v>
      </c>
      <c r="M45" s="31">
        <f>'Rate Tables'!$G$13</f>
        <v>5.75</v>
      </c>
      <c r="N45" s="31">
        <f>ROUND(K45*'Rate Tables'!$G$16,4)</f>
        <v>36.372</v>
      </c>
      <c r="O45" s="31">
        <f>ROUND(L45*'Rate Tables'!$G$17,4)</f>
        <v>24.248000000000001</v>
      </c>
      <c r="P45" s="31">
        <f>N45+O45</f>
        <v>60.620000000000005</v>
      </c>
      <c r="Q45" s="31">
        <f>ROUND(B45*'Rate Tables'!$G$19,4)</f>
        <v>3.512</v>
      </c>
      <c r="R45" s="31">
        <f>ROUND($B45*'Rate Tables'!$G$21,4)</f>
        <v>5.625</v>
      </c>
      <c r="S45" s="31">
        <f>ROUND($B45*'Rate Tables'!$G$23,4)</f>
        <v>0</v>
      </c>
      <c r="T45" s="31">
        <f>ROUND($B45*'Rate Tables'!$G$24,4)</f>
        <v>-0.28999999999999998</v>
      </c>
      <c r="U45" s="31">
        <f>ROUND(B45*'Rate Tables'!$G$26,4)</f>
        <v>4.1980000000000004</v>
      </c>
      <c r="V45" s="31">
        <f>ROUND(B45*'Rate Tables'!$G$28,4)</f>
        <v>0</v>
      </c>
      <c r="W45" s="31">
        <f>ROUND(B45*'Rate Tables'!$G$30,4)</f>
        <v>29.85</v>
      </c>
      <c r="X45" s="31">
        <f>ROUND(K45*'Rate Tables'!$G$33,4)</f>
        <v>55.643999999999998</v>
      </c>
      <c r="Y45" s="31">
        <f>ROUND(L45*'Rate Tables'!$G$34,4)</f>
        <v>37.095999999999997</v>
      </c>
      <c r="Z45" s="31">
        <f>X45+Y45</f>
        <v>92.74</v>
      </c>
      <c r="AA45" s="33">
        <f t="shared" ref="AA45:AA47" si="20">ROUND(M45+P45+Q45+R45+S45+T45+U45+V45+W45+Z45,2)</f>
        <v>202.01</v>
      </c>
      <c r="AC45" s="31">
        <f>'Rate Tables'!$J$13</f>
        <v>5.75</v>
      </c>
      <c r="AD45" s="31">
        <f>ROUND(K45*'Rate Tables'!$J$16,4)</f>
        <v>36.372</v>
      </c>
      <c r="AE45" s="31">
        <f>ROUND(L45*'Rate Tables'!$J$17,4)</f>
        <v>24.248000000000001</v>
      </c>
      <c r="AF45" s="31">
        <f>AD45+AE45</f>
        <v>60.620000000000005</v>
      </c>
      <c r="AG45" s="31">
        <f>ROUND(B45*'Rate Tables'!$J$19,4)</f>
        <v>3.512</v>
      </c>
      <c r="AH45" s="31">
        <f>ROUND(B45*'Rate Tables'!$J$21,4)</f>
        <v>5.625</v>
      </c>
      <c r="AI45" s="31">
        <f>ROUND($B45*'Rate Tables'!$J$23,4)</f>
        <v>1.41</v>
      </c>
      <c r="AJ45" s="31">
        <f>ROUND($B45*'Rate Tables'!$J$24,4)</f>
        <v>-0.28999999999999998</v>
      </c>
      <c r="AK45" s="31">
        <f>ROUND(B45*'Rate Tables'!$J$26,4)</f>
        <v>4.1980000000000004</v>
      </c>
      <c r="AL45" s="31">
        <f>ROUND(B45*'Rate Tables'!$J$28,4)</f>
        <v>0</v>
      </c>
      <c r="AM45" s="31">
        <f>ROUND(B45*'Rate Tables'!$J$30,4)</f>
        <v>29.85</v>
      </c>
      <c r="AN45" s="31">
        <f>ROUND(K45*'Rate Tables'!$J$33,4)</f>
        <v>55.643999999999998</v>
      </c>
      <c r="AO45" s="31">
        <f>ROUND(L45*'Rate Tables'!$J$34,4)</f>
        <v>37.095999999999997</v>
      </c>
      <c r="AP45" s="31">
        <f>AN45+AO45</f>
        <v>92.74</v>
      </c>
      <c r="AQ45" s="33">
        <f t="shared" si="4"/>
        <v>203.42</v>
      </c>
    </row>
    <row r="46" spans="2:43" ht="13" x14ac:dyDescent="0.3">
      <c r="B46" s="19">
        <v>1500</v>
      </c>
      <c r="C46" s="12">
        <f>AA46</f>
        <v>300.13</v>
      </c>
      <c r="D46" s="12">
        <f>AQ46</f>
        <v>302.25</v>
      </c>
      <c r="E46" s="12">
        <f>D46-C46</f>
        <v>2.1200000000000045</v>
      </c>
      <c r="F46" s="29">
        <f>ROUND(E46/C46*100,1)</f>
        <v>0.7</v>
      </c>
      <c r="H46" s="12">
        <f>C46/B46*100</f>
        <v>20.008666666666667</v>
      </c>
      <c r="I46" s="12">
        <f>D46/B46*100</f>
        <v>20.150000000000002</v>
      </c>
      <c r="K46" s="1">
        <f t="shared" si="18"/>
        <v>600</v>
      </c>
      <c r="L46" s="1">
        <f t="shared" si="19"/>
        <v>900</v>
      </c>
      <c r="M46" s="31">
        <f>'Rate Tables'!$G$13</f>
        <v>5.75</v>
      </c>
      <c r="N46" s="31">
        <f>ROUND(K46*'Rate Tables'!$G$16,4)</f>
        <v>36.372</v>
      </c>
      <c r="O46" s="31">
        <f>ROUND(L46*'Rate Tables'!$G$17,4)</f>
        <v>54.558</v>
      </c>
      <c r="P46" s="31">
        <f>N46+O46</f>
        <v>90.93</v>
      </c>
      <c r="Q46" s="31">
        <f>ROUND(B46*'Rate Tables'!$G$19,4)</f>
        <v>5.2679999999999998</v>
      </c>
      <c r="R46" s="31">
        <f>ROUND($B46*'Rate Tables'!$G$21,4)</f>
        <v>8.4375</v>
      </c>
      <c r="S46" s="31">
        <f>ROUND($B46*'Rate Tables'!$G$23,4)</f>
        <v>0</v>
      </c>
      <c r="T46" s="31">
        <f>ROUND($B46*'Rate Tables'!$G$24,4)</f>
        <v>-0.435</v>
      </c>
      <c r="U46" s="31">
        <f>ROUND(B46*'Rate Tables'!$G$26,4)</f>
        <v>6.2969999999999997</v>
      </c>
      <c r="V46" s="31">
        <f>ROUND(B46*'Rate Tables'!$G$28,4)</f>
        <v>0</v>
      </c>
      <c r="W46" s="31">
        <f>ROUND(B46*'Rate Tables'!$G$30,4)</f>
        <v>44.774999999999999</v>
      </c>
      <c r="X46" s="31">
        <f>ROUND(K46*'Rate Tables'!$G$33,4)</f>
        <v>55.643999999999998</v>
      </c>
      <c r="Y46" s="31">
        <f>ROUND(L46*'Rate Tables'!$G$34,4)</f>
        <v>83.465999999999994</v>
      </c>
      <c r="Z46" s="31">
        <f>X46+Y46</f>
        <v>139.10999999999999</v>
      </c>
      <c r="AA46" s="33">
        <f t="shared" si="20"/>
        <v>300.13</v>
      </c>
      <c r="AC46" s="31">
        <f>'Rate Tables'!$J$13</f>
        <v>5.75</v>
      </c>
      <c r="AD46" s="31">
        <f>ROUND(K46*'Rate Tables'!$J$16,4)</f>
        <v>36.372</v>
      </c>
      <c r="AE46" s="31">
        <f>ROUND(L46*'Rate Tables'!$J$17,4)</f>
        <v>54.558</v>
      </c>
      <c r="AF46" s="31">
        <f>AD46+AE46</f>
        <v>90.93</v>
      </c>
      <c r="AG46" s="31">
        <f>ROUND(B46*'Rate Tables'!$J$19,4)</f>
        <v>5.2679999999999998</v>
      </c>
      <c r="AH46" s="31">
        <f>ROUND(B46*'Rate Tables'!$J$21,4)</f>
        <v>8.4375</v>
      </c>
      <c r="AI46" s="31">
        <f>ROUND($B46*'Rate Tables'!$J$23,4)</f>
        <v>2.1150000000000002</v>
      </c>
      <c r="AJ46" s="31">
        <f>ROUND($B46*'Rate Tables'!$J$24,4)</f>
        <v>-0.435</v>
      </c>
      <c r="AK46" s="31">
        <f>ROUND(B46*'Rate Tables'!$J$26,4)</f>
        <v>6.2969999999999997</v>
      </c>
      <c r="AL46" s="31">
        <f>ROUND(B46*'Rate Tables'!$J$28,4)</f>
        <v>0</v>
      </c>
      <c r="AM46" s="31">
        <f>ROUND(B46*'Rate Tables'!$J$30,4)</f>
        <v>44.774999999999999</v>
      </c>
      <c r="AN46" s="31">
        <f>ROUND(K46*'Rate Tables'!$J$33,4)</f>
        <v>55.643999999999998</v>
      </c>
      <c r="AO46" s="31">
        <f>ROUND(L46*'Rate Tables'!$J$34,4)</f>
        <v>83.465999999999994</v>
      </c>
      <c r="AP46" s="31">
        <f>AN46+AO46</f>
        <v>139.10999999999999</v>
      </c>
      <c r="AQ46" s="33">
        <f t="shared" si="4"/>
        <v>302.25</v>
      </c>
    </row>
    <row r="47" spans="2:43" ht="13" x14ac:dyDescent="0.3">
      <c r="B47" s="19">
        <v>2000</v>
      </c>
      <c r="C47" s="12">
        <f>AA47</f>
        <v>398.26</v>
      </c>
      <c r="D47" s="12">
        <f>AQ47</f>
        <v>401.08</v>
      </c>
      <c r="E47" s="12">
        <f>D47-C47</f>
        <v>2.8199999999999932</v>
      </c>
      <c r="F47" s="29">
        <f>ROUND(E47/C47*100,1)</f>
        <v>0.7</v>
      </c>
      <c r="H47" s="12">
        <f>C47/B47*100</f>
        <v>19.913</v>
      </c>
      <c r="I47" s="12">
        <f>D47/B47*100</f>
        <v>20.053999999999998</v>
      </c>
      <c r="K47" s="1">
        <f t="shared" si="18"/>
        <v>600</v>
      </c>
      <c r="L47" s="1">
        <f t="shared" si="19"/>
        <v>1400</v>
      </c>
      <c r="M47" s="31">
        <f>'Rate Tables'!$G$13</f>
        <v>5.75</v>
      </c>
      <c r="N47" s="31">
        <f>ROUND(K47*'Rate Tables'!$G$16,4)</f>
        <v>36.372</v>
      </c>
      <c r="O47" s="31">
        <f>ROUND(L47*'Rate Tables'!$G$17,4)</f>
        <v>84.867999999999995</v>
      </c>
      <c r="P47" s="31">
        <f>N47+O47</f>
        <v>121.24</v>
      </c>
      <c r="Q47" s="31">
        <f>ROUND(B47*'Rate Tables'!$G$19,4)</f>
        <v>7.024</v>
      </c>
      <c r="R47" s="31">
        <f>ROUND($B47*'Rate Tables'!$G$21,4)</f>
        <v>11.25</v>
      </c>
      <c r="S47" s="31">
        <f>ROUND($B47*'Rate Tables'!$G$23,4)</f>
        <v>0</v>
      </c>
      <c r="T47" s="31">
        <f>ROUND($B47*'Rate Tables'!$G$24,4)</f>
        <v>-0.57999999999999996</v>
      </c>
      <c r="U47" s="31">
        <f>ROUND(B47*'Rate Tables'!$G$26,4)</f>
        <v>8.3960000000000008</v>
      </c>
      <c r="V47" s="31">
        <f>ROUND(B47*'Rate Tables'!$G$28,4)</f>
        <v>0</v>
      </c>
      <c r="W47" s="31">
        <f>ROUND(B47*'Rate Tables'!$G$30,4)</f>
        <v>59.7</v>
      </c>
      <c r="X47" s="31">
        <f>ROUND(K47*'Rate Tables'!$G$33,4)</f>
        <v>55.643999999999998</v>
      </c>
      <c r="Y47" s="31">
        <f>ROUND(L47*'Rate Tables'!$G$34,4)</f>
        <v>129.83600000000001</v>
      </c>
      <c r="Z47" s="31">
        <f>X47+Y47</f>
        <v>185.48000000000002</v>
      </c>
      <c r="AA47" s="33">
        <f t="shared" si="20"/>
        <v>398.26</v>
      </c>
      <c r="AC47" s="31">
        <f>'Rate Tables'!$J$13</f>
        <v>5.75</v>
      </c>
      <c r="AD47" s="31">
        <f>ROUND(K47*'Rate Tables'!$J$16,4)</f>
        <v>36.372</v>
      </c>
      <c r="AE47" s="31">
        <f>ROUND(L47*'Rate Tables'!$J$17,4)</f>
        <v>84.867999999999995</v>
      </c>
      <c r="AF47" s="31">
        <f>AD47+AE47</f>
        <v>121.24</v>
      </c>
      <c r="AG47" s="31">
        <f>ROUND(B47*'Rate Tables'!$J$19,4)</f>
        <v>7.024</v>
      </c>
      <c r="AH47" s="31">
        <f>ROUND(B47*'Rate Tables'!$J$21,4)</f>
        <v>11.25</v>
      </c>
      <c r="AI47" s="31">
        <f>ROUND($B47*'Rate Tables'!$J$23,4)</f>
        <v>2.82</v>
      </c>
      <c r="AJ47" s="31">
        <f>ROUND($B47*'Rate Tables'!$J$24,4)</f>
        <v>-0.57999999999999996</v>
      </c>
      <c r="AK47" s="31">
        <f>ROUND(B47*'Rate Tables'!$J$26,4)</f>
        <v>8.3960000000000008</v>
      </c>
      <c r="AL47" s="31">
        <f>ROUND(B47*'Rate Tables'!$J$28,4)</f>
        <v>0</v>
      </c>
      <c r="AM47" s="31">
        <f>ROUND(B47*'Rate Tables'!$J$30,4)</f>
        <v>59.7</v>
      </c>
      <c r="AN47" s="31">
        <f>ROUND(K47*'Rate Tables'!$J$33,4)</f>
        <v>55.643999999999998</v>
      </c>
      <c r="AO47" s="31">
        <f>ROUND(L47*'Rate Tables'!$J$34,4)</f>
        <v>129.83600000000001</v>
      </c>
      <c r="AP47" s="31">
        <f>AN47+AO47</f>
        <v>185.48000000000002</v>
      </c>
      <c r="AQ47" s="33">
        <f t="shared" si="4"/>
        <v>401.08</v>
      </c>
    </row>
    <row r="48" spans="2:43" x14ac:dyDescent="0.25">
      <c r="B48" s="19"/>
      <c r="C48" s="12"/>
      <c r="D48" s="12"/>
      <c r="E48" s="12"/>
      <c r="F48" s="29"/>
    </row>
    <row r="49" spans="1:32" ht="13" x14ac:dyDescent="0.3">
      <c r="B49" s="32"/>
      <c r="C49" s="33"/>
      <c r="D49" s="33"/>
      <c r="E49" s="33"/>
      <c r="F49" s="34"/>
    </row>
    <row r="50" spans="1:32" ht="13" x14ac:dyDescent="0.3">
      <c r="A50" s="28" t="s">
        <v>73</v>
      </c>
      <c r="B50" s="27"/>
      <c r="C50" s="27"/>
      <c r="D50" s="27"/>
      <c r="E50" s="27"/>
      <c r="F50" s="27"/>
      <c r="AF50" s="31"/>
    </row>
    <row r="51" spans="1:32" x14ac:dyDescent="0.25">
      <c r="AF51" s="31"/>
    </row>
    <row r="52" spans="1:32" x14ac:dyDescent="0.25">
      <c r="B52" s="19">
        <v>0</v>
      </c>
      <c r="C52" s="5">
        <f>ROUND((C15*4+C33*8)/12,2)</f>
        <v>5.75</v>
      </c>
      <c r="D52" s="5">
        <f>ROUND((D15*4+D33*8)/12,2)</f>
        <v>5.75</v>
      </c>
      <c r="E52" s="5">
        <f>D52-C52</f>
        <v>0</v>
      </c>
      <c r="F52" s="29">
        <f>ROUND(E52/C52*100,1)</f>
        <v>0</v>
      </c>
      <c r="AF52" s="31"/>
    </row>
    <row r="53" spans="1:32" x14ac:dyDescent="0.25">
      <c r="B53" s="19">
        <v>50</v>
      </c>
      <c r="C53" s="5">
        <f t="shared" ref="C53:D54" si="21">ROUND((C16*4+C34*8)/12,2)</f>
        <v>14.96</v>
      </c>
      <c r="D53" s="5">
        <f t="shared" si="21"/>
        <v>15.03</v>
      </c>
      <c r="E53" s="12">
        <f>D53-C53</f>
        <v>6.9999999999998508E-2</v>
      </c>
      <c r="F53" s="29">
        <f>ROUND(E53/C53*100,1)</f>
        <v>0.5</v>
      </c>
      <c r="AF53" s="31"/>
    </row>
    <row r="54" spans="1:32" x14ac:dyDescent="0.25">
      <c r="B54" s="19">
        <v>100</v>
      </c>
      <c r="C54" s="5">
        <f t="shared" si="21"/>
        <v>24.18</v>
      </c>
      <c r="D54" s="5">
        <f t="shared" si="21"/>
        <v>24.32</v>
      </c>
      <c r="E54" s="12">
        <f>D54-C54</f>
        <v>0.14000000000000057</v>
      </c>
      <c r="F54" s="29">
        <f>ROUND(E54/C54*100,1)</f>
        <v>0.6</v>
      </c>
      <c r="AF54" s="31"/>
    </row>
    <row r="55" spans="1:32" x14ac:dyDescent="0.25">
      <c r="B55" s="19"/>
      <c r="C55" s="5"/>
      <c r="D55" s="5"/>
      <c r="E55" s="12"/>
      <c r="F55" s="29"/>
      <c r="AF55" s="31"/>
    </row>
    <row r="56" spans="1:32" x14ac:dyDescent="0.25">
      <c r="B56" s="19">
        <v>200</v>
      </c>
      <c r="C56" s="5">
        <f>ROUND((C19*4+C37*8)/12,2)</f>
        <v>42.59</v>
      </c>
      <c r="D56" s="5">
        <f>ROUND((D19*4+D37*8)/12,2)</f>
        <v>42.87</v>
      </c>
      <c r="E56" s="12">
        <f>D56-C56</f>
        <v>0.27999999999999403</v>
      </c>
      <c r="F56" s="29">
        <f>ROUND(E56/C56*100,1)</f>
        <v>0.7</v>
      </c>
      <c r="AF56" s="31"/>
    </row>
    <row r="57" spans="1:32" x14ac:dyDescent="0.25">
      <c r="B57" s="19">
        <v>250</v>
      </c>
      <c r="C57" s="5">
        <f t="shared" ref="C57:D58" si="22">ROUND((C20*4+C38*8)/12,2)</f>
        <v>51.8</v>
      </c>
      <c r="D57" s="5">
        <f t="shared" si="22"/>
        <v>52.16</v>
      </c>
      <c r="E57" s="12">
        <f>D57-C57</f>
        <v>0.35999999999999943</v>
      </c>
      <c r="F57" s="29">
        <f>ROUND(E57/C57*100,1)</f>
        <v>0.7</v>
      </c>
      <c r="AF57" s="31"/>
    </row>
    <row r="58" spans="1:32" x14ac:dyDescent="0.25">
      <c r="B58" s="19">
        <v>300</v>
      </c>
      <c r="C58" s="5">
        <f t="shared" si="22"/>
        <v>61.02</v>
      </c>
      <c r="D58" s="5">
        <f t="shared" si="22"/>
        <v>61.44</v>
      </c>
      <c r="E58" s="12">
        <f>D58-C58</f>
        <v>0.4199999999999946</v>
      </c>
      <c r="F58" s="29">
        <f>ROUND(E58/C58*100,1)</f>
        <v>0.7</v>
      </c>
      <c r="AF58" s="31"/>
    </row>
    <row r="59" spans="1:32" x14ac:dyDescent="0.25">
      <c r="B59" s="19"/>
      <c r="C59" s="12"/>
      <c r="D59" s="12"/>
      <c r="E59" s="12"/>
      <c r="F59" s="29"/>
      <c r="AF59" s="31"/>
    </row>
    <row r="60" spans="1:32" x14ac:dyDescent="0.25">
      <c r="B60" s="19">
        <v>400</v>
      </c>
      <c r="C60" s="5">
        <f>ROUND((C23*4+C41*8)/12,2)</f>
        <v>79.44</v>
      </c>
      <c r="D60" s="5">
        <f>ROUND((D23*4+D41*8)/12,2)</f>
        <v>80.010000000000005</v>
      </c>
      <c r="E60" s="12">
        <f>D60-C60</f>
        <v>0.57000000000000739</v>
      </c>
      <c r="F60" s="29">
        <f>ROUND(E60/C60*100,1)</f>
        <v>0.7</v>
      </c>
      <c r="AF60" s="31"/>
    </row>
    <row r="61" spans="1:32" x14ac:dyDescent="0.25">
      <c r="B61" s="19">
        <v>500</v>
      </c>
      <c r="C61" s="5">
        <f t="shared" ref="C61:D62" si="23">ROUND((C24*4+C42*8)/12,2)</f>
        <v>97.86</v>
      </c>
      <c r="D61" s="5">
        <f t="shared" si="23"/>
        <v>98.56</v>
      </c>
      <c r="E61" s="12">
        <f>D61-C61</f>
        <v>0.70000000000000284</v>
      </c>
      <c r="F61" s="29">
        <f>ROUND(E61/C61*100,1)</f>
        <v>0.7</v>
      </c>
      <c r="AF61" s="31"/>
    </row>
    <row r="62" spans="1:32" x14ac:dyDescent="0.25">
      <c r="B62" s="19">
        <v>750</v>
      </c>
      <c r="C62" s="5">
        <f t="shared" si="23"/>
        <v>147.79</v>
      </c>
      <c r="D62" s="5">
        <f t="shared" si="23"/>
        <v>148.85</v>
      </c>
      <c r="E62" s="12">
        <f>D62-C62</f>
        <v>1.0600000000000023</v>
      </c>
      <c r="F62" s="29">
        <f>ROUND(E62/C62*100,1)</f>
        <v>0.7</v>
      </c>
      <c r="AF62" s="31"/>
    </row>
    <row r="63" spans="1:32" x14ac:dyDescent="0.25">
      <c r="B63" s="19"/>
      <c r="C63" s="12"/>
      <c r="D63" s="12"/>
      <c r="E63" s="12"/>
      <c r="F63" s="29"/>
      <c r="AF63" s="31"/>
    </row>
    <row r="64" spans="1:32" x14ac:dyDescent="0.25">
      <c r="B64" s="19">
        <v>1000</v>
      </c>
      <c r="C64" s="5">
        <f>ROUND((C27*4+C45*8)/12,2)</f>
        <v>200.31</v>
      </c>
      <c r="D64" s="5">
        <f>ROUND((D27*4+D45*8)/12,2)</f>
        <v>201.72</v>
      </c>
      <c r="E64" s="12">
        <f>D64-C64</f>
        <v>1.4099999999999966</v>
      </c>
      <c r="F64" s="29">
        <f>ROUND(E64/C64*100,1)</f>
        <v>0.7</v>
      </c>
      <c r="AF64" s="31"/>
    </row>
    <row r="65" spans="2:32" x14ac:dyDescent="0.25">
      <c r="B65" s="19">
        <v>1500</v>
      </c>
      <c r="C65" s="5">
        <f t="shared" ref="C65:D66" si="24">ROUND((C28*4+C46*8)/12,2)</f>
        <v>305.32</v>
      </c>
      <c r="D65" s="5">
        <f t="shared" si="24"/>
        <v>307.44</v>
      </c>
      <c r="E65" s="12">
        <f>D65-C65</f>
        <v>2.1200000000000045</v>
      </c>
      <c r="F65" s="29">
        <f>ROUND(E65/C65*100,1)</f>
        <v>0.7</v>
      </c>
      <c r="AF65" s="31"/>
    </row>
    <row r="66" spans="2:32" x14ac:dyDescent="0.25">
      <c r="B66" s="19">
        <v>2000</v>
      </c>
      <c r="C66" s="5">
        <f t="shared" si="24"/>
        <v>410.35</v>
      </c>
      <c r="D66" s="5">
        <f t="shared" si="24"/>
        <v>413.17</v>
      </c>
      <c r="E66" s="12">
        <f>D66-C66</f>
        <v>2.8199999999999932</v>
      </c>
      <c r="F66" s="29">
        <f>ROUND(E66/C66*100,1)</f>
        <v>0.7</v>
      </c>
      <c r="AF66" s="31"/>
    </row>
    <row r="67" spans="2:32" x14ac:dyDescent="0.25">
      <c r="AF67" s="31"/>
    </row>
    <row r="68" spans="2:32" x14ac:dyDescent="0.25">
      <c r="AF68" s="31"/>
    </row>
    <row r="69" spans="2:32" x14ac:dyDescent="0.25">
      <c r="AF69" s="31"/>
    </row>
    <row r="70" spans="2:32" x14ac:dyDescent="0.25">
      <c r="AF70" s="31"/>
    </row>
    <row r="71" spans="2:32" x14ac:dyDescent="0.25">
      <c r="AF71" s="31"/>
    </row>
    <row r="72" spans="2:32" x14ac:dyDescent="0.25">
      <c r="AF72" s="31"/>
    </row>
    <row r="73" spans="2:32" x14ac:dyDescent="0.25">
      <c r="AF73" s="31"/>
    </row>
    <row r="74" spans="2:32" x14ac:dyDescent="0.25">
      <c r="AF74" s="31"/>
    </row>
    <row r="75" spans="2:32" x14ac:dyDescent="0.25">
      <c r="AF75" s="31"/>
    </row>
    <row r="76" spans="2:32" x14ac:dyDescent="0.25">
      <c r="AF76" s="31"/>
    </row>
    <row r="77" spans="2:32" x14ac:dyDescent="0.25">
      <c r="AF77" s="31"/>
    </row>
    <row r="78" spans="2:32" x14ac:dyDescent="0.25">
      <c r="AF78" s="31"/>
    </row>
    <row r="79" spans="2:32" x14ac:dyDescent="0.25">
      <c r="AF79" s="31"/>
    </row>
    <row r="80" spans="2:32" x14ac:dyDescent="0.25">
      <c r="AF80" s="31"/>
    </row>
    <row r="81" spans="32:32" x14ac:dyDescent="0.25">
      <c r="AF81" s="31"/>
    </row>
    <row r="82" spans="32:32" x14ac:dyDescent="0.25">
      <c r="AF82" s="31"/>
    </row>
    <row r="83" spans="32:32" x14ac:dyDescent="0.25">
      <c r="AF83" s="31"/>
    </row>
    <row r="84" spans="32:32" x14ac:dyDescent="0.25">
      <c r="AF84" s="31"/>
    </row>
  </sheetData>
  <mergeCells count="3">
    <mergeCell ref="M9:AA9"/>
    <mergeCell ref="AC9:AQ9"/>
    <mergeCell ref="H10:I10"/>
  </mergeCells>
  <printOptions horizontalCentered="1"/>
  <pageMargins left="0.5" right="0.5" top="1.4" bottom="0.75" header="0.5" footer="0.5"/>
  <pageSetup fitToHeight="0" orientation="portrait" r:id="rId1"/>
  <headerFooter alignWithMargins="0">
    <oddHeader xml:space="preserve">&amp;C&amp;"Arial,Bold"&amp;12
Program Year 4
</oddHeader>
    <oddFooter>&amp;L*All Rates Include Sales and Use Tax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1B70-B8DE-41E0-A81B-BC93C5A8F32D}">
  <sheetPr>
    <tabColor indexed="42"/>
    <pageSetUpPr fitToPage="1"/>
  </sheetPr>
  <dimension ref="A1:BR296"/>
  <sheetViews>
    <sheetView topLeftCell="A27" zoomScaleNormal="100" workbookViewId="0">
      <selection activeCell="M57" sqref="M57:Y57"/>
    </sheetView>
  </sheetViews>
  <sheetFormatPr defaultColWidth="9.1796875" defaultRowHeight="12.5" x14ac:dyDescent="0.25"/>
  <cols>
    <col min="1" max="1" width="9.1796875" style="58"/>
    <col min="2" max="6" width="11.453125" style="58" customWidth="1"/>
    <col min="7" max="7" width="9.7265625" style="58" customWidth="1"/>
    <col min="8" max="9" width="9.1796875" style="58" customWidth="1"/>
    <col min="10" max="10" width="3.453125" style="1" customWidth="1"/>
    <col min="11" max="11" width="9.453125" style="1" customWidth="1"/>
    <col min="12" max="14" width="9.1796875" style="35" customWidth="1"/>
    <col min="15" max="15" width="10.1796875" style="35" bestFit="1" customWidth="1"/>
    <col min="16" max="16" width="9.1796875" style="35" customWidth="1"/>
    <col min="17" max="19" width="10.26953125" style="35" customWidth="1"/>
    <col min="20" max="23" width="9.1796875" style="35" customWidth="1"/>
    <col min="24" max="24" width="9.26953125" style="35" customWidth="1"/>
    <col min="25" max="25" width="11.26953125" style="35" customWidth="1"/>
    <col min="26" max="27" width="9.26953125" style="35" bestFit="1" customWidth="1"/>
    <col min="28" max="29" width="9.1796875" style="35" customWidth="1"/>
    <col min="30" max="31" width="11.81640625" style="35" customWidth="1"/>
    <col min="32" max="32" width="9.1796875" style="35" customWidth="1"/>
    <col min="33" max="33" width="9.7265625" style="35" customWidth="1"/>
    <col min="34" max="34" width="9.1796875" style="35" customWidth="1"/>
    <col min="35" max="37" width="10.7265625" style="35" customWidth="1"/>
    <col min="38" max="38" width="9.1796875" style="35" customWidth="1"/>
    <col min="39" max="39" width="9.26953125" style="35" customWidth="1"/>
    <col min="40" max="49" width="9.1796875" style="35" customWidth="1"/>
    <col min="50" max="50" width="10.1796875" style="35" bestFit="1" customWidth="1"/>
    <col min="51" max="51" width="10.7265625" style="35" customWidth="1"/>
    <col min="52" max="68" width="9.1796875" style="35" customWidth="1"/>
    <col min="69" max="74" width="9.1796875" style="1" customWidth="1"/>
    <col min="75" max="16384" width="9.1796875" style="1"/>
  </cols>
  <sheetData>
    <row r="1" spans="1:68" ht="15.5" x14ac:dyDescent="0.35">
      <c r="A1" s="100" t="str">
        <f>'Rate Tables'!$A$1</f>
        <v>ROCKLAND ELECTRIC COMPANY</v>
      </c>
      <c r="B1" s="100"/>
      <c r="C1" s="84"/>
      <c r="D1" s="84"/>
      <c r="E1" s="84"/>
      <c r="F1" s="84"/>
    </row>
    <row r="3" spans="1:68" x14ac:dyDescent="0.25">
      <c r="A3" s="84" t="str">
        <f>'Rate Tables'!$A$3</f>
        <v>Monthly Billing Comparisons</v>
      </c>
      <c r="B3" s="84"/>
      <c r="C3" s="84"/>
      <c r="D3" s="84"/>
      <c r="E3" s="84"/>
      <c r="F3" s="84"/>
    </row>
    <row r="5" spans="1:68" ht="13" x14ac:dyDescent="0.3">
      <c r="A5" s="101" t="s">
        <v>74</v>
      </c>
      <c r="B5" s="101"/>
      <c r="C5" s="84"/>
      <c r="D5" s="84"/>
      <c r="E5" s="84"/>
      <c r="F5" s="84"/>
    </row>
    <row r="6" spans="1:68" x14ac:dyDescent="0.25">
      <c r="B6" s="84"/>
      <c r="C6" s="84"/>
      <c r="D6" s="84"/>
      <c r="E6" s="84"/>
      <c r="F6" s="84"/>
      <c r="BP6" s="1"/>
    </row>
    <row r="7" spans="1:68" x14ac:dyDescent="0.25">
      <c r="BP7" s="1"/>
    </row>
    <row r="8" spans="1:68" x14ac:dyDescent="0.25">
      <c r="BN8" s="1"/>
      <c r="BO8" s="1"/>
      <c r="BP8" s="1"/>
    </row>
    <row r="9" spans="1:68" x14ac:dyDescent="0.25">
      <c r="B9" s="102" t="s">
        <v>48</v>
      </c>
      <c r="C9" s="102" t="s">
        <v>49</v>
      </c>
      <c r="D9" s="102" t="s">
        <v>49</v>
      </c>
      <c r="N9" s="135" t="s">
        <v>50</v>
      </c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36"/>
      <c r="AK9" s="135" t="s">
        <v>51</v>
      </c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37"/>
      <c r="BM9" s="1"/>
      <c r="BN9" s="1"/>
      <c r="BO9" s="1"/>
      <c r="BP9" s="1"/>
    </row>
    <row r="10" spans="1:68" ht="13" x14ac:dyDescent="0.3">
      <c r="B10" s="102" t="s">
        <v>52</v>
      </c>
      <c r="C10" s="102" t="s">
        <v>1</v>
      </c>
      <c r="D10" s="102" t="s">
        <v>3</v>
      </c>
      <c r="E10" s="103" t="s">
        <v>53</v>
      </c>
      <c r="F10" s="84"/>
      <c r="H10" s="134" t="s">
        <v>54</v>
      </c>
      <c r="I10" s="134"/>
      <c r="J10" s="4"/>
      <c r="L10" s="38" t="s">
        <v>37</v>
      </c>
      <c r="M10" s="38"/>
      <c r="N10" s="38" t="s">
        <v>55</v>
      </c>
      <c r="O10" s="38" t="s">
        <v>2</v>
      </c>
      <c r="P10" s="38"/>
      <c r="Q10" s="38"/>
      <c r="R10" s="38"/>
      <c r="S10" s="38"/>
      <c r="T10" s="38" t="s">
        <v>56</v>
      </c>
      <c r="U10" s="38"/>
      <c r="V10" s="38"/>
      <c r="W10" s="38" t="s">
        <v>19</v>
      </c>
      <c r="X10" s="38" t="s">
        <v>2</v>
      </c>
      <c r="Y10" s="38" t="s">
        <v>2</v>
      </c>
      <c r="AA10" s="38"/>
      <c r="AJ10" s="38"/>
      <c r="AK10" s="38" t="s">
        <v>55</v>
      </c>
      <c r="AL10" s="38" t="s">
        <v>2</v>
      </c>
      <c r="AM10" s="38"/>
      <c r="AN10" s="38"/>
      <c r="AO10" s="38"/>
      <c r="AP10" s="38"/>
      <c r="AQ10" s="38" t="s">
        <v>56</v>
      </c>
      <c r="AR10" s="38"/>
      <c r="AS10" s="38"/>
      <c r="AT10" s="38" t="s">
        <v>19</v>
      </c>
      <c r="AU10" s="38" t="s">
        <v>2</v>
      </c>
      <c r="AV10" s="38"/>
      <c r="AX10" s="38"/>
      <c r="BL10" s="1"/>
      <c r="BM10" s="1"/>
      <c r="BN10" s="1"/>
      <c r="BO10" s="1"/>
      <c r="BP10" s="1"/>
    </row>
    <row r="11" spans="1:68" ht="13" x14ac:dyDescent="0.3">
      <c r="B11" s="104" t="s">
        <v>57</v>
      </c>
      <c r="C11" s="104" t="s">
        <v>58</v>
      </c>
      <c r="D11" s="104" t="s">
        <v>58</v>
      </c>
      <c r="E11" s="104" t="s">
        <v>59</v>
      </c>
      <c r="F11" s="104" t="s">
        <v>60</v>
      </c>
      <c r="H11" s="105" t="s">
        <v>1</v>
      </c>
      <c r="I11" s="105" t="s">
        <v>3</v>
      </c>
      <c r="J11" s="28"/>
      <c r="L11" s="39" t="s">
        <v>75</v>
      </c>
      <c r="M11" s="39" t="s">
        <v>63</v>
      </c>
      <c r="N11" s="39" t="s">
        <v>75</v>
      </c>
      <c r="O11" s="39" t="s">
        <v>64</v>
      </c>
      <c r="P11" s="39" t="s">
        <v>65</v>
      </c>
      <c r="Q11" s="39" t="s">
        <v>66</v>
      </c>
      <c r="R11" s="62" t="s">
        <v>103</v>
      </c>
      <c r="S11" s="110" t="s">
        <v>108</v>
      </c>
      <c r="T11" s="39" t="s">
        <v>67</v>
      </c>
      <c r="U11" s="39" t="s">
        <v>68</v>
      </c>
      <c r="V11" s="39" t="s">
        <v>69</v>
      </c>
      <c r="W11" s="39" t="s">
        <v>70</v>
      </c>
      <c r="X11" s="39" t="s">
        <v>19</v>
      </c>
      <c r="Y11" s="39" t="s">
        <v>72</v>
      </c>
      <c r="Z11" s="96"/>
      <c r="AA11" s="39"/>
      <c r="AJ11" s="39" t="s">
        <v>63</v>
      </c>
      <c r="AK11" s="39" t="s">
        <v>61</v>
      </c>
      <c r="AL11" s="39" t="s">
        <v>64</v>
      </c>
      <c r="AM11" s="39" t="s">
        <v>65</v>
      </c>
      <c r="AN11" s="39" t="s">
        <v>66</v>
      </c>
      <c r="AO11" s="62" t="s">
        <v>103</v>
      </c>
      <c r="AP11" s="110" t="s">
        <v>108</v>
      </c>
      <c r="AQ11" s="39" t="s">
        <v>67</v>
      </c>
      <c r="AR11" s="39" t="s">
        <v>68</v>
      </c>
      <c r="AS11" s="39" t="s">
        <v>69</v>
      </c>
      <c r="AT11" s="39" t="s">
        <v>70</v>
      </c>
      <c r="AU11" s="39" t="s">
        <v>19</v>
      </c>
      <c r="AV11" s="38" t="s">
        <v>2</v>
      </c>
      <c r="AW11" s="96"/>
      <c r="AX11" s="39"/>
      <c r="BL11" s="1"/>
      <c r="BM11" s="1"/>
      <c r="BN11" s="1"/>
      <c r="BO11" s="1"/>
      <c r="BP11" s="1"/>
    </row>
    <row r="12" spans="1:68" ht="13" x14ac:dyDescent="0.3">
      <c r="B12" s="104"/>
      <c r="C12" s="104"/>
      <c r="D12" s="104"/>
      <c r="E12" s="104"/>
      <c r="F12" s="104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AA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 t="s">
        <v>72</v>
      </c>
      <c r="AX12" s="39"/>
      <c r="BL12" s="1"/>
      <c r="BM12" s="1"/>
      <c r="BN12" s="1"/>
      <c r="BO12" s="1"/>
      <c r="BP12" s="1"/>
    </row>
    <row r="13" spans="1:68" ht="13" x14ac:dyDescent="0.3">
      <c r="A13" s="105" t="s">
        <v>9</v>
      </c>
      <c r="B13" s="104"/>
      <c r="C13" s="104"/>
      <c r="D13" s="104"/>
      <c r="E13" s="104"/>
      <c r="F13" s="104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AA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X13" s="39"/>
      <c r="BL13" s="1"/>
      <c r="BM13" s="1"/>
      <c r="BN13" s="1"/>
      <c r="BO13" s="1"/>
      <c r="BP13" s="1"/>
    </row>
    <row r="14" spans="1:68" x14ac:dyDescent="0.25">
      <c r="AV14" s="39"/>
      <c r="BL14" s="1"/>
      <c r="BM14" s="1"/>
      <c r="BN14" s="1"/>
      <c r="BO14" s="1"/>
      <c r="BP14" s="1"/>
    </row>
    <row r="15" spans="1:68" x14ac:dyDescent="0.25">
      <c r="B15" s="106">
        <v>0</v>
      </c>
      <c r="C15" s="86">
        <f>Y15</f>
        <v>14</v>
      </c>
      <c r="D15" s="86">
        <f>AV15</f>
        <v>14</v>
      </c>
      <c r="E15" s="86">
        <f>D15-C15</f>
        <v>0</v>
      </c>
      <c r="F15" s="107">
        <f>ROUND(E15/C15*100,1)</f>
        <v>0</v>
      </c>
      <c r="H15" s="108" t="str">
        <f>IF(ISERROR(C15/B15*100),"N/A",(C15/B15*100))</f>
        <v>N/A</v>
      </c>
      <c r="I15" s="109" t="str">
        <f>IF(ISERROR(D15/B15*100),"N/A",(D15/B15*100))</f>
        <v>N/A</v>
      </c>
      <c r="J15" s="12"/>
      <c r="L15" s="35">
        <f>B15</f>
        <v>0</v>
      </c>
      <c r="M15" s="40">
        <f>'Rate Tables'!$F$42</f>
        <v>14</v>
      </c>
      <c r="N15" s="67">
        <f>ROUND(L15*'Rate Tables'!$F$45,4)</f>
        <v>0</v>
      </c>
      <c r="O15" s="40">
        <f>N15</f>
        <v>0</v>
      </c>
      <c r="P15" s="40">
        <f>ROUND(B15*'Rate Tables'!$F$47,4)</f>
        <v>0</v>
      </c>
      <c r="Q15" s="40">
        <f>ROUND(B15*'Rate Tables'!$F$49,4)</f>
        <v>0</v>
      </c>
      <c r="R15" s="78">
        <f>ROUND(B15*'Rate Tables'!$F$51,4)</f>
        <v>0</v>
      </c>
      <c r="S15" s="78">
        <f>ROUND(B15*'Rate Tables'!$F$52,4)</f>
        <v>0</v>
      </c>
      <c r="T15" s="40">
        <f>ROUND(B15*'Rate Tables'!$F$54,4)</f>
        <v>0</v>
      </c>
      <c r="U15" s="40">
        <f>ROUND(B15*'Rate Tables'!$F$56,4)</f>
        <v>0</v>
      </c>
      <c r="V15" s="40">
        <f>ROUND(B15*'Rate Tables'!$F$59,4)</f>
        <v>0</v>
      </c>
      <c r="W15" s="67">
        <f>ROUND(L15*'Rate Tables'!$F$62,4)</f>
        <v>0</v>
      </c>
      <c r="X15" s="40">
        <f>W15</f>
        <v>0</v>
      </c>
      <c r="Y15" s="41">
        <f>ROUND(+M15+O15+P15+Q15+R15+S15+T15+U15+V15+X15,2)</f>
        <v>14</v>
      </c>
      <c r="Z15" s="40"/>
      <c r="AA15" s="41"/>
      <c r="AJ15" s="40">
        <f>'Rate Tables'!$I$42</f>
        <v>14</v>
      </c>
      <c r="AK15" s="67">
        <f>ROUND(L15*'Rate Tables'!$I$45,4)</f>
        <v>0</v>
      </c>
      <c r="AL15" s="40">
        <f>AK15</f>
        <v>0</v>
      </c>
      <c r="AM15" s="40">
        <f>ROUND(B15*'Rate Tables'!$I$47,4)</f>
        <v>0</v>
      </c>
      <c r="AN15" s="40">
        <f>ROUND($B15*'Rate Tables'!$I$49,4)</f>
        <v>0</v>
      </c>
      <c r="AO15" s="78">
        <f>ROUND($B15*'Rate Tables'!$I$51,4)</f>
        <v>0</v>
      </c>
      <c r="AP15" s="78">
        <f>ROUND($B15*'Rate Tables'!$I$52,4)</f>
        <v>0</v>
      </c>
      <c r="AQ15" s="40">
        <f>ROUND(B15*'Rate Tables'!$I$54,4)</f>
        <v>0</v>
      </c>
      <c r="AR15" s="40">
        <f>ROUND(B15*'Rate Tables'!$I$56,4)</f>
        <v>0</v>
      </c>
      <c r="AS15" s="40">
        <f>ROUND(B15*'Rate Tables'!$I$59,4)</f>
        <v>0</v>
      </c>
      <c r="AT15" s="67">
        <f>ROUND(L15*'Rate Tables'!$I$62,4)</f>
        <v>0</v>
      </c>
      <c r="AU15" s="40">
        <f>AT15</f>
        <v>0</v>
      </c>
      <c r="AV15" s="41">
        <f>ROUND(+AJ15+AL15+AM15+AN15+AO15+AP15+AQ15+AR15+AS15+AU15,2)</f>
        <v>14</v>
      </c>
      <c r="AW15" s="40"/>
      <c r="AX15" s="41"/>
      <c r="BL15" s="1"/>
      <c r="BM15" s="1"/>
      <c r="BN15" s="1"/>
      <c r="BO15" s="1"/>
      <c r="BP15" s="1"/>
    </row>
    <row r="16" spans="1:68" x14ac:dyDescent="0.25">
      <c r="B16" s="106">
        <v>100</v>
      </c>
      <c r="C16" s="86">
        <f t="shared" ref="C16:C17" si="0">Y16</f>
        <v>29.98</v>
      </c>
      <c r="D16" s="86">
        <f t="shared" ref="D16:D17" si="1">AV16</f>
        <v>30.12</v>
      </c>
      <c r="E16" s="88">
        <f>D16-C16</f>
        <v>0.14000000000000057</v>
      </c>
      <c r="F16" s="107">
        <f>ROUND(E16/C16*100,1)</f>
        <v>0.5</v>
      </c>
      <c r="H16" s="88">
        <f>C16/B16*100</f>
        <v>29.98</v>
      </c>
      <c r="I16" s="88">
        <f>D16/B16*100</f>
        <v>30.12</v>
      </c>
      <c r="J16" s="12"/>
      <c r="L16" s="35">
        <f>B16</f>
        <v>100</v>
      </c>
      <c r="M16" s="40">
        <f>'Rate Tables'!$F$42</f>
        <v>14</v>
      </c>
      <c r="N16" s="40">
        <f>ROUND(L16*'Rate Tables'!$F$45,4)</f>
        <v>4.9379999999999997</v>
      </c>
      <c r="O16" s="40">
        <f>N16</f>
        <v>4.9379999999999997</v>
      </c>
      <c r="P16" s="40">
        <f>ROUND(B16*'Rate Tables'!$F$47,4)</f>
        <v>0.35120000000000001</v>
      </c>
      <c r="Q16" s="40">
        <f>ROUND(B16*'Rate Tables'!$F$49,4)</f>
        <v>0.5625</v>
      </c>
      <c r="R16" s="78">
        <f>ROUND(B16*'Rate Tables'!$F$51,4)</f>
        <v>0</v>
      </c>
      <c r="S16" s="78">
        <f>ROUND(B16*'Rate Tables'!$F$52,4)</f>
        <v>0.19900000000000001</v>
      </c>
      <c r="T16" s="40">
        <f>ROUND(B16*'Rate Tables'!$F$54,4)</f>
        <v>0.41980000000000001</v>
      </c>
      <c r="U16" s="40">
        <f>ROUND(B16*'Rate Tables'!$F$56,4)</f>
        <v>0</v>
      </c>
      <c r="V16" s="40">
        <f>ROUND(B16*'Rate Tables'!$F$59,4)</f>
        <v>1.3320000000000001</v>
      </c>
      <c r="W16" s="40">
        <f>ROUND(L16*'Rate Tables'!$F$62,4)</f>
        <v>8.1760000000000002</v>
      </c>
      <c r="X16" s="40">
        <f t="shared" ref="X16:X17" si="2">W16</f>
        <v>8.1760000000000002</v>
      </c>
      <c r="Y16" s="41">
        <f t="shared" ref="Y16:Y17" si="3">ROUND(+M16+O16+P16+Q16+R16+S16+T16+U16+V16+X16,2)</f>
        <v>29.98</v>
      </c>
      <c r="Z16" s="40"/>
      <c r="AA16" s="41"/>
      <c r="AJ16" s="40">
        <f>'Rate Tables'!$I$42</f>
        <v>14</v>
      </c>
      <c r="AK16" s="40">
        <f>ROUND(L16*'Rate Tables'!$I$45,4)</f>
        <v>4.9379999999999997</v>
      </c>
      <c r="AL16" s="40">
        <f t="shared" ref="AL16:AL17" si="4">AK16</f>
        <v>4.9379999999999997</v>
      </c>
      <c r="AM16" s="40">
        <f>ROUND(B16*'Rate Tables'!$I$47,4)</f>
        <v>0.35120000000000001</v>
      </c>
      <c r="AN16" s="40">
        <f>ROUND($B16*'Rate Tables'!$I$49,4)</f>
        <v>0.5625</v>
      </c>
      <c r="AO16" s="78">
        <f>ROUND($B16*'Rate Tables'!$I$51,4)</f>
        <v>0.14099999999999999</v>
      </c>
      <c r="AP16" s="78">
        <f>ROUND($B16*'Rate Tables'!$I$52,4)</f>
        <v>0.19900000000000001</v>
      </c>
      <c r="AQ16" s="40">
        <f>ROUND(B16*'Rate Tables'!$I$54,4)</f>
        <v>0.41980000000000001</v>
      </c>
      <c r="AR16" s="40">
        <f>ROUND(B16*'Rate Tables'!$I$56,4)</f>
        <v>0</v>
      </c>
      <c r="AS16" s="40">
        <f>ROUND(B16*'Rate Tables'!$I$59,4)</f>
        <v>1.3320000000000001</v>
      </c>
      <c r="AT16" s="40">
        <f>ROUND(L16*'Rate Tables'!$I$62,4)</f>
        <v>8.1760000000000002</v>
      </c>
      <c r="AU16" s="40">
        <f>AT16</f>
        <v>8.1760000000000002</v>
      </c>
      <c r="AV16" s="41">
        <f t="shared" ref="AV16:AV29" si="5">ROUND(+AJ16+AL16+AM16+AN16+AO16+AP16+AQ16+AR16+AS16+AU16,2)</f>
        <v>30.12</v>
      </c>
      <c r="AW16" s="40"/>
      <c r="AX16" s="41"/>
      <c r="BL16" s="1"/>
      <c r="BM16" s="1"/>
      <c r="BN16" s="1"/>
      <c r="BO16" s="1"/>
      <c r="BP16" s="1"/>
    </row>
    <row r="17" spans="1:68" x14ac:dyDescent="0.25">
      <c r="B17" s="106">
        <v>200</v>
      </c>
      <c r="C17" s="86">
        <f t="shared" si="0"/>
        <v>45.96</v>
      </c>
      <c r="D17" s="86">
        <f t="shared" si="1"/>
        <v>46.24</v>
      </c>
      <c r="E17" s="88">
        <f>D17-C17</f>
        <v>0.28000000000000114</v>
      </c>
      <c r="F17" s="107">
        <f>ROUND(E17/C17*100,1)</f>
        <v>0.6</v>
      </c>
      <c r="H17" s="88">
        <f>C17/B17*100</f>
        <v>22.98</v>
      </c>
      <c r="I17" s="88">
        <f>D17/B17*100</f>
        <v>23.12</v>
      </c>
      <c r="J17" s="12"/>
      <c r="L17" s="35">
        <f>B17</f>
        <v>200</v>
      </c>
      <c r="M17" s="40">
        <f>'Rate Tables'!$F$42</f>
        <v>14</v>
      </c>
      <c r="N17" s="40">
        <f>ROUND(L17*'Rate Tables'!$F$45,4)</f>
        <v>9.8759999999999994</v>
      </c>
      <c r="O17" s="40">
        <f>N17</f>
        <v>9.8759999999999994</v>
      </c>
      <c r="P17" s="40">
        <f>ROUND(B17*'Rate Tables'!$F$47,4)</f>
        <v>0.70240000000000002</v>
      </c>
      <c r="Q17" s="40">
        <f>ROUND(B17*'Rate Tables'!$F$49,4)</f>
        <v>1.125</v>
      </c>
      <c r="R17" s="78">
        <f>ROUND(B17*'Rate Tables'!$F$51,4)</f>
        <v>0</v>
      </c>
      <c r="S17" s="78">
        <f>ROUND(B17*'Rate Tables'!$F$52,4)</f>
        <v>0.39800000000000002</v>
      </c>
      <c r="T17" s="40">
        <f>ROUND(B17*'Rate Tables'!$F$54,4)</f>
        <v>0.83960000000000001</v>
      </c>
      <c r="U17" s="40">
        <f>ROUND(B17*'Rate Tables'!$F$56,4)</f>
        <v>0</v>
      </c>
      <c r="V17" s="40">
        <f>ROUND(B17*'Rate Tables'!$F$59,4)</f>
        <v>2.6640000000000001</v>
      </c>
      <c r="W17" s="40">
        <f>ROUND(L17*'Rate Tables'!$F$62,4)</f>
        <v>16.352</v>
      </c>
      <c r="X17" s="40">
        <f t="shared" si="2"/>
        <v>16.352</v>
      </c>
      <c r="Y17" s="41">
        <f t="shared" si="3"/>
        <v>45.96</v>
      </c>
      <c r="Z17" s="40"/>
      <c r="AA17" s="41"/>
      <c r="AJ17" s="40">
        <f>'Rate Tables'!$I$42</f>
        <v>14</v>
      </c>
      <c r="AK17" s="40">
        <f>ROUND(L17*'Rate Tables'!$I$45,4)</f>
        <v>9.8759999999999994</v>
      </c>
      <c r="AL17" s="40">
        <f t="shared" si="4"/>
        <v>9.8759999999999994</v>
      </c>
      <c r="AM17" s="40">
        <f>ROUND(B17*'Rate Tables'!$I$47,4)</f>
        <v>0.70240000000000002</v>
      </c>
      <c r="AN17" s="40">
        <f>ROUND($B17*'Rate Tables'!$I$49,4)</f>
        <v>1.125</v>
      </c>
      <c r="AO17" s="78">
        <f>ROUND($B17*'Rate Tables'!$I$51,4)</f>
        <v>0.28199999999999997</v>
      </c>
      <c r="AP17" s="78">
        <f>ROUND($B17*'Rate Tables'!$I$52,4)</f>
        <v>0.39800000000000002</v>
      </c>
      <c r="AQ17" s="40">
        <f>ROUND(B17*'Rate Tables'!$I$54,4)</f>
        <v>0.83960000000000001</v>
      </c>
      <c r="AR17" s="40">
        <f>ROUND(B17*'Rate Tables'!$I$56,4)</f>
        <v>0</v>
      </c>
      <c r="AS17" s="40">
        <f>ROUND(B17*'Rate Tables'!$I$59,4)</f>
        <v>2.6640000000000001</v>
      </c>
      <c r="AT17" s="40">
        <f>ROUND(L17*'Rate Tables'!$I$62,4)</f>
        <v>16.352</v>
      </c>
      <c r="AU17" s="40">
        <f>AT17</f>
        <v>16.352</v>
      </c>
      <c r="AV17" s="41">
        <f t="shared" si="5"/>
        <v>46.24</v>
      </c>
      <c r="AW17" s="40"/>
      <c r="AX17" s="41"/>
      <c r="BL17" s="1"/>
      <c r="BM17" s="1"/>
      <c r="BN17" s="1"/>
      <c r="BO17" s="1"/>
      <c r="BP17" s="1"/>
    </row>
    <row r="18" spans="1:68" x14ac:dyDescent="0.25">
      <c r="B18" s="106"/>
      <c r="C18" s="88"/>
      <c r="D18" s="88"/>
      <c r="E18" s="88"/>
      <c r="F18" s="107"/>
      <c r="H18" s="88"/>
      <c r="I18" s="88"/>
      <c r="J18" s="12"/>
      <c r="M18" s="40"/>
      <c r="N18" s="40"/>
      <c r="O18" s="40"/>
      <c r="P18" s="40"/>
      <c r="Q18" s="40"/>
      <c r="R18" s="78"/>
      <c r="S18" s="78"/>
      <c r="T18" s="40"/>
      <c r="U18" s="40"/>
      <c r="V18" s="40"/>
      <c r="W18" s="40"/>
      <c r="X18" s="40"/>
      <c r="Y18" s="41"/>
      <c r="AA18" s="41"/>
      <c r="AJ18" s="40"/>
      <c r="AK18" s="40"/>
      <c r="AL18" s="40"/>
      <c r="AM18" s="40"/>
      <c r="AN18" s="40"/>
      <c r="AO18" s="78"/>
      <c r="AP18" s="78"/>
      <c r="AQ18" s="40"/>
      <c r="AR18" s="40"/>
      <c r="AS18" s="40"/>
      <c r="AT18" s="40"/>
      <c r="AU18" s="40"/>
      <c r="AV18" s="41"/>
      <c r="AX18" s="40"/>
      <c r="BL18" s="1"/>
      <c r="BM18" s="1"/>
      <c r="BN18" s="1"/>
      <c r="BO18" s="1"/>
      <c r="BP18" s="1"/>
    </row>
    <row r="19" spans="1:68" x14ac:dyDescent="0.25">
      <c r="B19" s="106">
        <v>300</v>
      </c>
      <c r="C19" s="86">
        <f t="shared" ref="C19:C21" si="6">Y19</f>
        <v>61.94</v>
      </c>
      <c r="D19" s="86">
        <f t="shared" ref="D19:D21" si="7">AV19</f>
        <v>62.36</v>
      </c>
      <c r="E19" s="88">
        <f>D19-C19</f>
        <v>0.42000000000000171</v>
      </c>
      <c r="F19" s="107">
        <f>ROUND(E19/C19*100,1)</f>
        <v>0.7</v>
      </c>
      <c r="H19" s="88">
        <f>C19/B19*100</f>
        <v>20.646666666666665</v>
      </c>
      <c r="I19" s="88">
        <f>D19/B19*100</f>
        <v>20.786666666666669</v>
      </c>
      <c r="J19" s="12"/>
      <c r="L19" s="35">
        <f t="shared" ref="L19:L21" si="8">B19</f>
        <v>300</v>
      </c>
      <c r="M19" s="40">
        <f>'Rate Tables'!$F$42</f>
        <v>14</v>
      </c>
      <c r="N19" s="40">
        <f>ROUND(L19*'Rate Tables'!$F$45,4)</f>
        <v>14.814</v>
      </c>
      <c r="O19" s="40">
        <f>N19</f>
        <v>14.814</v>
      </c>
      <c r="P19" s="40">
        <f>ROUND(B19*'Rate Tables'!$F$47,4)</f>
        <v>1.0536000000000001</v>
      </c>
      <c r="Q19" s="40">
        <f>ROUND(B19*'Rate Tables'!$F$49,4)</f>
        <v>1.6875</v>
      </c>
      <c r="R19" s="78">
        <f>ROUND(B19*'Rate Tables'!$F$51,4)</f>
        <v>0</v>
      </c>
      <c r="S19" s="78">
        <f>ROUND(B19*'Rate Tables'!$F$52,4)</f>
        <v>0.59699999999999998</v>
      </c>
      <c r="T19" s="40">
        <f>ROUND(B19*'Rate Tables'!$F$54,4)</f>
        <v>1.2594000000000001</v>
      </c>
      <c r="U19" s="40">
        <f>ROUND(B19*'Rate Tables'!$F$56,4)</f>
        <v>0</v>
      </c>
      <c r="V19" s="40">
        <f>ROUND(B19*'Rate Tables'!$F$59,4)</f>
        <v>3.996</v>
      </c>
      <c r="W19" s="40">
        <f>ROUND(L19*'Rate Tables'!$F$62,4)</f>
        <v>24.527999999999999</v>
      </c>
      <c r="X19" s="40">
        <f t="shared" ref="X19:X21" si="9">W19</f>
        <v>24.527999999999999</v>
      </c>
      <c r="Y19" s="41">
        <f t="shared" ref="Y19:Y21" si="10">ROUND(+M19+O19+P19+Q19+R19+S19+T19+U19+V19+X19,2)</f>
        <v>61.94</v>
      </c>
      <c r="Z19" s="40"/>
      <c r="AA19" s="41"/>
      <c r="AJ19" s="40">
        <f>'Rate Tables'!$I$42</f>
        <v>14</v>
      </c>
      <c r="AK19" s="40">
        <f>ROUND(L19*'Rate Tables'!$I$45,4)</f>
        <v>14.814</v>
      </c>
      <c r="AL19" s="40">
        <f t="shared" ref="AL19:AL21" si="11">AK19</f>
        <v>14.814</v>
      </c>
      <c r="AM19" s="40">
        <f>ROUND(B19*'Rate Tables'!$I$47,4)</f>
        <v>1.0536000000000001</v>
      </c>
      <c r="AN19" s="40">
        <f>ROUND($B19*'Rate Tables'!$I$49,4)</f>
        <v>1.6875</v>
      </c>
      <c r="AO19" s="78">
        <f>ROUND($B19*'Rate Tables'!$I$51,4)</f>
        <v>0.42299999999999999</v>
      </c>
      <c r="AP19" s="78">
        <f>ROUND($B19*'Rate Tables'!$I$52,4)</f>
        <v>0.59699999999999998</v>
      </c>
      <c r="AQ19" s="40">
        <f>ROUND(B19*'Rate Tables'!$I$54,4)</f>
        <v>1.2594000000000001</v>
      </c>
      <c r="AR19" s="40">
        <f>ROUND(B19*'Rate Tables'!$I$56,4)</f>
        <v>0</v>
      </c>
      <c r="AS19" s="40">
        <f>ROUND(B19*'Rate Tables'!$I$59,4)</f>
        <v>3.996</v>
      </c>
      <c r="AT19" s="40">
        <f>ROUND(L19*'Rate Tables'!$I$62,4)</f>
        <v>24.527999999999999</v>
      </c>
      <c r="AU19" s="40">
        <f t="shared" ref="AU19:AU21" si="12">AT19</f>
        <v>24.527999999999999</v>
      </c>
      <c r="AV19" s="41">
        <f t="shared" si="5"/>
        <v>62.36</v>
      </c>
      <c r="AW19" s="40"/>
      <c r="AX19" s="41"/>
      <c r="BL19" s="1"/>
      <c r="BM19" s="1"/>
      <c r="BN19" s="1"/>
      <c r="BO19" s="1"/>
      <c r="BP19" s="1"/>
    </row>
    <row r="20" spans="1:68" x14ac:dyDescent="0.25">
      <c r="B20" s="106">
        <v>400</v>
      </c>
      <c r="C20" s="86">
        <f t="shared" si="6"/>
        <v>77.91</v>
      </c>
      <c r="D20" s="86">
        <f t="shared" si="7"/>
        <v>78.48</v>
      </c>
      <c r="E20" s="88">
        <f>D20-C20</f>
        <v>0.57000000000000739</v>
      </c>
      <c r="F20" s="107">
        <f>ROUND(E20/C20*100,1)</f>
        <v>0.7</v>
      </c>
      <c r="H20" s="88">
        <f>C20/B20*100</f>
        <v>19.477499999999999</v>
      </c>
      <c r="I20" s="88">
        <f>D20/B20*100</f>
        <v>19.62</v>
      </c>
      <c r="J20" s="12"/>
      <c r="L20" s="35">
        <f t="shared" si="8"/>
        <v>400</v>
      </c>
      <c r="M20" s="40">
        <f>'Rate Tables'!$F$42</f>
        <v>14</v>
      </c>
      <c r="N20" s="40">
        <f>ROUND(L20*'Rate Tables'!$F$45,4)</f>
        <v>19.751999999999999</v>
      </c>
      <c r="O20" s="40">
        <f>N20</f>
        <v>19.751999999999999</v>
      </c>
      <c r="P20" s="40">
        <f>ROUND(B20*'Rate Tables'!$F$47,4)</f>
        <v>1.4048</v>
      </c>
      <c r="Q20" s="40">
        <f>ROUND(B20*'Rate Tables'!$F$49,4)</f>
        <v>2.25</v>
      </c>
      <c r="R20" s="78">
        <f>ROUND(B20*'Rate Tables'!$F$51,4)</f>
        <v>0</v>
      </c>
      <c r="S20" s="78">
        <f>ROUND(B20*'Rate Tables'!$F$52,4)</f>
        <v>0.79600000000000004</v>
      </c>
      <c r="T20" s="40">
        <f>ROUND(B20*'Rate Tables'!$F$54,4)</f>
        <v>1.6792</v>
      </c>
      <c r="U20" s="40">
        <f>ROUND(B20*'Rate Tables'!$F$56,4)</f>
        <v>0</v>
      </c>
      <c r="V20" s="40">
        <f>ROUND(B20*'Rate Tables'!$F$59,4)</f>
        <v>5.3280000000000003</v>
      </c>
      <c r="W20" s="40">
        <f>ROUND(L20*'Rate Tables'!$F$62,4)</f>
        <v>32.704000000000001</v>
      </c>
      <c r="X20" s="40">
        <f t="shared" si="9"/>
        <v>32.704000000000001</v>
      </c>
      <c r="Y20" s="41">
        <f t="shared" si="10"/>
        <v>77.91</v>
      </c>
      <c r="Z20" s="40"/>
      <c r="AA20" s="41"/>
      <c r="AJ20" s="40">
        <f>'Rate Tables'!$I$42</f>
        <v>14</v>
      </c>
      <c r="AK20" s="40">
        <f>ROUND(L20*'Rate Tables'!$I$45,4)</f>
        <v>19.751999999999999</v>
      </c>
      <c r="AL20" s="40">
        <f t="shared" si="11"/>
        <v>19.751999999999999</v>
      </c>
      <c r="AM20" s="40">
        <f>ROUND(B20*'Rate Tables'!$I$47,4)</f>
        <v>1.4048</v>
      </c>
      <c r="AN20" s="40">
        <f>ROUND($B20*'Rate Tables'!$I$49,4)</f>
        <v>2.25</v>
      </c>
      <c r="AO20" s="78">
        <f>ROUND($B20*'Rate Tables'!$I$51,4)</f>
        <v>0.56399999999999995</v>
      </c>
      <c r="AP20" s="78">
        <f>ROUND($B20*'Rate Tables'!$I$52,4)</f>
        <v>0.79600000000000004</v>
      </c>
      <c r="AQ20" s="40">
        <f>ROUND(B20*'Rate Tables'!$I$54,4)</f>
        <v>1.6792</v>
      </c>
      <c r="AR20" s="40">
        <f>ROUND(B20*'Rate Tables'!$I$56,4)</f>
        <v>0</v>
      </c>
      <c r="AS20" s="40">
        <f>ROUND(B20*'Rate Tables'!$I$59,4)</f>
        <v>5.3280000000000003</v>
      </c>
      <c r="AT20" s="40">
        <f>ROUND(L20*'Rate Tables'!$I$62,4)</f>
        <v>32.704000000000001</v>
      </c>
      <c r="AU20" s="40">
        <f t="shared" si="12"/>
        <v>32.704000000000001</v>
      </c>
      <c r="AV20" s="41">
        <f t="shared" si="5"/>
        <v>78.48</v>
      </c>
      <c r="AW20" s="40"/>
      <c r="AX20" s="41"/>
      <c r="BL20" s="1"/>
      <c r="BM20" s="1"/>
      <c r="BN20" s="1"/>
      <c r="BO20" s="1"/>
      <c r="BP20" s="1"/>
    </row>
    <row r="21" spans="1:68" x14ac:dyDescent="0.25">
      <c r="B21" s="106">
        <v>500</v>
      </c>
      <c r="C21" s="86">
        <f t="shared" si="6"/>
        <v>93.89</v>
      </c>
      <c r="D21" s="86">
        <f t="shared" si="7"/>
        <v>94.6</v>
      </c>
      <c r="E21" s="88">
        <f>D21-C21</f>
        <v>0.70999999999999375</v>
      </c>
      <c r="F21" s="107">
        <f>ROUND(E21/C21*100,1)</f>
        <v>0.8</v>
      </c>
      <c r="H21" s="88">
        <f>C21/B21*100</f>
        <v>18.777999999999999</v>
      </c>
      <c r="I21" s="88">
        <f>D21/B21*100</f>
        <v>18.919999999999998</v>
      </c>
      <c r="J21" s="12"/>
      <c r="L21" s="35">
        <f t="shared" si="8"/>
        <v>500</v>
      </c>
      <c r="M21" s="40">
        <f>'Rate Tables'!$F$42</f>
        <v>14</v>
      </c>
      <c r="N21" s="40">
        <f>ROUND(L21*'Rate Tables'!$F$45,4)</f>
        <v>24.69</v>
      </c>
      <c r="O21" s="40">
        <f>N21</f>
        <v>24.69</v>
      </c>
      <c r="P21" s="40">
        <f>ROUND(B21*'Rate Tables'!$F$47,4)</f>
        <v>1.756</v>
      </c>
      <c r="Q21" s="40">
        <f>ROUND(B21*'Rate Tables'!$F$49,4)</f>
        <v>2.8125</v>
      </c>
      <c r="R21" s="78">
        <f>ROUND(B21*'Rate Tables'!$F$51,4)</f>
        <v>0</v>
      </c>
      <c r="S21" s="78">
        <f>ROUND(B21*'Rate Tables'!$F$52,4)</f>
        <v>0.995</v>
      </c>
      <c r="T21" s="40">
        <f>ROUND(B21*'Rate Tables'!$F$54,4)</f>
        <v>2.0990000000000002</v>
      </c>
      <c r="U21" s="40">
        <f>ROUND(B21*'Rate Tables'!$F$56,4)</f>
        <v>0</v>
      </c>
      <c r="V21" s="40">
        <f>ROUND(B21*'Rate Tables'!$F$59,4)</f>
        <v>6.66</v>
      </c>
      <c r="W21" s="40">
        <f>ROUND(L21*'Rate Tables'!$F$62,4)</f>
        <v>40.880000000000003</v>
      </c>
      <c r="X21" s="40">
        <f t="shared" si="9"/>
        <v>40.880000000000003</v>
      </c>
      <c r="Y21" s="41">
        <f t="shared" si="10"/>
        <v>93.89</v>
      </c>
      <c r="Z21" s="40"/>
      <c r="AA21" s="41"/>
      <c r="AJ21" s="40">
        <f>'Rate Tables'!$I$42</f>
        <v>14</v>
      </c>
      <c r="AK21" s="40">
        <f>ROUND(L21*'Rate Tables'!$I$45,4)</f>
        <v>24.69</v>
      </c>
      <c r="AL21" s="40">
        <f t="shared" si="11"/>
        <v>24.69</v>
      </c>
      <c r="AM21" s="40">
        <f>ROUND(B21*'Rate Tables'!$I$47,4)</f>
        <v>1.756</v>
      </c>
      <c r="AN21" s="40">
        <f>ROUND($B21*'Rate Tables'!$I$49,4)</f>
        <v>2.8125</v>
      </c>
      <c r="AO21" s="78">
        <f>ROUND($B21*'Rate Tables'!$I$51,4)</f>
        <v>0.70499999999999996</v>
      </c>
      <c r="AP21" s="78">
        <f>ROUND($B21*'Rate Tables'!$I$52,4)</f>
        <v>0.995</v>
      </c>
      <c r="AQ21" s="40">
        <f>ROUND(B21*'Rate Tables'!$I$54,4)</f>
        <v>2.0990000000000002</v>
      </c>
      <c r="AR21" s="40">
        <f>ROUND(B21*'Rate Tables'!$I$56,4)</f>
        <v>0</v>
      </c>
      <c r="AS21" s="40">
        <f>ROUND(B21*'Rate Tables'!$I$59,4)</f>
        <v>6.66</v>
      </c>
      <c r="AT21" s="40">
        <f>ROUND(L21*'Rate Tables'!$I$62,4)</f>
        <v>40.880000000000003</v>
      </c>
      <c r="AU21" s="40">
        <f t="shared" si="12"/>
        <v>40.880000000000003</v>
      </c>
      <c r="AV21" s="41">
        <f t="shared" si="5"/>
        <v>94.6</v>
      </c>
      <c r="AW21" s="40"/>
      <c r="AX21" s="41"/>
      <c r="BL21" s="1"/>
      <c r="BM21" s="1"/>
      <c r="BN21" s="1"/>
      <c r="BO21" s="1"/>
      <c r="BP21" s="1"/>
    </row>
    <row r="22" spans="1:68" x14ac:dyDescent="0.25">
      <c r="B22" s="106"/>
      <c r="C22" s="88"/>
      <c r="D22" s="88"/>
      <c r="E22" s="88"/>
      <c r="F22" s="107"/>
      <c r="M22" s="40"/>
      <c r="N22" s="40"/>
      <c r="O22" s="40"/>
      <c r="P22" s="40"/>
      <c r="Q22" s="40"/>
      <c r="R22" s="78"/>
      <c r="S22" s="78"/>
      <c r="T22" s="40"/>
      <c r="U22" s="40"/>
      <c r="V22" s="40"/>
      <c r="W22" s="40"/>
      <c r="X22" s="40"/>
      <c r="Y22" s="41"/>
      <c r="AA22" s="41"/>
      <c r="AJ22" s="40"/>
      <c r="AK22" s="40"/>
      <c r="AL22" s="40"/>
      <c r="AM22" s="40"/>
      <c r="AN22" s="40"/>
      <c r="AO22" s="78"/>
      <c r="AP22" s="78"/>
      <c r="AQ22" s="40"/>
      <c r="AR22" s="40"/>
      <c r="AS22" s="40"/>
      <c r="AT22" s="40"/>
      <c r="AU22" s="40"/>
      <c r="AV22" s="41"/>
      <c r="AX22" s="40"/>
      <c r="BL22" s="1"/>
      <c r="BM22" s="1"/>
      <c r="BN22" s="1"/>
      <c r="BO22" s="1"/>
      <c r="BP22" s="1"/>
    </row>
    <row r="23" spans="1:68" x14ac:dyDescent="0.25">
      <c r="B23" s="106">
        <v>750</v>
      </c>
      <c r="C23" s="86">
        <f t="shared" ref="C23:C25" si="13">Y23</f>
        <v>133.84</v>
      </c>
      <c r="D23" s="86">
        <f t="shared" ref="D23:D25" si="14">AV23</f>
        <v>134.9</v>
      </c>
      <c r="E23" s="88">
        <f>D23-C23</f>
        <v>1.0600000000000023</v>
      </c>
      <c r="F23" s="107">
        <f>ROUND(E23/C23*100,1)</f>
        <v>0.8</v>
      </c>
      <c r="H23" s="88">
        <f>C23/B23*100</f>
        <v>17.845333333333333</v>
      </c>
      <c r="I23" s="88">
        <f>D23/B23*100</f>
        <v>17.986666666666668</v>
      </c>
      <c r="J23" s="12"/>
      <c r="L23" s="35">
        <f t="shared" ref="L23:L25" si="15">B23</f>
        <v>750</v>
      </c>
      <c r="M23" s="40">
        <f>'Rate Tables'!$F$42</f>
        <v>14</v>
      </c>
      <c r="N23" s="40">
        <f>ROUND(L23*'Rate Tables'!$F$45,4)</f>
        <v>37.034999999999997</v>
      </c>
      <c r="O23" s="40">
        <f>N23</f>
        <v>37.034999999999997</v>
      </c>
      <c r="P23" s="40">
        <f>ROUND(B23*'Rate Tables'!$F$47,4)</f>
        <v>2.6339999999999999</v>
      </c>
      <c r="Q23" s="40">
        <f>ROUND(B23*'Rate Tables'!$F$49,4)</f>
        <v>4.2187999999999999</v>
      </c>
      <c r="R23" s="78">
        <f>ROUND(B23*'Rate Tables'!$F$51,4)</f>
        <v>0</v>
      </c>
      <c r="S23" s="78">
        <f>ROUND(B23*'Rate Tables'!$F$52,4)</f>
        <v>1.4924999999999999</v>
      </c>
      <c r="T23" s="40">
        <f>ROUND(B23*'Rate Tables'!$F$54,4)</f>
        <v>3.1484999999999999</v>
      </c>
      <c r="U23" s="40">
        <f>ROUND(B23*'Rate Tables'!$F$56,4)</f>
        <v>0</v>
      </c>
      <c r="V23" s="40">
        <f>ROUND(B23*'Rate Tables'!$F$59,4)</f>
        <v>9.99</v>
      </c>
      <c r="W23" s="40">
        <f>ROUND(L23*'Rate Tables'!$F$62,4)</f>
        <v>61.32</v>
      </c>
      <c r="X23" s="40">
        <f t="shared" ref="X23:X25" si="16">W23</f>
        <v>61.32</v>
      </c>
      <c r="Y23" s="41">
        <f t="shared" ref="Y23:Y25" si="17">ROUND(+M23+O23+P23+Q23+R23+S23+T23+U23+V23+X23,2)</f>
        <v>133.84</v>
      </c>
      <c r="Z23" s="40"/>
      <c r="AA23" s="41"/>
      <c r="AJ23" s="40">
        <f>'Rate Tables'!$I$42</f>
        <v>14</v>
      </c>
      <c r="AK23" s="40">
        <f>ROUND(L23*'Rate Tables'!$I$45,4)</f>
        <v>37.034999999999997</v>
      </c>
      <c r="AL23" s="40">
        <f t="shared" ref="AL23:AL25" si="18">AK23</f>
        <v>37.034999999999997</v>
      </c>
      <c r="AM23" s="40">
        <f>ROUND(B23*'Rate Tables'!$I$47,4)</f>
        <v>2.6339999999999999</v>
      </c>
      <c r="AN23" s="40">
        <f>ROUND($B23*'Rate Tables'!$I$49,4)</f>
        <v>4.2187999999999999</v>
      </c>
      <c r="AO23" s="78">
        <f>ROUND($B23*'Rate Tables'!$I$51,4)</f>
        <v>1.0575000000000001</v>
      </c>
      <c r="AP23" s="78">
        <f>ROUND($B23*'Rate Tables'!$I$52,4)</f>
        <v>1.4924999999999999</v>
      </c>
      <c r="AQ23" s="40">
        <f>ROUND(B23*'Rate Tables'!$I$54,4)</f>
        <v>3.1484999999999999</v>
      </c>
      <c r="AR23" s="40">
        <f>ROUND(B23*'Rate Tables'!$I$56,4)</f>
        <v>0</v>
      </c>
      <c r="AS23" s="40">
        <f>ROUND(B23*'Rate Tables'!$I$59,4)</f>
        <v>9.99</v>
      </c>
      <c r="AT23" s="40">
        <f>ROUND(L23*'Rate Tables'!$I$62,4)</f>
        <v>61.32</v>
      </c>
      <c r="AU23" s="40">
        <f t="shared" ref="AU23:AU25" si="19">AT23</f>
        <v>61.32</v>
      </c>
      <c r="AV23" s="41">
        <f t="shared" si="5"/>
        <v>134.9</v>
      </c>
      <c r="AW23" s="40"/>
      <c r="AX23" s="41"/>
      <c r="BL23" s="1"/>
      <c r="BM23" s="1"/>
      <c r="BN23" s="1"/>
      <c r="BO23" s="1"/>
      <c r="BP23" s="1"/>
    </row>
    <row r="24" spans="1:68" x14ac:dyDescent="0.25">
      <c r="B24" s="106">
        <v>1000</v>
      </c>
      <c r="C24" s="86">
        <f t="shared" si="13"/>
        <v>173.79</v>
      </c>
      <c r="D24" s="86">
        <f t="shared" si="14"/>
        <v>175.2</v>
      </c>
      <c r="E24" s="88">
        <f>D24-C24</f>
        <v>1.4099999999999966</v>
      </c>
      <c r="F24" s="107">
        <f>ROUND(E24/C24*100,1)</f>
        <v>0.8</v>
      </c>
      <c r="H24" s="88">
        <f>C24/B24*100</f>
        <v>17.379000000000001</v>
      </c>
      <c r="I24" s="88">
        <f>D24/B24*100</f>
        <v>17.52</v>
      </c>
      <c r="J24" s="12"/>
      <c r="L24" s="35">
        <f t="shared" si="15"/>
        <v>1000</v>
      </c>
      <c r="M24" s="40">
        <f>'Rate Tables'!$F$42</f>
        <v>14</v>
      </c>
      <c r="N24" s="40">
        <f>ROUND(L24*'Rate Tables'!$F$45,4)</f>
        <v>49.38</v>
      </c>
      <c r="O24" s="40">
        <f>N24</f>
        <v>49.38</v>
      </c>
      <c r="P24" s="40">
        <f>ROUND(B24*'Rate Tables'!$F$47,4)</f>
        <v>3.512</v>
      </c>
      <c r="Q24" s="40">
        <f>ROUND(B24*'Rate Tables'!$F$49,4)</f>
        <v>5.625</v>
      </c>
      <c r="R24" s="78">
        <f>ROUND(B24*'Rate Tables'!$F$51,4)</f>
        <v>0</v>
      </c>
      <c r="S24" s="78">
        <f>ROUND(B24*'Rate Tables'!$F$52,4)</f>
        <v>1.99</v>
      </c>
      <c r="T24" s="40">
        <f>ROUND(B24*'Rate Tables'!$F$54,4)</f>
        <v>4.1980000000000004</v>
      </c>
      <c r="U24" s="40">
        <f>ROUND(B24*'Rate Tables'!$F$56,4)</f>
        <v>0</v>
      </c>
      <c r="V24" s="40">
        <f>ROUND(B24*'Rate Tables'!$F$59,4)</f>
        <v>13.32</v>
      </c>
      <c r="W24" s="40">
        <f>ROUND(L24*'Rate Tables'!$F$62,4)</f>
        <v>81.760000000000005</v>
      </c>
      <c r="X24" s="40">
        <f t="shared" si="16"/>
        <v>81.760000000000005</v>
      </c>
      <c r="Y24" s="41">
        <f t="shared" si="17"/>
        <v>173.79</v>
      </c>
      <c r="Z24" s="40"/>
      <c r="AA24" s="41"/>
      <c r="AJ24" s="40">
        <f>'Rate Tables'!$I$42</f>
        <v>14</v>
      </c>
      <c r="AK24" s="40">
        <f>ROUND(L24*'Rate Tables'!$I$45,4)</f>
        <v>49.38</v>
      </c>
      <c r="AL24" s="40">
        <f t="shared" si="18"/>
        <v>49.38</v>
      </c>
      <c r="AM24" s="40">
        <f>ROUND(B24*'Rate Tables'!$I$47,4)</f>
        <v>3.512</v>
      </c>
      <c r="AN24" s="40">
        <f>ROUND($B24*'Rate Tables'!$I$49,4)</f>
        <v>5.625</v>
      </c>
      <c r="AO24" s="78">
        <f>ROUND($B24*'Rate Tables'!$I$51,4)</f>
        <v>1.41</v>
      </c>
      <c r="AP24" s="78">
        <f>ROUND($B24*'Rate Tables'!$I$52,4)</f>
        <v>1.99</v>
      </c>
      <c r="AQ24" s="40">
        <f>ROUND(B24*'Rate Tables'!$I$54,4)</f>
        <v>4.1980000000000004</v>
      </c>
      <c r="AR24" s="40">
        <f>ROUND(B24*'Rate Tables'!$I$56,4)</f>
        <v>0</v>
      </c>
      <c r="AS24" s="40">
        <f>ROUND(B24*'Rate Tables'!$I$59,4)</f>
        <v>13.32</v>
      </c>
      <c r="AT24" s="40">
        <f>ROUND(L24*'Rate Tables'!$I$62,4)</f>
        <v>81.760000000000005</v>
      </c>
      <c r="AU24" s="40">
        <f t="shared" si="19"/>
        <v>81.760000000000005</v>
      </c>
      <c r="AV24" s="41">
        <f t="shared" si="5"/>
        <v>175.2</v>
      </c>
      <c r="AW24" s="40"/>
      <c r="AX24" s="41"/>
      <c r="BL24" s="1"/>
      <c r="BM24" s="1"/>
      <c r="BN24" s="1"/>
      <c r="BO24" s="1"/>
      <c r="BP24" s="1"/>
    </row>
    <row r="25" spans="1:68" x14ac:dyDescent="0.25">
      <c r="B25" s="106">
        <v>1250</v>
      </c>
      <c r="C25" s="86">
        <f t="shared" si="13"/>
        <v>213.73</v>
      </c>
      <c r="D25" s="86">
        <f t="shared" si="14"/>
        <v>215.49</v>
      </c>
      <c r="E25" s="88">
        <f>D25-C25</f>
        <v>1.7600000000000193</v>
      </c>
      <c r="F25" s="107">
        <f>ROUND(E25/C25*100,1)</f>
        <v>0.8</v>
      </c>
      <c r="H25" s="88">
        <f>C25/B25*100</f>
        <v>17.098399999999998</v>
      </c>
      <c r="I25" s="88">
        <f>D25/B25*100</f>
        <v>17.2392</v>
      </c>
      <c r="J25" s="12"/>
      <c r="L25" s="35">
        <f t="shared" si="15"/>
        <v>1250</v>
      </c>
      <c r="M25" s="40">
        <f>'Rate Tables'!$F$42</f>
        <v>14</v>
      </c>
      <c r="N25" s="40">
        <f>ROUND(L25*'Rate Tables'!$F$45,4)</f>
        <v>61.725000000000001</v>
      </c>
      <c r="O25" s="40">
        <f>N25</f>
        <v>61.725000000000001</v>
      </c>
      <c r="P25" s="40">
        <f>ROUND(B25*'Rate Tables'!$F$47,4)</f>
        <v>4.3899999999999997</v>
      </c>
      <c r="Q25" s="40">
        <f>ROUND(B25*'Rate Tables'!$F$49,4)</f>
        <v>7.0312999999999999</v>
      </c>
      <c r="R25" s="78">
        <f>ROUND(B25*'Rate Tables'!$F$51,4)</f>
        <v>0</v>
      </c>
      <c r="S25" s="78">
        <f>ROUND(B25*'Rate Tables'!$F$52,4)</f>
        <v>2.4874999999999998</v>
      </c>
      <c r="T25" s="40">
        <f>ROUND(B25*'Rate Tables'!$F$54,4)</f>
        <v>5.2474999999999996</v>
      </c>
      <c r="U25" s="40">
        <f>ROUND(B25*'Rate Tables'!$F$56,4)</f>
        <v>0</v>
      </c>
      <c r="V25" s="40">
        <f>ROUND(B25*'Rate Tables'!$F$59,4)</f>
        <v>16.649999999999999</v>
      </c>
      <c r="W25" s="40">
        <f>ROUND(L25*'Rate Tables'!$F$62,4)</f>
        <v>102.2</v>
      </c>
      <c r="X25" s="40">
        <f t="shared" si="16"/>
        <v>102.2</v>
      </c>
      <c r="Y25" s="41">
        <f t="shared" si="17"/>
        <v>213.73</v>
      </c>
      <c r="Z25" s="40"/>
      <c r="AA25" s="41"/>
      <c r="AJ25" s="40">
        <f>'Rate Tables'!$I$42</f>
        <v>14</v>
      </c>
      <c r="AK25" s="40">
        <f>ROUND(L25*'Rate Tables'!$I$45,4)</f>
        <v>61.725000000000001</v>
      </c>
      <c r="AL25" s="40">
        <f t="shared" si="18"/>
        <v>61.725000000000001</v>
      </c>
      <c r="AM25" s="40">
        <f>ROUND(B25*'Rate Tables'!$I$47,4)</f>
        <v>4.3899999999999997</v>
      </c>
      <c r="AN25" s="40">
        <f>ROUND($B25*'Rate Tables'!$I$49,4)</f>
        <v>7.0312999999999999</v>
      </c>
      <c r="AO25" s="78">
        <f>ROUND($B25*'Rate Tables'!$I$51,4)</f>
        <v>1.7625</v>
      </c>
      <c r="AP25" s="78">
        <f>ROUND($B25*'Rate Tables'!$I$52,4)</f>
        <v>2.4874999999999998</v>
      </c>
      <c r="AQ25" s="40">
        <f>ROUND(B25*'Rate Tables'!$I$54,4)</f>
        <v>5.2474999999999996</v>
      </c>
      <c r="AR25" s="40">
        <f>ROUND(B25*'Rate Tables'!$I$56,4)</f>
        <v>0</v>
      </c>
      <c r="AS25" s="40">
        <f>ROUND(B25*'Rate Tables'!$I$59,4)</f>
        <v>16.649999999999999</v>
      </c>
      <c r="AT25" s="40">
        <f>ROUND(L25*'Rate Tables'!$I$62,4)</f>
        <v>102.2</v>
      </c>
      <c r="AU25" s="40">
        <f t="shared" si="19"/>
        <v>102.2</v>
      </c>
      <c r="AV25" s="41">
        <f t="shared" si="5"/>
        <v>215.49</v>
      </c>
      <c r="AW25" s="40"/>
      <c r="AX25" s="41"/>
      <c r="BL25" s="1"/>
      <c r="BM25" s="1"/>
      <c r="BN25" s="1"/>
      <c r="BO25" s="1"/>
      <c r="BP25" s="1"/>
    </row>
    <row r="26" spans="1:68" x14ac:dyDescent="0.25">
      <c r="B26" s="106"/>
      <c r="C26" s="88"/>
      <c r="D26" s="88"/>
      <c r="E26" s="88"/>
      <c r="F26" s="107"/>
      <c r="H26" s="88"/>
      <c r="I26" s="88"/>
      <c r="J26" s="12"/>
      <c r="M26" s="40"/>
      <c r="N26" s="40"/>
      <c r="O26" s="40"/>
      <c r="P26" s="40"/>
      <c r="Q26" s="40"/>
      <c r="R26" s="78"/>
      <c r="S26" s="78"/>
      <c r="T26" s="40"/>
      <c r="U26" s="40"/>
      <c r="V26" s="40"/>
      <c r="W26" s="40"/>
      <c r="X26" s="40"/>
      <c r="Y26" s="41"/>
      <c r="AA26" s="41"/>
      <c r="AJ26" s="40"/>
      <c r="AK26" s="40"/>
      <c r="AL26" s="40"/>
      <c r="AM26" s="40"/>
      <c r="AN26" s="40"/>
      <c r="AO26" s="78"/>
      <c r="AP26" s="78"/>
      <c r="AQ26" s="40"/>
      <c r="AR26" s="40"/>
      <c r="AS26" s="40"/>
      <c r="AT26" s="40"/>
      <c r="AU26" s="40"/>
      <c r="AV26" s="41"/>
      <c r="AX26" s="40"/>
      <c r="BL26" s="1"/>
      <c r="BM26" s="1"/>
      <c r="BN26" s="1"/>
      <c r="BO26" s="1"/>
      <c r="BP26" s="1"/>
    </row>
    <row r="27" spans="1:68" x14ac:dyDescent="0.25">
      <c r="B27" s="106">
        <v>1500</v>
      </c>
      <c r="C27" s="86">
        <f t="shared" ref="C27:C29" si="20">Y27</f>
        <v>253.68</v>
      </c>
      <c r="D27" s="86">
        <f t="shared" ref="D27:D29" si="21">AV27</f>
        <v>255.79</v>
      </c>
      <c r="E27" s="88">
        <f>D27-C27</f>
        <v>2.1099999999999852</v>
      </c>
      <c r="F27" s="107">
        <f>ROUND(E27/C27*100,1)</f>
        <v>0.8</v>
      </c>
      <c r="H27" s="88">
        <f>C27/B27*100</f>
        <v>16.911999999999999</v>
      </c>
      <c r="I27" s="88">
        <f>D27/B27*100</f>
        <v>17.052666666666667</v>
      </c>
      <c r="J27" s="12"/>
      <c r="L27" s="35">
        <f t="shared" ref="L27:L29" si="22">B27</f>
        <v>1500</v>
      </c>
      <c r="M27" s="40">
        <f>'Rate Tables'!$F$42</f>
        <v>14</v>
      </c>
      <c r="N27" s="40">
        <f>ROUND(L27*'Rate Tables'!$F$45,4)</f>
        <v>74.069999999999993</v>
      </c>
      <c r="O27" s="40">
        <f>N27</f>
        <v>74.069999999999993</v>
      </c>
      <c r="P27" s="40">
        <f>ROUND(B27*'Rate Tables'!$F$47,4)</f>
        <v>5.2679999999999998</v>
      </c>
      <c r="Q27" s="40">
        <f>ROUND(B27*'Rate Tables'!$F$49,4)</f>
        <v>8.4375</v>
      </c>
      <c r="R27" s="78">
        <f>ROUND(B27*'Rate Tables'!$F$51,4)</f>
        <v>0</v>
      </c>
      <c r="S27" s="78">
        <f>ROUND(B27*'Rate Tables'!$F$52,4)</f>
        <v>2.9849999999999999</v>
      </c>
      <c r="T27" s="40">
        <f>ROUND(B27*'Rate Tables'!$F$54,4)</f>
        <v>6.2969999999999997</v>
      </c>
      <c r="U27" s="40">
        <f>ROUND(B27*'Rate Tables'!$F$56,4)</f>
        <v>0</v>
      </c>
      <c r="V27" s="40">
        <f>ROUND(B27*'Rate Tables'!$F$59,4)</f>
        <v>19.98</v>
      </c>
      <c r="W27" s="40">
        <f>ROUND(L27*'Rate Tables'!$F$62,4)</f>
        <v>122.64</v>
      </c>
      <c r="X27" s="40">
        <f t="shared" ref="X27:X29" si="23">W27</f>
        <v>122.64</v>
      </c>
      <c r="Y27" s="41">
        <f t="shared" ref="Y27:Y29" si="24">ROUND(+M27+O27+P27+Q27+R27+S27+T27+U27+V27+X27,2)</f>
        <v>253.68</v>
      </c>
      <c r="Z27" s="40"/>
      <c r="AA27" s="41"/>
      <c r="AJ27" s="40">
        <f>'Rate Tables'!$I$42</f>
        <v>14</v>
      </c>
      <c r="AK27" s="40">
        <f>ROUND(L27*'Rate Tables'!$I$45,4)</f>
        <v>74.069999999999993</v>
      </c>
      <c r="AL27" s="40">
        <f t="shared" ref="AL27:AL29" si="25">AK27</f>
        <v>74.069999999999993</v>
      </c>
      <c r="AM27" s="40">
        <f>ROUND(B27*'Rate Tables'!$I$47,4)</f>
        <v>5.2679999999999998</v>
      </c>
      <c r="AN27" s="40">
        <f>ROUND($B27*'Rate Tables'!$I$49,4)</f>
        <v>8.4375</v>
      </c>
      <c r="AO27" s="78">
        <f>ROUND($B27*'Rate Tables'!$I$51,4)</f>
        <v>2.1150000000000002</v>
      </c>
      <c r="AP27" s="78">
        <f>ROUND($B27*'Rate Tables'!$I$52,4)</f>
        <v>2.9849999999999999</v>
      </c>
      <c r="AQ27" s="40">
        <f>ROUND(B27*'Rate Tables'!$I$54,4)</f>
        <v>6.2969999999999997</v>
      </c>
      <c r="AR27" s="40">
        <f>ROUND(B27*'Rate Tables'!$I$56,4)</f>
        <v>0</v>
      </c>
      <c r="AS27" s="40">
        <f>ROUND(B27*'Rate Tables'!$I$59,4)</f>
        <v>19.98</v>
      </c>
      <c r="AT27" s="40">
        <f>ROUND(L27*'Rate Tables'!$I$62,4)</f>
        <v>122.64</v>
      </c>
      <c r="AU27" s="40">
        <f t="shared" ref="AU27:AU29" si="26">AT27</f>
        <v>122.64</v>
      </c>
      <c r="AV27" s="41">
        <f t="shared" si="5"/>
        <v>255.79</v>
      </c>
      <c r="AW27" s="40"/>
      <c r="AX27" s="41"/>
      <c r="BL27" s="1"/>
      <c r="BM27" s="1"/>
      <c r="BN27" s="1"/>
      <c r="BO27" s="1"/>
      <c r="BP27" s="1"/>
    </row>
    <row r="28" spans="1:68" x14ac:dyDescent="0.25">
      <c r="B28" s="106">
        <v>1750</v>
      </c>
      <c r="C28" s="86">
        <f t="shared" si="20"/>
        <v>293.62</v>
      </c>
      <c r="D28" s="86">
        <f t="shared" si="21"/>
        <v>296.08999999999997</v>
      </c>
      <c r="E28" s="88">
        <f>D28-C28</f>
        <v>2.4699999999999704</v>
      </c>
      <c r="F28" s="107">
        <f>ROUND(E28/C28*100,1)</f>
        <v>0.8</v>
      </c>
      <c r="H28" s="88">
        <f>C28/B28*100</f>
        <v>16.778285714285715</v>
      </c>
      <c r="I28" s="88">
        <f>D28/B28*100</f>
        <v>16.919428571428572</v>
      </c>
      <c r="J28" s="12"/>
      <c r="L28" s="35">
        <f t="shared" si="22"/>
        <v>1750</v>
      </c>
      <c r="M28" s="40">
        <f>'Rate Tables'!$F$42</f>
        <v>14</v>
      </c>
      <c r="N28" s="40">
        <f>ROUND(L28*'Rate Tables'!$F$45,4)</f>
        <v>86.415000000000006</v>
      </c>
      <c r="O28" s="40">
        <f>N28</f>
        <v>86.415000000000006</v>
      </c>
      <c r="P28" s="40">
        <f>ROUND(B28*'Rate Tables'!$F$47,4)</f>
        <v>6.1459999999999999</v>
      </c>
      <c r="Q28" s="40">
        <f>ROUND(B28*'Rate Tables'!$F$49,4)</f>
        <v>9.8437999999999999</v>
      </c>
      <c r="R28" s="78">
        <f>ROUND(B28*'Rate Tables'!$F$51,4)</f>
        <v>0</v>
      </c>
      <c r="S28" s="78">
        <f>ROUND(B28*'Rate Tables'!$F$52,4)</f>
        <v>3.4824999999999999</v>
      </c>
      <c r="T28" s="40">
        <f>ROUND(B28*'Rate Tables'!$F$54,4)</f>
        <v>7.3464999999999998</v>
      </c>
      <c r="U28" s="40">
        <f>ROUND(B28*'Rate Tables'!$F$56,4)</f>
        <v>0</v>
      </c>
      <c r="V28" s="40">
        <f>ROUND(B28*'Rate Tables'!$F$59,4)</f>
        <v>23.31</v>
      </c>
      <c r="W28" s="40">
        <f>ROUND(L28*'Rate Tables'!$F$62,4)</f>
        <v>143.08000000000001</v>
      </c>
      <c r="X28" s="40">
        <f t="shared" si="23"/>
        <v>143.08000000000001</v>
      </c>
      <c r="Y28" s="41">
        <f t="shared" si="24"/>
        <v>293.62</v>
      </c>
      <c r="Z28" s="40"/>
      <c r="AA28" s="41"/>
      <c r="AJ28" s="40">
        <f>'Rate Tables'!$I$42</f>
        <v>14</v>
      </c>
      <c r="AK28" s="40">
        <f>ROUND(L28*'Rate Tables'!$I$45,4)</f>
        <v>86.415000000000006</v>
      </c>
      <c r="AL28" s="40">
        <f t="shared" si="25"/>
        <v>86.415000000000006</v>
      </c>
      <c r="AM28" s="40">
        <f>ROUND(B28*'Rate Tables'!$I$47,4)</f>
        <v>6.1459999999999999</v>
      </c>
      <c r="AN28" s="40">
        <f>ROUND($B28*'Rate Tables'!$I$49,4)</f>
        <v>9.8437999999999999</v>
      </c>
      <c r="AO28" s="78">
        <f>ROUND($B28*'Rate Tables'!$I$51,4)</f>
        <v>2.4674999999999998</v>
      </c>
      <c r="AP28" s="78">
        <f>ROUND($B28*'Rate Tables'!$I$52,4)</f>
        <v>3.4824999999999999</v>
      </c>
      <c r="AQ28" s="40">
        <f>ROUND(B28*'Rate Tables'!$I$54,4)</f>
        <v>7.3464999999999998</v>
      </c>
      <c r="AR28" s="40">
        <f>ROUND(B28*'Rate Tables'!$I$56,4)</f>
        <v>0</v>
      </c>
      <c r="AS28" s="40">
        <f>ROUND(B28*'Rate Tables'!$I$59,4)</f>
        <v>23.31</v>
      </c>
      <c r="AT28" s="40">
        <f>ROUND(L28*'Rate Tables'!$I$62,4)</f>
        <v>143.08000000000001</v>
      </c>
      <c r="AU28" s="40">
        <f t="shared" si="26"/>
        <v>143.08000000000001</v>
      </c>
      <c r="AV28" s="41">
        <f t="shared" si="5"/>
        <v>296.08999999999997</v>
      </c>
      <c r="AW28" s="40"/>
      <c r="AX28" s="41"/>
      <c r="BL28" s="1"/>
      <c r="BM28" s="1"/>
      <c r="BN28" s="1"/>
      <c r="BO28" s="1"/>
      <c r="BP28" s="1"/>
    </row>
    <row r="29" spans="1:68" x14ac:dyDescent="0.25">
      <c r="B29" s="106">
        <v>2000</v>
      </c>
      <c r="C29" s="86">
        <f t="shared" si="20"/>
        <v>333.57</v>
      </c>
      <c r="D29" s="86">
        <f t="shared" si="21"/>
        <v>336.39</v>
      </c>
      <c r="E29" s="88">
        <f>D29-C29</f>
        <v>2.8199999999999932</v>
      </c>
      <c r="F29" s="107">
        <f>ROUND(E29/C29*100,1)</f>
        <v>0.8</v>
      </c>
      <c r="H29" s="88">
        <f>C29/B29*100</f>
        <v>16.6785</v>
      </c>
      <c r="I29" s="88">
        <f>D29/B29*100</f>
        <v>16.819499999999998</v>
      </c>
      <c r="J29" s="12"/>
      <c r="L29" s="35">
        <f t="shared" si="22"/>
        <v>2000</v>
      </c>
      <c r="M29" s="40">
        <f>'Rate Tables'!$F$42</f>
        <v>14</v>
      </c>
      <c r="N29" s="40">
        <f>ROUND(L29*'Rate Tables'!$F$45,4)</f>
        <v>98.76</v>
      </c>
      <c r="O29" s="40">
        <f>N29</f>
        <v>98.76</v>
      </c>
      <c r="P29" s="40">
        <f>ROUND(B29*'Rate Tables'!$F$47,4)</f>
        <v>7.024</v>
      </c>
      <c r="Q29" s="40">
        <f>ROUND(B29*'Rate Tables'!$F$49,4)</f>
        <v>11.25</v>
      </c>
      <c r="R29" s="78">
        <f>ROUND(B29*'Rate Tables'!$F$51,4)</f>
        <v>0</v>
      </c>
      <c r="S29" s="78">
        <f>ROUND(B29*'Rate Tables'!$F$52,4)</f>
        <v>3.98</v>
      </c>
      <c r="T29" s="40">
        <f>ROUND(B29*'Rate Tables'!$F$54,4)</f>
        <v>8.3960000000000008</v>
      </c>
      <c r="U29" s="40">
        <f>ROUND(B29*'Rate Tables'!$F$56,4)</f>
        <v>0</v>
      </c>
      <c r="V29" s="40">
        <f>ROUND(B29*'Rate Tables'!$F$59,4)</f>
        <v>26.64</v>
      </c>
      <c r="W29" s="40">
        <f>ROUND(L29*'Rate Tables'!$F$62,4)</f>
        <v>163.52000000000001</v>
      </c>
      <c r="X29" s="40">
        <f t="shared" si="23"/>
        <v>163.52000000000001</v>
      </c>
      <c r="Y29" s="41">
        <f t="shared" si="24"/>
        <v>333.57</v>
      </c>
      <c r="Z29" s="40"/>
      <c r="AA29" s="41"/>
      <c r="AJ29" s="40">
        <f>'Rate Tables'!$I$42</f>
        <v>14</v>
      </c>
      <c r="AK29" s="40">
        <f>ROUND(L29*'Rate Tables'!$I$45,4)</f>
        <v>98.76</v>
      </c>
      <c r="AL29" s="40">
        <f t="shared" si="25"/>
        <v>98.76</v>
      </c>
      <c r="AM29" s="40">
        <f>ROUND(B29*'Rate Tables'!$I$47,4)</f>
        <v>7.024</v>
      </c>
      <c r="AN29" s="40">
        <f>ROUND($B29*'Rate Tables'!$I$49,4)</f>
        <v>11.25</v>
      </c>
      <c r="AO29" s="78">
        <f>ROUND($B29*'Rate Tables'!$I$51,4)</f>
        <v>2.82</v>
      </c>
      <c r="AP29" s="78">
        <f>ROUND($B29*'Rate Tables'!$I$52,4)</f>
        <v>3.98</v>
      </c>
      <c r="AQ29" s="40">
        <f>ROUND(B29*'Rate Tables'!$I$54,4)</f>
        <v>8.3960000000000008</v>
      </c>
      <c r="AR29" s="40">
        <f>ROUND(B29*'Rate Tables'!$I$56,4)</f>
        <v>0</v>
      </c>
      <c r="AS29" s="40">
        <f>ROUND(B29*'Rate Tables'!$I$59,4)</f>
        <v>26.64</v>
      </c>
      <c r="AT29" s="40">
        <f>ROUND(L29*'Rate Tables'!$I$62,4)</f>
        <v>163.52000000000001</v>
      </c>
      <c r="AU29" s="40">
        <f t="shared" si="26"/>
        <v>163.52000000000001</v>
      </c>
      <c r="AV29" s="41">
        <f t="shared" si="5"/>
        <v>336.39</v>
      </c>
      <c r="AW29" s="40"/>
      <c r="AX29" s="41"/>
      <c r="BL29" s="1"/>
      <c r="BM29" s="1"/>
      <c r="BN29" s="1"/>
      <c r="BO29" s="1"/>
      <c r="BP29" s="1"/>
    </row>
    <row r="30" spans="1:68" x14ac:dyDescent="0.25">
      <c r="B30" s="106"/>
      <c r="C30" s="88"/>
      <c r="D30" s="88"/>
      <c r="E30" s="88"/>
      <c r="F30" s="107"/>
      <c r="Q30" s="83"/>
      <c r="R30" s="83"/>
      <c r="S30" s="83"/>
      <c r="T30" s="83"/>
      <c r="Y30" s="41"/>
      <c r="AA30" s="41"/>
      <c r="AV30" s="41"/>
      <c r="AX30" s="41"/>
      <c r="BL30" s="1"/>
      <c r="BM30" s="1"/>
      <c r="BN30" s="1"/>
      <c r="BO30" s="1"/>
      <c r="BP30" s="1"/>
    </row>
    <row r="31" spans="1:68" ht="13" x14ac:dyDescent="0.3">
      <c r="A31" s="105" t="s">
        <v>10</v>
      </c>
      <c r="B31" s="104"/>
      <c r="C31" s="104"/>
      <c r="D31" s="104"/>
      <c r="E31" s="104"/>
      <c r="F31" s="104"/>
      <c r="Q31" s="83"/>
      <c r="R31" s="83"/>
      <c r="S31" s="83"/>
      <c r="T31" s="83"/>
      <c r="AV31" s="41"/>
      <c r="BL31" s="1"/>
      <c r="BM31" s="1"/>
      <c r="BN31" s="1"/>
      <c r="BO31" s="1"/>
      <c r="BP31" s="1"/>
    </row>
    <row r="32" spans="1:68" x14ac:dyDescent="0.25">
      <c r="Q32" s="83"/>
      <c r="R32" s="83"/>
      <c r="S32" s="83"/>
      <c r="T32" s="83"/>
      <c r="BL32" s="1"/>
      <c r="BM32" s="1"/>
      <c r="BN32" s="1"/>
      <c r="BO32" s="1"/>
      <c r="BP32" s="1"/>
    </row>
    <row r="33" spans="2:68" x14ac:dyDescent="0.25">
      <c r="B33" s="106">
        <v>0</v>
      </c>
      <c r="C33" s="86">
        <f t="shared" ref="C33:C35" si="27">Y33</f>
        <v>14</v>
      </c>
      <c r="D33" s="86">
        <f t="shared" ref="D33:D35" si="28">AV33</f>
        <v>14</v>
      </c>
      <c r="E33" s="86">
        <f>D33-C33</f>
        <v>0</v>
      </c>
      <c r="F33" s="107">
        <f>ROUND(E33/C33*100,1)</f>
        <v>0</v>
      </c>
      <c r="H33" s="108" t="str">
        <f>IF(ISERROR(C33/B33*100),"N/A",(C33/B33*100))</f>
        <v>N/A</v>
      </c>
      <c r="I33" s="109" t="str">
        <f>IF(ISERROR(D33/B33*100),"N/A",(D33/B33*100))</f>
        <v>N/A</v>
      </c>
      <c r="J33" s="12"/>
      <c r="L33" s="35">
        <f t="shared" ref="L33:L35" si="29">B33</f>
        <v>0</v>
      </c>
      <c r="M33" s="40">
        <f>'Rate Tables'!$G$42</f>
        <v>14</v>
      </c>
      <c r="N33" s="40">
        <f>ROUND(L33*'Rate Tables'!$G$45,4)</f>
        <v>0</v>
      </c>
      <c r="O33" s="40">
        <f t="shared" ref="O33:O35" si="30">N33</f>
        <v>0</v>
      </c>
      <c r="P33" s="40">
        <f>ROUND(B33*'Rate Tables'!$G$47,4)</f>
        <v>0</v>
      </c>
      <c r="Q33" s="40">
        <f>ROUND(B33*'Rate Tables'!$G$49,4)</f>
        <v>0</v>
      </c>
      <c r="R33" s="78">
        <f>ROUND(B33*'Rate Tables'!$G$51,4)</f>
        <v>0</v>
      </c>
      <c r="S33" s="78">
        <f>ROUND(B33*'Rate Tables'!$G$52,4)</f>
        <v>0</v>
      </c>
      <c r="T33" s="40">
        <f>ROUND(B33*'Rate Tables'!$G$54,4)</f>
        <v>0</v>
      </c>
      <c r="U33" s="40">
        <f>ROUND(B33*'Rate Tables'!$G$56,4)</f>
        <v>0</v>
      </c>
      <c r="V33" s="40">
        <f>ROUND(B33*'Rate Tables'!$G$59,4)</f>
        <v>0</v>
      </c>
      <c r="W33" s="40">
        <f>ROUND(L33*'Rate Tables'!$G$62,4)</f>
        <v>0</v>
      </c>
      <c r="X33" s="40">
        <f t="shared" ref="X33:X35" si="31">W33</f>
        <v>0</v>
      </c>
      <c r="Y33" s="41">
        <f t="shared" ref="Y33:Y35" si="32">ROUND(+M33+O33+P33+Q33+R33+S33+T33+U33+V33+X33,2)</f>
        <v>14</v>
      </c>
      <c r="Z33" s="40"/>
      <c r="AA33" s="41"/>
      <c r="AJ33" s="40">
        <f>'Rate Tables'!$J$42</f>
        <v>14</v>
      </c>
      <c r="AK33" s="40">
        <f>ROUND(L33*'Rate Tables'!$J$45,4)</f>
        <v>0</v>
      </c>
      <c r="AL33" s="40">
        <f>AK33</f>
        <v>0</v>
      </c>
      <c r="AM33" s="40">
        <f>ROUND(B33*'Rate Tables'!$J$47,4)</f>
        <v>0</v>
      </c>
      <c r="AN33" s="40">
        <f>ROUND($B33*'Rate Tables'!$J$49,4)</f>
        <v>0</v>
      </c>
      <c r="AO33" s="78">
        <f>ROUND($B33*'Rate Tables'!$J$51,4)</f>
        <v>0</v>
      </c>
      <c r="AP33" s="78">
        <f>ROUND($B33*'Rate Tables'!$J$52,4)</f>
        <v>0</v>
      </c>
      <c r="AQ33" s="40">
        <f>ROUND(B33*'Rate Tables'!$J$54,4)</f>
        <v>0</v>
      </c>
      <c r="AR33" s="40">
        <f>ROUND(B33*'Rate Tables'!$J$56,4)</f>
        <v>0</v>
      </c>
      <c r="AS33" s="40">
        <f>ROUND(B33*'Rate Tables'!$J$59,4)</f>
        <v>0</v>
      </c>
      <c r="AT33" s="40">
        <f>ROUND(L33*'Rate Tables'!$J$62,4)</f>
        <v>0</v>
      </c>
      <c r="AU33" s="40">
        <f t="shared" ref="AU33:AU35" si="33">AT33</f>
        <v>0</v>
      </c>
      <c r="AV33" s="41">
        <f t="shared" ref="AV33:AV35" si="34">ROUND(+AJ33+AL33+AM33+AN33+AO33+AP33+AQ33+AR33+AS33+AU33,2)</f>
        <v>14</v>
      </c>
      <c r="AW33" s="40"/>
      <c r="AX33" s="41"/>
      <c r="BL33" s="1"/>
      <c r="BM33" s="1"/>
      <c r="BN33" s="1"/>
      <c r="BO33" s="1"/>
      <c r="BP33" s="1"/>
    </row>
    <row r="34" spans="2:68" x14ac:dyDescent="0.25">
      <c r="B34" s="106">
        <v>50</v>
      </c>
      <c r="C34" s="86">
        <f t="shared" si="27"/>
        <v>21.94</v>
      </c>
      <c r="D34" s="86">
        <f t="shared" si="28"/>
        <v>22.01</v>
      </c>
      <c r="E34" s="88">
        <f>D34-C34</f>
        <v>7.0000000000000284E-2</v>
      </c>
      <c r="F34" s="107">
        <f>ROUND(E34/C34*100,1)</f>
        <v>0.3</v>
      </c>
      <c r="H34" s="88">
        <f>C34/B34*100</f>
        <v>43.88</v>
      </c>
      <c r="I34" s="88">
        <f>D34/B34*100</f>
        <v>44.02</v>
      </c>
      <c r="J34" s="12"/>
      <c r="L34" s="35">
        <f t="shared" si="29"/>
        <v>50</v>
      </c>
      <c r="M34" s="40">
        <f>'Rate Tables'!$G$42</f>
        <v>14</v>
      </c>
      <c r="N34" s="40">
        <f>ROUND(L34*'Rate Tables'!$G$45,4)</f>
        <v>2.2370000000000001</v>
      </c>
      <c r="O34" s="40">
        <f t="shared" si="30"/>
        <v>2.2370000000000001</v>
      </c>
      <c r="P34" s="40">
        <f>ROUND(B34*'Rate Tables'!$G$47,4)</f>
        <v>0.17560000000000001</v>
      </c>
      <c r="Q34" s="40">
        <f>ROUND(B34*'Rate Tables'!$G$49,4)</f>
        <v>0.28129999999999999</v>
      </c>
      <c r="R34" s="78">
        <f>ROUND(B34*'Rate Tables'!$G$51,4)</f>
        <v>0</v>
      </c>
      <c r="S34" s="78">
        <f>ROUND(B34*'Rate Tables'!$G$52,4)</f>
        <v>9.9500000000000005E-2</v>
      </c>
      <c r="T34" s="40">
        <f>ROUND(B34*'Rate Tables'!$G$54,4)</f>
        <v>0.2099</v>
      </c>
      <c r="U34" s="40">
        <f>ROUND(B34*'Rate Tables'!$G$56,4)</f>
        <v>0</v>
      </c>
      <c r="V34" s="40">
        <f>ROUND(B34*'Rate Tables'!$G$59,4)</f>
        <v>0.66600000000000004</v>
      </c>
      <c r="W34" s="40">
        <f>ROUND(L34*'Rate Tables'!$G$62,4)</f>
        <v>4.2685000000000004</v>
      </c>
      <c r="X34" s="40">
        <f t="shared" si="31"/>
        <v>4.2685000000000004</v>
      </c>
      <c r="Y34" s="41">
        <f t="shared" si="32"/>
        <v>21.94</v>
      </c>
      <c r="Z34" s="40"/>
      <c r="AA34" s="41"/>
      <c r="AJ34" s="40">
        <f>'Rate Tables'!$J$42</f>
        <v>14</v>
      </c>
      <c r="AK34" s="40">
        <f>ROUND(L34*'Rate Tables'!$J$45,4)</f>
        <v>2.2370000000000001</v>
      </c>
      <c r="AL34" s="40">
        <f>AK34</f>
        <v>2.2370000000000001</v>
      </c>
      <c r="AM34" s="40">
        <f>ROUND(B34*'Rate Tables'!$J$47,4)</f>
        <v>0.17560000000000001</v>
      </c>
      <c r="AN34" s="40">
        <f>ROUND($B34*'Rate Tables'!$J$49,4)</f>
        <v>0.28129999999999999</v>
      </c>
      <c r="AO34" s="78">
        <f>ROUND($B34*'Rate Tables'!$J$51,4)</f>
        <v>7.0499999999999993E-2</v>
      </c>
      <c r="AP34" s="78">
        <f>ROUND($B34*'Rate Tables'!$J$52,4)</f>
        <v>9.9500000000000005E-2</v>
      </c>
      <c r="AQ34" s="40">
        <f>ROUND(B34*'Rate Tables'!$J$54,4)</f>
        <v>0.2099</v>
      </c>
      <c r="AR34" s="40">
        <f>ROUND(B34*'Rate Tables'!$J$56,4)</f>
        <v>0</v>
      </c>
      <c r="AS34" s="40">
        <f>ROUND(B34*'Rate Tables'!$J$59,4)</f>
        <v>0.66600000000000004</v>
      </c>
      <c r="AT34" s="40">
        <f>ROUND(L34*'Rate Tables'!$J$62,4)</f>
        <v>4.2685000000000004</v>
      </c>
      <c r="AU34" s="40">
        <f t="shared" si="33"/>
        <v>4.2685000000000004</v>
      </c>
      <c r="AV34" s="41">
        <f t="shared" si="34"/>
        <v>22.01</v>
      </c>
      <c r="AW34" s="40"/>
      <c r="AX34" s="41"/>
      <c r="BL34" s="1"/>
      <c r="BM34" s="1"/>
      <c r="BN34" s="1"/>
      <c r="BO34" s="1"/>
      <c r="BP34" s="1"/>
    </row>
    <row r="35" spans="2:68" x14ac:dyDescent="0.25">
      <c r="B35" s="106">
        <v>100</v>
      </c>
      <c r="C35" s="86">
        <f t="shared" si="27"/>
        <v>29.88</v>
      </c>
      <c r="D35" s="86">
        <f t="shared" si="28"/>
        <v>30.02</v>
      </c>
      <c r="E35" s="88">
        <f>D35-C35</f>
        <v>0.14000000000000057</v>
      </c>
      <c r="F35" s="107">
        <f>ROUND(E35/C35*100,1)</f>
        <v>0.5</v>
      </c>
      <c r="H35" s="88">
        <f>C35/B35*100</f>
        <v>29.880000000000003</v>
      </c>
      <c r="I35" s="88">
        <f>D35/B35*100</f>
        <v>30.020000000000003</v>
      </c>
      <c r="J35" s="12"/>
      <c r="L35" s="35">
        <f t="shared" si="29"/>
        <v>100</v>
      </c>
      <c r="M35" s="40">
        <f>'Rate Tables'!$G$42</f>
        <v>14</v>
      </c>
      <c r="N35" s="40">
        <f>ROUND(L35*'Rate Tables'!$G$45,4)</f>
        <v>4.4740000000000002</v>
      </c>
      <c r="O35" s="40">
        <f t="shared" si="30"/>
        <v>4.4740000000000002</v>
      </c>
      <c r="P35" s="40">
        <f>ROUND(B35*'Rate Tables'!$G$47,4)</f>
        <v>0.35120000000000001</v>
      </c>
      <c r="Q35" s="40">
        <f>ROUND(B35*'Rate Tables'!$G$49,4)</f>
        <v>0.5625</v>
      </c>
      <c r="R35" s="78">
        <f>ROUND(B35*'Rate Tables'!$G$51,4)</f>
        <v>0</v>
      </c>
      <c r="S35" s="78">
        <f>ROUND(B35*'Rate Tables'!$G$52,4)</f>
        <v>0.19900000000000001</v>
      </c>
      <c r="T35" s="40">
        <f>ROUND(B35*'Rate Tables'!$G$54,4)</f>
        <v>0.41980000000000001</v>
      </c>
      <c r="U35" s="40">
        <f>ROUND(B35*'Rate Tables'!$G$56,4)</f>
        <v>0</v>
      </c>
      <c r="V35" s="40">
        <f>ROUND(B35*'Rate Tables'!$G$59,4)</f>
        <v>1.3320000000000001</v>
      </c>
      <c r="W35" s="40">
        <f>ROUND(L35*'Rate Tables'!$G$62,4)</f>
        <v>8.5370000000000008</v>
      </c>
      <c r="X35" s="40">
        <f t="shared" si="31"/>
        <v>8.5370000000000008</v>
      </c>
      <c r="Y35" s="41">
        <f t="shared" si="32"/>
        <v>29.88</v>
      </c>
      <c r="Z35" s="40"/>
      <c r="AA35" s="41"/>
      <c r="AJ35" s="40">
        <f>'Rate Tables'!$J$42</f>
        <v>14</v>
      </c>
      <c r="AK35" s="40">
        <f>ROUND(L35*'Rate Tables'!$J$45,4)</f>
        <v>4.4740000000000002</v>
      </c>
      <c r="AL35" s="40">
        <f>AK35</f>
        <v>4.4740000000000002</v>
      </c>
      <c r="AM35" s="40">
        <f>ROUND(B35*'Rate Tables'!$J$47,4)</f>
        <v>0.35120000000000001</v>
      </c>
      <c r="AN35" s="40">
        <f>ROUND($B35*'Rate Tables'!$J$49,4)</f>
        <v>0.5625</v>
      </c>
      <c r="AO35" s="78">
        <f>ROUND($B35*'Rate Tables'!$J$51,4)</f>
        <v>0.14099999999999999</v>
      </c>
      <c r="AP35" s="78">
        <f>ROUND($B35*'Rate Tables'!$J$52,4)</f>
        <v>0.19900000000000001</v>
      </c>
      <c r="AQ35" s="40">
        <f>ROUND(B35*'Rate Tables'!$J$54,4)</f>
        <v>0.41980000000000001</v>
      </c>
      <c r="AR35" s="40">
        <f>ROUND(B35*'Rate Tables'!$J$56,4)</f>
        <v>0</v>
      </c>
      <c r="AS35" s="40">
        <f>ROUND(B35*'Rate Tables'!$J$59,4)</f>
        <v>1.3320000000000001</v>
      </c>
      <c r="AT35" s="40">
        <f>ROUND(L35*'Rate Tables'!$J$62,4)</f>
        <v>8.5370000000000008</v>
      </c>
      <c r="AU35" s="40">
        <f t="shared" si="33"/>
        <v>8.5370000000000008</v>
      </c>
      <c r="AV35" s="41">
        <f t="shared" si="34"/>
        <v>30.02</v>
      </c>
      <c r="AW35" s="40"/>
      <c r="AX35" s="41"/>
      <c r="BL35" s="1"/>
      <c r="BM35" s="1"/>
      <c r="BN35" s="1"/>
      <c r="BO35" s="1"/>
      <c r="BP35" s="1"/>
    </row>
    <row r="36" spans="2:68" x14ac:dyDescent="0.25">
      <c r="B36" s="106"/>
      <c r="C36" s="88"/>
      <c r="D36" s="88"/>
      <c r="E36" s="88"/>
      <c r="F36" s="107"/>
      <c r="H36" s="88"/>
      <c r="I36" s="88"/>
      <c r="J36" s="12"/>
      <c r="R36" s="79"/>
      <c r="S36" s="79"/>
      <c r="Y36" s="41"/>
      <c r="AA36" s="41"/>
      <c r="AO36" s="79"/>
      <c r="AP36" s="79"/>
      <c r="AV36" s="41"/>
      <c r="BL36" s="1"/>
      <c r="BM36" s="1"/>
      <c r="BN36" s="1"/>
      <c r="BO36" s="1"/>
      <c r="BP36" s="1"/>
    </row>
    <row r="37" spans="2:68" x14ac:dyDescent="0.25">
      <c r="B37" s="106">
        <v>200</v>
      </c>
      <c r="C37" s="86">
        <f t="shared" ref="C37:C39" si="35">Y37</f>
        <v>45.75</v>
      </c>
      <c r="D37" s="86">
        <f t="shared" ref="D37:D39" si="36">AV37</f>
        <v>46.03</v>
      </c>
      <c r="E37" s="88">
        <f>D37-C37</f>
        <v>0.28000000000000114</v>
      </c>
      <c r="F37" s="107">
        <f>ROUND(E37/C37*100,1)</f>
        <v>0.6</v>
      </c>
      <c r="H37" s="88">
        <f>C37/B37*100</f>
        <v>22.875</v>
      </c>
      <c r="I37" s="88">
        <f>D37/B37*100</f>
        <v>23.015000000000001</v>
      </c>
      <c r="J37" s="12"/>
      <c r="L37" s="35">
        <f t="shared" ref="L37:L39" si="37">B37</f>
        <v>200</v>
      </c>
      <c r="M37" s="40">
        <f>'Rate Tables'!$G$42</f>
        <v>14</v>
      </c>
      <c r="N37" s="40">
        <f>ROUND(L37*'Rate Tables'!$G$45,4)</f>
        <v>8.9480000000000004</v>
      </c>
      <c r="O37" s="40">
        <f t="shared" ref="O37:O39" si="38">N37</f>
        <v>8.9480000000000004</v>
      </c>
      <c r="P37" s="40">
        <f>ROUND(B37*'Rate Tables'!$G$47,4)</f>
        <v>0.70240000000000002</v>
      </c>
      <c r="Q37" s="40">
        <f>ROUND(B37*'Rate Tables'!$G$49,4)</f>
        <v>1.125</v>
      </c>
      <c r="R37" s="78">
        <f>ROUND(B37*'Rate Tables'!$G$51,4)</f>
        <v>0</v>
      </c>
      <c r="S37" s="78">
        <f>ROUND(B37*'Rate Tables'!$G$52,4)</f>
        <v>0.39800000000000002</v>
      </c>
      <c r="T37" s="40">
        <f>ROUND(B37*'Rate Tables'!$G$54,4)</f>
        <v>0.83960000000000001</v>
      </c>
      <c r="U37" s="40">
        <f>ROUND(B37*'Rate Tables'!$G$56,4)</f>
        <v>0</v>
      </c>
      <c r="V37" s="40">
        <f>ROUND(B37*'Rate Tables'!$G$59,4)</f>
        <v>2.6640000000000001</v>
      </c>
      <c r="W37" s="40">
        <f>ROUND(L37*'Rate Tables'!$G$62,4)</f>
        <v>17.074000000000002</v>
      </c>
      <c r="X37" s="40">
        <f t="shared" ref="X37:X39" si="39">W37</f>
        <v>17.074000000000002</v>
      </c>
      <c r="Y37" s="41">
        <f t="shared" ref="Y37:Y39" si="40">ROUND(+M37+O37+P37+Q37+R37+S37+T37+U37+V37+X37,2)</f>
        <v>45.75</v>
      </c>
      <c r="Z37" s="40"/>
      <c r="AA37" s="41"/>
      <c r="AJ37" s="40">
        <f>'Rate Tables'!$J$42</f>
        <v>14</v>
      </c>
      <c r="AK37" s="40">
        <f>ROUND(L37*'Rate Tables'!$J$45,4)</f>
        <v>8.9480000000000004</v>
      </c>
      <c r="AL37" s="40">
        <f>AK37</f>
        <v>8.9480000000000004</v>
      </c>
      <c r="AM37" s="40">
        <f>ROUND(B37*'Rate Tables'!$J$47,4)</f>
        <v>0.70240000000000002</v>
      </c>
      <c r="AN37" s="40">
        <f>ROUND($B37*'Rate Tables'!$J$49,4)</f>
        <v>1.125</v>
      </c>
      <c r="AO37" s="78">
        <f>ROUND($B37*'Rate Tables'!$J$51,4)</f>
        <v>0.28199999999999997</v>
      </c>
      <c r="AP37" s="78">
        <f>ROUND($B37*'Rate Tables'!$J$52,4)</f>
        <v>0.39800000000000002</v>
      </c>
      <c r="AQ37" s="40">
        <f>ROUND(B37*'Rate Tables'!$J$54,4)</f>
        <v>0.83960000000000001</v>
      </c>
      <c r="AR37" s="40">
        <f>ROUND(B37*'Rate Tables'!$J$56,4)</f>
        <v>0</v>
      </c>
      <c r="AS37" s="40">
        <f>ROUND(B37*'Rate Tables'!$J$59,4)</f>
        <v>2.6640000000000001</v>
      </c>
      <c r="AT37" s="40">
        <f>ROUND(L37*'Rate Tables'!$J$62,4)</f>
        <v>17.074000000000002</v>
      </c>
      <c r="AU37" s="40">
        <f t="shared" ref="AU37:AU39" si="41">AT37</f>
        <v>17.074000000000002</v>
      </c>
      <c r="AV37" s="41">
        <f t="shared" ref="AV37:AV39" si="42">ROUND(+AJ37+AL37+AM37+AN37+AO37+AP37+AQ37+AR37+AS37+AU37,2)</f>
        <v>46.03</v>
      </c>
      <c r="AW37" s="40"/>
      <c r="AX37" s="41"/>
      <c r="BL37" s="1"/>
      <c r="BM37" s="1"/>
      <c r="BN37" s="1"/>
      <c r="BO37" s="1"/>
      <c r="BP37" s="1"/>
    </row>
    <row r="38" spans="2:68" x14ac:dyDescent="0.25">
      <c r="B38" s="106">
        <v>250</v>
      </c>
      <c r="C38" s="86">
        <f t="shared" si="35"/>
        <v>53.69</v>
      </c>
      <c r="D38" s="86">
        <f t="shared" si="36"/>
        <v>54.04</v>
      </c>
      <c r="E38" s="88">
        <f>D38-C38</f>
        <v>0.35000000000000142</v>
      </c>
      <c r="F38" s="107">
        <f>ROUND(E38/C38*100,1)</f>
        <v>0.7</v>
      </c>
      <c r="H38" s="88">
        <f>C38/B38*100</f>
        <v>21.475999999999999</v>
      </c>
      <c r="I38" s="88">
        <f>D38/B38*100</f>
        <v>21.616</v>
      </c>
      <c r="J38" s="12"/>
      <c r="L38" s="35">
        <f t="shared" si="37"/>
        <v>250</v>
      </c>
      <c r="M38" s="40">
        <f>'Rate Tables'!$G$42</f>
        <v>14</v>
      </c>
      <c r="N38" s="40">
        <f>ROUND(L38*'Rate Tables'!$G$45,4)</f>
        <v>11.185</v>
      </c>
      <c r="O38" s="40">
        <f t="shared" si="38"/>
        <v>11.185</v>
      </c>
      <c r="P38" s="40">
        <f>ROUND(B38*'Rate Tables'!$G$47,4)</f>
        <v>0.878</v>
      </c>
      <c r="Q38" s="40">
        <f>ROUND(B38*'Rate Tables'!$G$49,4)</f>
        <v>1.4063000000000001</v>
      </c>
      <c r="R38" s="78">
        <f>ROUND(B38*'Rate Tables'!$G$51,4)</f>
        <v>0</v>
      </c>
      <c r="S38" s="78">
        <f>ROUND(B38*'Rate Tables'!$G$52,4)</f>
        <v>0.4975</v>
      </c>
      <c r="T38" s="40">
        <f>ROUND(B38*'Rate Tables'!$G$54,4)</f>
        <v>1.0495000000000001</v>
      </c>
      <c r="U38" s="40">
        <f>ROUND(B38*'Rate Tables'!$G$56,4)</f>
        <v>0</v>
      </c>
      <c r="V38" s="40">
        <f>ROUND(B38*'Rate Tables'!$G$59,4)</f>
        <v>3.33</v>
      </c>
      <c r="W38" s="40">
        <f>ROUND(L38*'Rate Tables'!$G$62,4)</f>
        <v>21.342500000000001</v>
      </c>
      <c r="X38" s="40">
        <f t="shared" si="39"/>
        <v>21.342500000000001</v>
      </c>
      <c r="Y38" s="41">
        <f t="shared" si="40"/>
        <v>53.69</v>
      </c>
      <c r="Z38" s="40"/>
      <c r="AA38" s="41"/>
      <c r="AJ38" s="40">
        <f>'Rate Tables'!$J$42</f>
        <v>14</v>
      </c>
      <c r="AK38" s="40">
        <f>ROUND(L38*'Rate Tables'!$J$45,4)</f>
        <v>11.185</v>
      </c>
      <c r="AL38" s="40">
        <f>AK38</f>
        <v>11.185</v>
      </c>
      <c r="AM38" s="40">
        <f>ROUND(B38*'Rate Tables'!$J$47,4)</f>
        <v>0.878</v>
      </c>
      <c r="AN38" s="40">
        <f>ROUND($B38*'Rate Tables'!$J$49,4)</f>
        <v>1.4063000000000001</v>
      </c>
      <c r="AO38" s="78">
        <f>ROUND($B38*'Rate Tables'!$J$51,4)</f>
        <v>0.35249999999999998</v>
      </c>
      <c r="AP38" s="78">
        <f>ROUND($B38*'Rate Tables'!$J$52,4)</f>
        <v>0.4975</v>
      </c>
      <c r="AQ38" s="40">
        <f>ROUND(B38*'Rate Tables'!$J$54,4)</f>
        <v>1.0495000000000001</v>
      </c>
      <c r="AR38" s="40">
        <f>ROUND(B38*'Rate Tables'!$J$56,4)</f>
        <v>0</v>
      </c>
      <c r="AS38" s="40">
        <f>ROUND(B38*'Rate Tables'!$J$59,4)</f>
        <v>3.33</v>
      </c>
      <c r="AT38" s="40">
        <f>ROUND(L38*'Rate Tables'!$J$62,4)</f>
        <v>21.342500000000001</v>
      </c>
      <c r="AU38" s="40">
        <f t="shared" si="41"/>
        <v>21.342500000000001</v>
      </c>
      <c r="AV38" s="41">
        <f t="shared" si="42"/>
        <v>54.04</v>
      </c>
      <c r="AW38" s="40"/>
      <c r="AX38" s="41"/>
      <c r="BL38" s="1"/>
      <c r="BM38" s="1"/>
      <c r="BN38" s="1"/>
      <c r="BO38" s="1"/>
      <c r="BP38" s="1"/>
    </row>
    <row r="39" spans="2:68" x14ac:dyDescent="0.25">
      <c r="B39" s="106">
        <v>300</v>
      </c>
      <c r="C39" s="86">
        <f t="shared" si="35"/>
        <v>61.63</v>
      </c>
      <c r="D39" s="86">
        <f t="shared" si="36"/>
        <v>62.05</v>
      </c>
      <c r="E39" s="88">
        <f>D39-C39</f>
        <v>0.4199999999999946</v>
      </c>
      <c r="F39" s="107">
        <f>ROUND(E39/C39*100,1)</f>
        <v>0.7</v>
      </c>
      <c r="H39" s="88">
        <f>C39/B39*100</f>
        <v>20.543333333333333</v>
      </c>
      <c r="I39" s="88">
        <f>D39/B39*100</f>
        <v>20.68333333333333</v>
      </c>
      <c r="J39" s="12"/>
      <c r="L39" s="35">
        <f t="shared" si="37"/>
        <v>300</v>
      </c>
      <c r="M39" s="40">
        <f>'Rate Tables'!$G$42</f>
        <v>14</v>
      </c>
      <c r="N39" s="40">
        <f>ROUND(L39*'Rate Tables'!$G$45,4)</f>
        <v>13.422000000000001</v>
      </c>
      <c r="O39" s="40">
        <f t="shared" si="38"/>
        <v>13.422000000000001</v>
      </c>
      <c r="P39" s="40">
        <f>ROUND(B39*'Rate Tables'!$G$47,4)</f>
        <v>1.0536000000000001</v>
      </c>
      <c r="Q39" s="40">
        <f>ROUND(B39*'Rate Tables'!$G$49,4)</f>
        <v>1.6875</v>
      </c>
      <c r="R39" s="78">
        <f>ROUND(B39*'Rate Tables'!$G$51,4)</f>
        <v>0</v>
      </c>
      <c r="S39" s="78">
        <f>ROUND(B39*'Rate Tables'!$G$52,4)</f>
        <v>0.59699999999999998</v>
      </c>
      <c r="T39" s="40">
        <f>ROUND(B39*'Rate Tables'!$G$54,4)</f>
        <v>1.2594000000000001</v>
      </c>
      <c r="U39" s="40">
        <f>ROUND(B39*'Rate Tables'!$G$56,4)</f>
        <v>0</v>
      </c>
      <c r="V39" s="40">
        <f>ROUND(B39*'Rate Tables'!$G$59,4)</f>
        <v>3.996</v>
      </c>
      <c r="W39" s="40">
        <f>ROUND(L39*'Rate Tables'!$G$62,4)</f>
        <v>25.611000000000001</v>
      </c>
      <c r="X39" s="40">
        <f t="shared" si="39"/>
        <v>25.611000000000001</v>
      </c>
      <c r="Y39" s="41">
        <f t="shared" si="40"/>
        <v>61.63</v>
      </c>
      <c r="Z39" s="40"/>
      <c r="AA39" s="41"/>
      <c r="AJ39" s="40">
        <f>'Rate Tables'!$J$42</f>
        <v>14</v>
      </c>
      <c r="AK39" s="40">
        <f>ROUND(L39*'Rate Tables'!$J$45,4)</f>
        <v>13.422000000000001</v>
      </c>
      <c r="AL39" s="40">
        <f>AK39</f>
        <v>13.422000000000001</v>
      </c>
      <c r="AM39" s="40">
        <f>ROUND(B39*'Rate Tables'!$J$47,4)</f>
        <v>1.0536000000000001</v>
      </c>
      <c r="AN39" s="40">
        <f>ROUND($B39*'Rate Tables'!$J$49,4)</f>
        <v>1.6875</v>
      </c>
      <c r="AO39" s="78">
        <f>ROUND($B39*'Rate Tables'!$J$51,4)</f>
        <v>0.42299999999999999</v>
      </c>
      <c r="AP39" s="78">
        <f>ROUND($B39*'Rate Tables'!$J$52,4)</f>
        <v>0.59699999999999998</v>
      </c>
      <c r="AQ39" s="40">
        <f>ROUND(B39*'Rate Tables'!$J$54,4)</f>
        <v>1.2594000000000001</v>
      </c>
      <c r="AR39" s="40">
        <f>ROUND(B39*'Rate Tables'!$J$56,4)</f>
        <v>0</v>
      </c>
      <c r="AS39" s="40">
        <f>ROUND(B39*'Rate Tables'!$J$59,4)</f>
        <v>3.996</v>
      </c>
      <c r="AT39" s="40">
        <f>ROUND(L39*'Rate Tables'!$J$62,4)</f>
        <v>25.611000000000001</v>
      </c>
      <c r="AU39" s="40">
        <f t="shared" si="41"/>
        <v>25.611000000000001</v>
      </c>
      <c r="AV39" s="41">
        <f t="shared" si="42"/>
        <v>62.05</v>
      </c>
      <c r="AW39" s="40"/>
      <c r="AX39" s="41"/>
      <c r="BL39" s="1"/>
      <c r="BM39" s="1"/>
      <c r="BN39" s="1"/>
      <c r="BO39" s="1"/>
      <c r="BP39" s="1"/>
    </row>
    <row r="40" spans="2:68" x14ac:dyDescent="0.25">
      <c r="B40" s="106"/>
      <c r="C40" s="88"/>
      <c r="D40" s="88"/>
      <c r="E40" s="88"/>
      <c r="F40" s="107"/>
      <c r="O40" s="40"/>
      <c r="R40" s="79"/>
      <c r="S40" s="79"/>
      <c r="Y40" s="41"/>
      <c r="AA40" s="41"/>
      <c r="AO40" s="79"/>
      <c r="AP40" s="79"/>
      <c r="AV40" s="41"/>
      <c r="BL40" s="1"/>
      <c r="BM40" s="1"/>
      <c r="BN40" s="1"/>
      <c r="BO40" s="1"/>
      <c r="BP40" s="1"/>
    </row>
    <row r="41" spans="2:68" x14ac:dyDescent="0.25">
      <c r="B41" s="106">
        <v>400</v>
      </c>
      <c r="C41" s="86">
        <f t="shared" ref="C41:C43" si="43">Y41</f>
        <v>77.5</v>
      </c>
      <c r="D41" s="86">
        <f t="shared" ref="D41:D43" si="44">AV41</f>
        <v>78.069999999999993</v>
      </c>
      <c r="E41" s="88">
        <f>D41-C41</f>
        <v>0.56999999999999318</v>
      </c>
      <c r="F41" s="107">
        <f>ROUND(E41/C41*100,1)</f>
        <v>0.7</v>
      </c>
      <c r="H41" s="88">
        <f>C41/B41*100</f>
        <v>19.375</v>
      </c>
      <c r="I41" s="88">
        <f>D41/B41*100</f>
        <v>19.517499999999998</v>
      </c>
      <c r="J41" s="12"/>
      <c r="L41" s="35">
        <f t="shared" ref="L41:L43" si="45">B41</f>
        <v>400</v>
      </c>
      <c r="M41" s="40">
        <f>'Rate Tables'!$G$42</f>
        <v>14</v>
      </c>
      <c r="N41" s="40">
        <f>ROUND(L41*'Rate Tables'!$G$45,4)</f>
        <v>17.896000000000001</v>
      </c>
      <c r="O41" s="40">
        <f t="shared" ref="O41:O43" si="46">N41</f>
        <v>17.896000000000001</v>
      </c>
      <c r="P41" s="40">
        <f>ROUND(B41*'Rate Tables'!$G$47,4)</f>
        <v>1.4048</v>
      </c>
      <c r="Q41" s="40">
        <f>ROUND(B41*'Rate Tables'!$G$49,4)</f>
        <v>2.25</v>
      </c>
      <c r="R41" s="78">
        <f>ROUND(B41*'Rate Tables'!$G$51,4)</f>
        <v>0</v>
      </c>
      <c r="S41" s="78">
        <f>ROUND(B41*'Rate Tables'!$G$52,4)</f>
        <v>0.79600000000000004</v>
      </c>
      <c r="T41" s="40">
        <f>ROUND(B41*'Rate Tables'!$G$54,4)</f>
        <v>1.6792</v>
      </c>
      <c r="U41" s="40">
        <f>ROUND(B41*'Rate Tables'!$G$56,4)</f>
        <v>0</v>
      </c>
      <c r="V41" s="40">
        <f>ROUND(B41*'Rate Tables'!$G$59,4)</f>
        <v>5.3280000000000003</v>
      </c>
      <c r="W41" s="40">
        <f>ROUND(L41*'Rate Tables'!$G$62,4)</f>
        <v>34.148000000000003</v>
      </c>
      <c r="X41" s="40">
        <f t="shared" ref="X41:X43" si="47">W41</f>
        <v>34.148000000000003</v>
      </c>
      <c r="Y41" s="41">
        <f t="shared" ref="Y41:Y43" si="48">ROUND(+M41+O41+P41+Q41+R41+S41+T41+U41+V41+X41,2)</f>
        <v>77.5</v>
      </c>
      <c r="Z41" s="40"/>
      <c r="AA41" s="41"/>
      <c r="AJ41" s="40">
        <f>'Rate Tables'!$J$42</f>
        <v>14</v>
      </c>
      <c r="AK41" s="40">
        <f>ROUND(L41*'Rate Tables'!$J$45,4)</f>
        <v>17.896000000000001</v>
      </c>
      <c r="AL41" s="40">
        <f>AK41</f>
        <v>17.896000000000001</v>
      </c>
      <c r="AM41" s="40">
        <f>ROUND(B41*'Rate Tables'!$J$47,4)</f>
        <v>1.4048</v>
      </c>
      <c r="AN41" s="40">
        <f>ROUND($B41*'Rate Tables'!$J$49,4)</f>
        <v>2.25</v>
      </c>
      <c r="AO41" s="78">
        <f>ROUND($B41*'Rate Tables'!$J$51,4)</f>
        <v>0.56399999999999995</v>
      </c>
      <c r="AP41" s="78">
        <f>ROUND($B41*'Rate Tables'!$J$52,4)</f>
        <v>0.79600000000000004</v>
      </c>
      <c r="AQ41" s="40">
        <f>ROUND(B41*'Rate Tables'!$J$54,4)</f>
        <v>1.6792</v>
      </c>
      <c r="AR41" s="40">
        <f>ROUND(B41*'Rate Tables'!$J$56,4)</f>
        <v>0</v>
      </c>
      <c r="AS41" s="40">
        <f>ROUND(B41*'Rate Tables'!$J$59,4)</f>
        <v>5.3280000000000003</v>
      </c>
      <c r="AT41" s="40">
        <f>ROUND(L41*'Rate Tables'!$J$62,4)</f>
        <v>34.148000000000003</v>
      </c>
      <c r="AU41" s="40">
        <f t="shared" ref="AU41:AU43" si="49">AT41</f>
        <v>34.148000000000003</v>
      </c>
      <c r="AV41" s="41">
        <f t="shared" ref="AV41:AV43" si="50">ROUND(+AJ41+AL41+AM41+AN41+AO41+AP41+AQ41+AR41+AS41+AU41,2)</f>
        <v>78.069999999999993</v>
      </c>
      <c r="AW41" s="40"/>
      <c r="AX41" s="41"/>
      <c r="BL41" s="1"/>
      <c r="BM41" s="1"/>
      <c r="BN41" s="1"/>
      <c r="BO41" s="1"/>
      <c r="BP41" s="1"/>
    </row>
    <row r="42" spans="2:68" x14ac:dyDescent="0.25">
      <c r="B42" s="106">
        <v>500</v>
      </c>
      <c r="C42" s="86">
        <f t="shared" si="43"/>
        <v>93.38</v>
      </c>
      <c r="D42" s="86">
        <f t="shared" si="44"/>
        <v>94.08</v>
      </c>
      <c r="E42" s="88">
        <f>D42-C42</f>
        <v>0.70000000000000284</v>
      </c>
      <c r="F42" s="107">
        <f>ROUND(E42/C42*100,1)</f>
        <v>0.7</v>
      </c>
      <c r="H42" s="88">
        <f>C42/B42*100</f>
        <v>18.675999999999998</v>
      </c>
      <c r="I42" s="88">
        <f>D42/B42*100</f>
        <v>18.815999999999999</v>
      </c>
      <c r="J42" s="12"/>
      <c r="L42" s="35">
        <f t="shared" si="45"/>
        <v>500</v>
      </c>
      <c r="M42" s="40">
        <f>'Rate Tables'!$G$42</f>
        <v>14</v>
      </c>
      <c r="N42" s="40">
        <f>ROUND(L42*'Rate Tables'!$G$45,4)</f>
        <v>22.37</v>
      </c>
      <c r="O42" s="40">
        <f t="shared" si="46"/>
        <v>22.37</v>
      </c>
      <c r="P42" s="40">
        <f>ROUND(B42*'Rate Tables'!$G$47,4)</f>
        <v>1.756</v>
      </c>
      <c r="Q42" s="40">
        <f>ROUND(B42*'Rate Tables'!$G$49,4)</f>
        <v>2.8125</v>
      </c>
      <c r="R42" s="78">
        <f>ROUND(B42*'Rate Tables'!$G$51,4)</f>
        <v>0</v>
      </c>
      <c r="S42" s="78">
        <f>ROUND(B42*'Rate Tables'!$G$52,4)</f>
        <v>0.995</v>
      </c>
      <c r="T42" s="40">
        <f>ROUND(B42*'Rate Tables'!$G$54,4)</f>
        <v>2.0990000000000002</v>
      </c>
      <c r="U42" s="40">
        <f>ROUND(B42*'Rate Tables'!$G$56,4)</f>
        <v>0</v>
      </c>
      <c r="V42" s="40">
        <f>ROUND(B42*'Rate Tables'!$G$59,4)</f>
        <v>6.66</v>
      </c>
      <c r="W42" s="40">
        <f>ROUND(L42*'Rate Tables'!$G$62,4)</f>
        <v>42.685000000000002</v>
      </c>
      <c r="X42" s="40">
        <f t="shared" si="47"/>
        <v>42.685000000000002</v>
      </c>
      <c r="Y42" s="41">
        <f t="shared" si="48"/>
        <v>93.38</v>
      </c>
      <c r="Z42" s="40"/>
      <c r="AA42" s="41"/>
      <c r="AJ42" s="40">
        <f>'Rate Tables'!$J$42</f>
        <v>14</v>
      </c>
      <c r="AK42" s="40">
        <f>ROUND(L42*'Rate Tables'!$J$45,4)</f>
        <v>22.37</v>
      </c>
      <c r="AL42" s="40">
        <f>AK42</f>
        <v>22.37</v>
      </c>
      <c r="AM42" s="40">
        <f>ROUND(B42*'Rate Tables'!$J$47,4)</f>
        <v>1.756</v>
      </c>
      <c r="AN42" s="40">
        <f>ROUND($B42*'Rate Tables'!$J$49,4)</f>
        <v>2.8125</v>
      </c>
      <c r="AO42" s="78">
        <f>ROUND($B42*'Rate Tables'!$J$51,4)</f>
        <v>0.70499999999999996</v>
      </c>
      <c r="AP42" s="78">
        <f>ROUND($B42*'Rate Tables'!$J$52,4)</f>
        <v>0.995</v>
      </c>
      <c r="AQ42" s="40">
        <f>ROUND(B42*'Rate Tables'!$J$54,4)</f>
        <v>2.0990000000000002</v>
      </c>
      <c r="AR42" s="40">
        <f>ROUND(B42*'Rate Tables'!$J$56,4)</f>
        <v>0</v>
      </c>
      <c r="AS42" s="40">
        <f>ROUND(B42*'Rate Tables'!$J$59,4)</f>
        <v>6.66</v>
      </c>
      <c r="AT42" s="40">
        <f>ROUND(L42*'Rate Tables'!$J$62,4)</f>
        <v>42.685000000000002</v>
      </c>
      <c r="AU42" s="40">
        <f t="shared" si="49"/>
        <v>42.685000000000002</v>
      </c>
      <c r="AV42" s="41">
        <f t="shared" si="50"/>
        <v>94.08</v>
      </c>
      <c r="AW42" s="40"/>
      <c r="AX42" s="41"/>
      <c r="BL42" s="1"/>
      <c r="BM42" s="1"/>
      <c r="BN42" s="1"/>
      <c r="BO42" s="1"/>
      <c r="BP42" s="1"/>
    </row>
    <row r="43" spans="2:68" x14ac:dyDescent="0.25">
      <c r="B43" s="106">
        <v>750</v>
      </c>
      <c r="C43" s="86">
        <f t="shared" si="43"/>
        <v>133.07</v>
      </c>
      <c r="D43" s="86">
        <f t="shared" si="44"/>
        <v>134.12</v>
      </c>
      <c r="E43" s="88">
        <f>D43-C43</f>
        <v>1.0500000000000114</v>
      </c>
      <c r="F43" s="107">
        <f>ROUND(E43/C43*100,1)</f>
        <v>0.8</v>
      </c>
      <c r="H43" s="88">
        <f>C43/B43*100</f>
        <v>17.742666666666665</v>
      </c>
      <c r="I43" s="88">
        <f>D43/B43*100</f>
        <v>17.882666666666665</v>
      </c>
      <c r="J43" s="12"/>
      <c r="L43" s="35">
        <f t="shared" si="45"/>
        <v>750</v>
      </c>
      <c r="M43" s="40">
        <f>'Rate Tables'!$G$42</f>
        <v>14</v>
      </c>
      <c r="N43" s="40">
        <f>ROUND(L43*'Rate Tables'!$G$45,4)</f>
        <v>33.555</v>
      </c>
      <c r="O43" s="40">
        <f t="shared" si="46"/>
        <v>33.555</v>
      </c>
      <c r="P43" s="40">
        <f>ROUND(B43*'Rate Tables'!$G$47,4)</f>
        <v>2.6339999999999999</v>
      </c>
      <c r="Q43" s="40">
        <f>ROUND(B43*'Rate Tables'!$G$49,4)</f>
        <v>4.2187999999999999</v>
      </c>
      <c r="R43" s="78">
        <f>ROUND(B43*'Rate Tables'!$G$51,4)</f>
        <v>0</v>
      </c>
      <c r="S43" s="78">
        <f>ROUND(B43*'Rate Tables'!$G$52,4)</f>
        <v>1.4924999999999999</v>
      </c>
      <c r="T43" s="40">
        <f>ROUND(B43*'Rate Tables'!$G$54,4)</f>
        <v>3.1484999999999999</v>
      </c>
      <c r="U43" s="40">
        <f>ROUND(B43*'Rate Tables'!$G$56,4)</f>
        <v>0</v>
      </c>
      <c r="V43" s="40">
        <f>ROUND(B43*'Rate Tables'!$G$59,4)</f>
        <v>9.99</v>
      </c>
      <c r="W43" s="40">
        <f>ROUND(L43*'Rate Tables'!$G$62,4)</f>
        <v>64.027500000000003</v>
      </c>
      <c r="X43" s="40">
        <f t="shared" si="47"/>
        <v>64.027500000000003</v>
      </c>
      <c r="Y43" s="41">
        <f t="shared" si="48"/>
        <v>133.07</v>
      </c>
      <c r="Z43" s="40"/>
      <c r="AA43" s="41"/>
      <c r="AJ43" s="40">
        <f>'Rate Tables'!$J$42</f>
        <v>14</v>
      </c>
      <c r="AK43" s="40">
        <f>ROUND(L43*'Rate Tables'!$J$45,4)</f>
        <v>33.555</v>
      </c>
      <c r="AL43" s="40">
        <f>AK43</f>
        <v>33.555</v>
      </c>
      <c r="AM43" s="40">
        <f>ROUND(B43*'Rate Tables'!$J$47,4)</f>
        <v>2.6339999999999999</v>
      </c>
      <c r="AN43" s="40">
        <f>ROUND($B43*'Rate Tables'!$J$49,4)</f>
        <v>4.2187999999999999</v>
      </c>
      <c r="AO43" s="78">
        <f>ROUND($B43*'Rate Tables'!$J$51,4)</f>
        <v>1.0575000000000001</v>
      </c>
      <c r="AP43" s="78">
        <f>ROUND($B43*'Rate Tables'!$J$52,4)</f>
        <v>1.4924999999999999</v>
      </c>
      <c r="AQ43" s="40">
        <f>ROUND(B43*'Rate Tables'!$J$54,4)</f>
        <v>3.1484999999999999</v>
      </c>
      <c r="AR43" s="40">
        <f>ROUND(B43*'Rate Tables'!$J$56,4)</f>
        <v>0</v>
      </c>
      <c r="AS43" s="40">
        <f>ROUND(B43*'Rate Tables'!$J$59,4)</f>
        <v>9.99</v>
      </c>
      <c r="AT43" s="40">
        <f>ROUND(L43*'Rate Tables'!$J$62,4)</f>
        <v>64.027500000000003</v>
      </c>
      <c r="AU43" s="40">
        <f t="shared" si="49"/>
        <v>64.027500000000003</v>
      </c>
      <c r="AV43" s="41">
        <f t="shared" si="50"/>
        <v>134.12</v>
      </c>
      <c r="AW43" s="40"/>
      <c r="AX43" s="41"/>
      <c r="BL43" s="1"/>
      <c r="BM43" s="1"/>
      <c r="BN43" s="1"/>
      <c r="BO43" s="1"/>
      <c r="BP43" s="1"/>
    </row>
    <row r="44" spans="2:68" x14ac:dyDescent="0.25">
      <c r="B44" s="106"/>
      <c r="C44" s="88"/>
      <c r="D44" s="88"/>
      <c r="E44" s="88"/>
      <c r="F44" s="107"/>
      <c r="H44" s="88"/>
      <c r="I44" s="88"/>
      <c r="J44" s="12"/>
      <c r="R44" s="79"/>
      <c r="S44" s="79"/>
      <c r="Y44" s="41"/>
      <c r="AA44" s="41"/>
      <c r="AL44" s="40"/>
      <c r="AO44" s="79"/>
      <c r="AP44" s="79"/>
      <c r="AV44" s="41"/>
      <c r="BL44" s="1"/>
      <c r="BM44" s="1"/>
      <c r="BN44" s="1"/>
      <c r="BO44" s="1"/>
      <c r="BP44" s="1"/>
    </row>
    <row r="45" spans="2:68" x14ac:dyDescent="0.25">
      <c r="B45" s="106">
        <v>1000</v>
      </c>
      <c r="C45" s="86">
        <f t="shared" ref="C45:C47" si="51">Y45</f>
        <v>172.76</v>
      </c>
      <c r="D45" s="86">
        <f t="shared" ref="D45:D47" si="52">AV45</f>
        <v>174.17</v>
      </c>
      <c r="E45" s="88">
        <f>D45-C45</f>
        <v>1.4099999999999966</v>
      </c>
      <c r="F45" s="107">
        <f>ROUND(E45/C45*100,1)</f>
        <v>0.8</v>
      </c>
      <c r="H45" s="88">
        <f>C45/B45*100</f>
        <v>17.276</v>
      </c>
      <c r="I45" s="88">
        <f>D45/B45*100</f>
        <v>17.416999999999998</v>
      </c>
      <c r="J45" s="12"/>
      <c r="L45" s="35">
        <f t="shared" ref="L45:L47" si="53">B45</f>
        <v>1000</v>
      </c>
      <c r="M45" s="40">
        <f>'Rate Tables'!$G$42</f>
        <v>14</v>
      </c>
      <c r="N45" s="40">
        <f>ROUND(L45*'Rate Tables'!$G$45,4)</f>
        <v>44.74</v>
      </c>
      <c r="O45" s="40">
        <f t="shared" ref="O45:O47" si="54">N45</f>
        <v>44.74</v>
      </c>
      <c r="P45" s="40">
        <f>ROUND(B45*'Rate Tables'!$G$47,4)</f>
        <v>3.512</v>
      </c>
      <c r="Q45" s="40">
        <f>ROUND(B45*'Rate Tables'!$G$49,4)</f>
        <v>5.625</v>
      </c>
      <c r="R45" s="78">
        <f>ROUND(B45*'Rate Tables'!$G$51,4)</f>
        <v>0</v>
      </c>
      <c r="S45" s="78">
        <f>ROUND(B45*'Rate Tables'!$G$52,4)</f>
        <v>1.99</v>
      </c>
      <c r="T45" s="40">
        <f>ROUND(B45*'Rate Tables'!$G$54,4)</f>
        <v>4.1980000000000004</v>
      </c>
      <c r="U45" s="40">
        <f>ROUND(B45*'Rate Tables'!$G$56,4)</f>
        <v>0</v>
      </c>
      <c r="V45" s="40">
        <f>ROUND(B45*'Rate Tables'!$G$59,4)</f>
        <v>13.32</v>
      </c>
      <c r="W45" s="40">
        <f>ROUND(L45*'Rate Tables'!$G$62,4)</f>
        <v>85.37</v>
      </c>
      <c r="X45" s="40">
        <f t="shared" ref="X45:X47" si="55">W45</f>
        <v>85.37</v>
      </c>
      <c r="Y45" s="41">
        <f t="shared" ref="Y45:Y47" si="56">ROUND(+M45+O45+P45+Q45+R45+S45+T45+U45+V45+X45,2)</f>
        <v>172.76</v>
      </c>
      <c r="Z45" s="40"/>
      <c r="AA45" s="41"/>
      <c r="AJ45" s="40">
        <f>'Rate Tables'!$J$42</f>
        <v>14</v>
      </c>
      <c r="AK45" s="40">
        <f>ROUND(L45*'Rate Tables'!$J$45,4)</f>
        <v>44.74</v>
      </c>
      <c r="AL45" s="40">
        <f>AK45</f>
        <v>44.74</v>
      </c>
      <c r="AM45" s="40">
        <f>ROUND(B45*'Rate Tables'!$J$47,4)</f>
        <v>3.512</v>
      </c>
      <c r="AN45" s="40">
        <f>ROUND($B45*'Rate Tables'!$J$49,4)</f>
        <v>5.625</v>
      </c>
      <c r="AO45" s="78">
        <f>ROUND($B45*'Rate Tables'!$J$51,4)</f>
        <v>1.41</v>
      </c>
      <c r="AP45" s="78">
        <f>ROUND($B45*'Rate Tables'!$J$52,4)</f>
        <v>1.99</v>
      </c>
      <c r="AQ45" s="40">
        <f>ROUND(B45*'Rate Tables'!$J$54,4)</f>
        <v>4.1980000000000004</v>
      </c>
      <c r="AR45" s="40">
        <f>ROUND(B45*'Rate Tables'!$J$56,4)</f>
        <v>0</v>
      </c>
      <c r="AS45" s="40">
        <f>ROUND(B45*'Rate Tables'!$J$59,4)</f>
        <v>13.32</v>
      </c>
      <c r="AT45" s="40">
        <f>ROUND(L45*'Rate Tables'!$J$62,4)</f>
        <v>85.37</v>
      </c>
      <c r="AU45" s="40">
        <f t="shared" ref="AU45:AU47" si="57">AT45</f>
        <v>85.37</v>
      </c>
      <c r="AV45" s="41">
        <f t="shared" ref="AV45:AV47" si="58">ROUND(+AJ45+AL45+AM45+AN45+AO45+AP45+AQ45+AR45+AS45+AU45,2)</f>
        <v>174.17</v>
      </c>
      <c r="AW45" s="40"/>
      <c r="AX45" s="41"/>
      <c r="BL45" s="1"/>
      <c r="BM45" s="1"/>
      <c r="BN45" s="1"/>
      <c r="BO45" s="1"/>
      <c r="BP45" s="1"/>
    </row>
    <row r="46" spans="2:68" x14ac:dyDescent="0.25">
      <c r="B46" s="106">
        <v>1500</v>
      </c>
      <c r="C46" s="86">
        <f t="shared" si="51"/>
        <v>252.13</v>
      </c>
      <c r="D46" s="86">
        <f t="shared" si="52"/>
        <v>254.25</v>
      </c>
      <c r="E46" s="88">
        <f>D46-C46</f>
        <v>2.1200000000000045</v>
      </c>
      <c r="F46" s="107">
        <f>ROUND(E46/C46*100,1)</f>
        <v>0.8</v>
      </c>
      <c r="H46" s="88">
        <f>C46/B46*100</f>
        <v>16.808666666666667</v>
      </c>
      <c r="I46" s="88">
        <f>D46/B46*100</f>
        <v>16.950000000000003</v>
      </c>
      <c r="J46" s="12"/>
      <c r="L46" s="35">
        <f t="shared" si="53"/>
        <v>1500</v>
      </c>
      <c r="M46" s="40">
        <f>'Rate Tables'!$G$42</f>
        <v>14</v>
      </c>
      <c r="N46" s="40">
        <f>ROUND(L46*'Rate Tables'!$G$45,4)</f>
        <v>67.11</v>
      </c>
      <c r="O46" s="40">
        <f t="shared" si="54"/>
        <v>67.11</v>
      </c>
      <c r="P46" s="40">
        <f>ROUND(B46*'Rate Tables'!$G$47,4)</f>
        <v>5.2679999999999998</v>
      </c>
      <c r="Q46" s="40">
        <f>ROUND(B46*'Rate Tables'!$G$49,4)</f>
        <v>8.4375</v>
      </c>
      <c r="R46" s="78">
        <f>ROUND(B46*'Rate Tables'!$G$51,4)</f>
        <v>0</v>
      </c>
      <c r="S46" s="78">
        <f>ROUND(B46*'Rate Tables'!$G$52,4)</f>
        <v>2.9849999999999999</v>
      </c>
      <c r="T46" s="40">
        <f>ROUND(B46*'Rate Tables'!$G$54,4)</f>
        <v>6.2969999999999997</v>
      </c>
      <c r="U46" s="40">
        <f>ROUND(B46*'Rate Tables'!$G$56,4)</f>
        <v>0</v>
      </c>
      <c r="V46" s="40">
        <f>ROUND(B46*'Rate Tables'!$G$59,4)</f>
        <v>19.98</v>
      </c>
      <c r="W46" s="40">
        <f>ROUND(L46*'Rate Tables'!$G$62,4)</f>
        <v>128.05500000000001</v>
      </c>
      <c r="X46" s="40">
        <f t="shared" si="55"/>
        <v>128.05500000000001</v>
      </c>
      <c r="Y46" s="41">
        <f t="shared" si="56"/>
        <v>252.13</v>
      </c>
      <c r="Z46" s="40"/>
      <c r="AA46" s="41"/>
      <c r="AJ46" s="40">
        <f>'Rate Tables'!$J$42</f>
        <v>14</v>
      </c>
      <c r="AK46" s="40">
        <f>ROUND(L46*'Rate Tables'!$J$45,4)</f>
        <v>67.11</v>
      </c>
      <c r="AL46" s="40">
        <f>AK46</f>
        <v>67.11</v>
      </c>
      <c r="AM46" s="40">
        <f>ROUND(B46*'Rate Tables'!$J$47,4)</f>
        <v>5.2679999999999998</v>
      </c>
      <c r="AN46" s="40">
        <f>ROUND($B46*'Rate Tables'!$J$49,4)</f>
        <v>8.4375</v>
      </c>
      <c r="AO46" s="78">
        <f>ROUND($B46*'Rate Tables'!$J$51,4)</f>
        <v>2.1150000000000002</v>
      </c>
      <c r="AP46" s="78">
        <f>ROUND($B46*'Rate Tables'!$J$52,4)</f>
        <v>2.9849999999999999</v>
      </c>
      <c r="AQ46" s="40">
        <f>ROUND(B46*'Rate Tables'!$J$54,4)</f>
        <v>6.2969999999999997</v>
      </c>
      <c r="AR46" s="40">
        <f>ROUND(B46*'Rate Tables'!$J$56,4)</f>
        <v>0</v>
      </c>
      <c r="AS46" s="40">
        <f>ROUND(B46*'Rate Tables'!$J$59,4)</f>
        <v>19.98</v>
      </c>
      <c r="AT46" s="40">
        <f>ROUND(L46*'Rate Tables'!$J$62,4)</f>
        <v>128.05500000000001</v>
      </c>
      <c r="AU46" s="40">
        <f t="shared" si="57"/>
        <v>128.05500000000001</v>
      </c>
      <c r="AV46" s="41">
        <f t="shared" si="58"/>
        <v>254.25</v>
      </c>
      <c r="AW46" s="40"/>
      <c r="AX46" s="41"/>
      <c r="BL46" s="1"/>
      <c r="BM46" s="1"/>
      <c r="BN46" s="1"/>
      <c r="BO46" s="1"/>
      <c r="BP46" s="1"/>
    </row>
    <row r="47" spans="2:68" x14ac:dyDescent="0.25">
      <c r="B47" s="106">
        <v>2000</v>
      </c>
      <c r="C47" s="86">
        <f t="shared" si="51"/>
        <v>331.51</v>
      </c>
      <c r="D47" s="86">
        <f t="shared" si="52"/>
        <v>334.33</v>
      </c>
      <c r="E47" s="88">
        <f>D47-C47</f>
        <v>2.8199999999999932</v>
      </c>
      <c r="F47" s="107">
        <f>ROUND(E47/C47*100,1)</f>
        <v>0.9</v>
      </c>
      <c r="H47" s="88">
        <f>C47/B47*100</f>
        <v>16.575499999999998</v>
      </c>
      <c r="I47" s="88">
        <f>D47/B47*100</f>
        <v>16.716499999999996</v>
      </c>
      <c r="J47" s="12"/>
      <c r="L47" s="35">
        <f t="shared" si="53"/>
        <v>2000</v>
      </c>
      <c r="M47" s="40">
        <f>'Rate Tables'!$G$42</f>
        <v>14</v>
      </c>
      <c r="N47" s="40">
        <f>ROUND(L47*'Rate Tables'!$G$45,4)</f>
        <v>89.48</v>
      </c>
      <c r="O47" s="40">
        <f t="shared" si="54"/>
        <v>89.48</v>
      </c>
      <c r="P47" s="40">
        <f>ROUND(B47*'Rate Tables'!$G$47,4)</f>
        <v>7.024</v>
      </c>
      <c r="Q47" s="40">
        <f>ROUND(B47*'Rate Tables'!$G$49,4)</f>
        <v>11.25</v>
      </c>
      <c r="R47" s="78">
        <f>ROUND(B47*'Rate Tables'!$G$51,4)</f>
        <v>0</v>
      </c>
      <c r="S47" s="78">
        <f>ROUND(B47*'Rate Tables'!$G$52,4)</f>
        <v>3.98</v>
      </c>
      <c r="T47" s="40">
        <f>ROUND(B47*'Rate Tables'!$G$54,4)</f>
        <v>8.3960000000000008</v>
      </c>
      <c r="U47" s="40">
        <f>ROUND(B47*'Rate Tables'!$G$56,4)</f>
        <v>0</v>
      </c>
      <c r="V47" s="40">
        <f>ROUND(B47*'Rate Tables'!$G$59,4)</f>
        <v>26.64</v>
      </c>
      <c r="W47" s="40">
        <f>ROUND(L47*'Rate Tables'!$G$62,4)</f>
        <v>170.74</v>
      </c>
      <c r="X47" s="40">
        <f t="shared" si="55"/>
        <v>170.74</v>
      </c>
      <c r="Y47" s="41">
        <f t="shared" si="56"/>
        <v>331.51</v>
      </c>
      <c r="Z47" s="40"/>
      <c r="AA47" s="41"/>
      <c r="AJ47" s="40">
        <f>'Rate Tables'!$J$42</f>
        <v>14</v>
      </c>
      <c r="AK47" s="40">
        <f>ROUND(L47*'Rate Tables'!$J$45,4)</f>
        <v>89.48</v>
      </c>
      <c r="AL47" s="40">
        <f>AK47</f>
        <v>89.48</v>
      </c>
      <c r="AM47" s="40">
        <f>ROUND(B47*'Rate Tables'!$J$47,4)</f>
        <v>7.024</v>
      </c>
      <c r="AN47" s="40">
        <f>ROUND($B47*'Rate Tables'!$J$49,4)</f>
        <v>11.25</v>
      </c>
      <c r="AO47" s="78">
        <f>ROUND($B47*'Rate Tables'!$J$51,4)</f>
        <v>2.82</v>
      </c>
      <c r="AP47" s="78">
        <f>ROUND($B47*'Rate Tables'!$J$52,4)</f>
        <v>3.98</v>
      </c>
      <c r="AQ47" s="40">
        <f>ROUND(B47*'Rate Tables'!$J$54,4)</f>
        <v>8.3960000000000008</v>
      </c>
      <c r="AR47" s="40">
        <f>ROUND(B47*'Rate Tables'!$J$56,4)</f>
        <v>0</v>
      </c>
      <c r="AS47" s="40">
        <f>ROUND(B47*'Rate Tables'!$J$59,4)</f>
        <v>26.64</v>
      </c>
      <c r="AT47" s="40">
        <f>ROUND(L47*'Rate Tables'!$J$62,4)</f>
        <v>170.74</v>
      </c>
      <c r="AU47" s="40">
        <f t="shared" si="57"/>
        <v>170.74</v>
      </c>
      <c r="AV47" s="41">
        <f t="shared" si="58"/>
        <v>334.33</v>
      </c>
      <c r="AW47" s="40"/>
      <c r="AX47" s="41"/>
      <c r="BL47" s="1"/>
      <c r="BM47" s="1"/>
      <c r="BN47" s="1"/>
      <c r="BO47" s="1"/>
      <c r="BP47" s="1"/>
    </row>
    <row r="48" spans="2:68" x14ac:dyDescent="0.25">
      <c r="B48" s="106"/>
      <c r="C48" s="88"/>
      <c r="D48" s="88"/>
      <c r="E48" s="88"/>
      <c r="F48" s="107"/>
      <c r="AV48" s="41"/>
      <c r="BL48" s="1"/>
      <c r="BM48" s="1"/>
      <c r="BN48" s="1"/>
      <c r="BO48" s="1"/>
      <c r="BP48" s="1"/>
    </row>
    <row r="49" spans="1:68" ht="15.5" x14ac:dyDescent="0.35">
      <c r="A49" s="100" t="str">
        <f>'Rate Tables'!$A$1</f>
        <v>ROCKLAND ELECTRIC COMPANY</v>
      </c>
      <c r="B49" s="100"/>
      <c r="C49" s="84"/>
      <c r="D49" s="84"/>
      <c r="E49" s="84"/>
      <c r="F49" s="84"/>
      <c r="BL49" s="1"/>
      <c r="BM49" s="1"/>
      <c r="BN49" s="1"/>
      <c r="BO49" s="1"/>
      <c r="BP49" s="1"/>
    </row>
    <row r="50" spans="1:68" x14ac:dyDescent="0.25">
      <c r="BL50" s="1"/>
      <c r="BM50" s="1"/>
      <c r="BN50" s="1"/>
      <c r="BO50" s="1"/>
      <c r="BP50" s="1"/>
    </row>
    <row r="51" spans="1:68" x14ac:dyDescent="0.25">
      <c r="A51" s="84" t="str">
        <f>'Rate Tables'!$A$3</f>
        <v>Monthly Billing Comparisons</v>
      </c>
      <c r="B51" s="84"/>
      <c r="C51" s="84"/>
      <c r="D51" s="84"/>
      <c r="E51" s="84"/>
      <c r="F51" s="84"/>
      <c r="BL51" s="1"/>
      <c r="BM51" s="1"/>
      <c r="BN51" s="1"/>
      <c r="BO51" s="1"/>
      <c r="BP51" s="1"/>
    </row>
    <row r="52" spans="1:68" x14ac:dyDescent="0.25">
      <c r="BL52" s="1"/>
      <c r="BM52" s="1"/>
      <c r="BN52" s="1"/>
      <c r="BO52" s="1"/>
      <c r="BP52" s="1"/>
    </row>
    <row r="53" spans="1:68" ht="13" x14ac:dyDescent="0.3">
      <c r="A53" s="101" t="s">
        <v>76</v>
      </c>
      <c r="B53" s="101"/>
      <c r="C53" s="84"/>
      <c r="D53" s="84"/>
      <c r="E53" s="84"/>
      <c r="F53" s="84"/>
      <c r="BL53" s="1"/>
      <c r="BM53" s="1"/>
      <c r="BN53" s="1"/>
      <c r="BO53" s="1"/>
      <c r="BP53" s="1"/>
    </row>
    <row r="54" spans="1:68" x14ac:dyDescent="0.25">
      <c r="B54" s="84"/>
      <c r="C54" s="84"/>
      <c r="D54" s="84"/>
      <c r="E54" s="84"/>
      <c r="F54" s="84"/>
      <c r="BL54" s="1"/>
      <c r="BM54" s="1"/>
      <c r="BN54" s="1"/>
      <c r="BO54" s="1"/>
      <c r="BP54" s="1"/>
    </row>
    <row r="55" spans="1:68" x14ac:dyDescent="0.25">
      <c r="BL55" s="1"/>
      <c r="BM55" s="1"/>
      <c r="BN55" s="1"/>
      <c r="BO55" s="1"/>
      <c r="BP55" s="1"/>
    </row>
    <row r="56" spans="1:68" x14ac:dyDescent="0.25">
      <c r="AW56" s="83"/>
      <c r="AX56" s="83"/>
      <c r="AY56" s="83"/>
      <c r="BL56" s="1"/>
      <c r="BM56" s="1"/>
      <c r="BN56" s="1"/>
      <c r="BO56" s="1"/>
      <c r="BP56" s="1"/>
    </row>
    <row r="57" spans="1:68" x14ac:dyDescent="0.25">
      <c r="B57" s="102" t="s">
        <v>48</v>
      </c>
      <c r="C57" s="102" t="s">
        <v>49</v>
      </c>
      <c r="D57" s="102" t="s">
        <v>49</v>
      </c>
      <c r="M57" s="135" t="s">
        <v>50</v>
      </c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AJ57" s="135" t="s">
        <v>51</v>
      </c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83"/>
      <c r="AX57" s="83"/>
      <c r="AY57" s="83"/>
      <c r="BL57" s="1"/>
      <c r="BM57" s="1"/>
      <c r="BN57" s="1"/>
      <c r="BO57" s="1"/>
      <c r="BP57" s="1"/>
    </row>
    <row r="58" spans="1:68" ht="13" x14ac:dyDescent="0.3">
      <c r="B58" s="102" t="s">
        <v>52</v>
      </c>
      <c r="C58" s="102" t="s">
        <v>1</v>
      </c>
      <c r="D58" s="102" t="s">
        <v>3</v>
      </c>
      <c r="E58" s="103" t="s">
        <v>53</v>
      </c>
      <c r="F58" s="84"/>
      <c r="H58" s="134" t="s">
        <v>54</v>
      </c>
      <c r="I58" s="134"/>
      <c r="J58" s="4"/>
      <c r="L58" s="38" t="s">
        <v>37</v>
      </c>
      <c r="M58" s="38"/>
      <c r="N58" s="38" t="s">
        <v>55</v>
      </c>
      <c r="O58" s="38" t="s">
        <v>2</v>
      </c>
      <c r="P58" s="38"/>
      <c r="Q58" s="38"/>
      <c r="R58" s="38"/>
      <c r="S58" s="38"/>
      <c r="T58" s="38" t="s">
        <v>56</v>
      </c>
      <c r="U58" s="38"/>
      <c r="V58" s="38"/>
      <c r="W58" s="38" t="s">
        <v>19</v>
      </c>
      <c r="X58" s="38" t="s">
        <v>2</v>
      </c>
      <c r="Y58" s="38" t="s">
        <v>2</v>
      </c>
      <c r="AA58" s="38"/>
      <c r="AJ58" s="38"/>
      <c r="AK58" s="38" t="s">
        <v>55</v>
      </c>
      <c r="AL58" s="38" t="s">
        <v>2</v>
      </c>
      <c r="AM58" s="38"/>
      <c r="AN58" s="38"/>
      <c r="AO58" s="38"/>
      <c r="AP58" s="38"/>
      <c r="AQ58" s="38" t="s">
        <v>56</v>
      </c>
      <c r="AR58" s="38"/>
      <c r="AS58" s="38"/>
      <c r="AT58" s="38" t="s">
        <v>19</v>
      </c>
      <c r="AU58" s="38" t="s">
        <v>2</v>
      </c>
      <c r="AV58" s="38" t="s">
        <v>2</v>
      </c>
      <c r="AW58" s="83"/>
      <c r="AX58" s="97"/>
      <c r="AY58" s="83"/>
      <c r="BL58" s="1"/>
      <c r="BM58" s="1"/>
      <c r="BN58" s="1"/>
      <c r="BO58" s="1"/>
      <c r="BP58" s="1"/>
    </row>
    <row r="59" spans="1:68" ht="13" x14ac:dyDescent="0.3">
      <c r="B59" s="104" t="s">
        <v>57</v>
      </c>
      <c r="C59" s="104" t="s">
        <v>58</v>
      </c>
      <c r="D59" s="104" t="s">
        <v>58</v>
      </c>
      <c r="E59" s="104" t="s">
        <v>59</v>
      </c>
      <c r="F59" s="104" t="s">
        <v>60</v>
      </c>
      <c r="H59" s="105" t="s">
        <v>1</v>
      </c>
      <c r="I59" s="105" t="s">
        <v>3</v>
      </c>
      <c r="J59" s="28"/>
      <c r="L59" s="39" t="s">
        <v>75</v>
      </c>
      <c r="M59" s="39" t="s">
        <v>63</v>
      </c>
      <c r="N59" s="39" t="s">
        <v>75</v>
      </c>
      <c r="O59" s="39" t="s">
        <v>64</v>
      </c>
      <c r="P59" s="39" t="s">
        <v>65</v>
      </c>
      <c r="Q59" s="39" t="s">
        <v>66</v>
      </c>
      <c r="R59" s="62" t="s">
        <v>103</v>
      </c>
      <c r="S59" s="110" t="s">
        <v>108</v>
      </c>
      <c r="T59" s="39" t="s">
        <v>67</v>
      </c>
      <c r="U59" s="39" t="s">
        <v>68</v>
      </c>
      <c r="V59" s="39" t="s">
        <v>69</v>
      </c>
      <c r="W59" s="39" t="s">
        <v>70</v>
      </c>
      <c r="X59" s="39" t="s">
        <v>19</v>
      </c>
      <c r="Y59" s="39" t="s">
        <v>72</v>
      </c>
      <c r="Z59" s="96"/>
      <c r="AA59" s="39"/>
      <c r="AJ59" s="39" t="s">
        <v>63</v>
      </c>
      <c r="AK59" s="39" t="s">
        <v>61</v>
      </c>
      <c r="AL59" s="39" t="s">
        <v>64</v>
      </c>
      <c r="AM59" s="39" t="s">
        <v>65</v>
      </c>
      <c r="AN59" s="39" t="s">
        <v>66</v>
      </c>
      <c r="AO59" s="62" t="s">
        <v>103</v>
      </c>
      <c r="AP59" s="110" t="s">
        <v>108</v>
      </c>
      <c r="AQ59" s="39" t="s">
        <v>67</v>
      </c>
      <c r="AR59" s="39" t="s">
        <v>68</v>
      </c>
      <c r="AS59" s="39" t="s">
        <v>69</v>
      </c>
      <c r="AT59" s="39" t="s">
        <v>70</v>
      </c>
      <c r="AU59" s="39" t="s">
        <v>19</v>
      </c>
      <c r="AV59" s="39" t="s">
        <v>72</v>
      </c>
      <c r="AW59" s="96"/>
      <c r="AX59" s="96"/>
      <c r="AY59" s="83"/>
      <c r="BL59" s="1"/>
      <c r="BM59" s="1"/>
      <c r="BN59" s="1"/>
      <c r="BO59" s="1"/>
      <c r="BP59" s="1"/>
    </row>
    <row r="60" spans="1:68" ht="13" x14ac:dyDescent="0.3">
      <c r="B60" s="104"/>
      <c r="C60" s="104"/>
      <c r="D60" s="104"/>
      <c r="E60" s="104"/>
      <c r="F60" s="104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AA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83"/>
      <c r="AX60" s="96"/>
      <c r="AY60" s="83"/>
      <c r="BL60" s="1"/>
      <c r="BM60" s="1"/>
      <c r="BN60" s="1"/>
      <c r="BO60" s="1"/>
      <c r="BP60" s="1"/>
    </row>
    <row r="61" spans="1:68" ht="13" x14ac:dyDescent="0.3">
      <c r="A61" s="105" t="s">
        <v>9</v>
      </c>
      <c r="B61" s="104"/>
      <c r="C61" s="104"/>
      <c r="D61" s="104"/>
      <c r="E61" s="104"/>
      <c r="F61" s="104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AA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83"/>
      <c r="AX61" s="96"/>
      <c r="AY61" s="83"/>
      <c r="BL61" s="1"/>
      <c r="BM61" s="1"/>
      <c r="BN61" s="1"/>
      <c r="BO61" s="1"/>
      <c r="BP61" s="1"/>
    </row>
    <row r="62" spans="1:68" x14ac:dyDescent="0.25">
      <c r="AW62" s="83"/>
      <c r="AX62" s="83"/>
      <c r="AY62" s="83"/>
      <c r="BL62" s="1"/>
      <c r="BM62" s="1"/>
      <c r="BN62" s="1"/>
      <c r="BO62" s="1"/>
      <c r="BP62" s="1"/>
    </row>
    <row r="63" spans="1:68" x14ac:dyDescent="0.25">
      <c r="B63" s="106">
        <v>0</v>
      </c>
      <c r="C63" s="86">
        <f>Y63</f>
        <v>16</v>
      </c>
      <c r="D63" s="86">
        <f>AV63</f>
        <v>16</v>
      </c>
      <c r="E63" s="86">
        <f>D63-C63</f>
        <v>0</v>
      </c>
      <c r="F63" s="107">
        <f>ROUND(E63/C63*100,1)</f>
        <v>0</v>
      </c>
      <c r="H63" s="108" t="str">
        <f>IF(ISERROR(C63/B63*100),"N/A",(C63/B63*100))</f>
        <v>N/A</v>
      </c>
      <c r="I63" s="108" t="str">
        <f>IF(ISERROR(D63/B63*100),"N/A",(D63/B63*100))</f>
        <v>N/A</v>
      </c>
      <c r="J63" s="12"/>
      <c r="L63" s="35">
        <f t="shared" ref="L63:L65" si="59">B63</f>
        <v>0</v>
      </c>
      <c r="M63" s="40">
        <f>'Rate Tables'!$F$69</f>
        <v>16</v>
      </c>
      <c r="N63" s="69">
        <f>ROUND(L63*'Rate Tables'!$F$72,4)</f>
        <v>0</v>
      </c>
      <c r="O63" s="40">
        <f t="shared" ref="O63:O65" si="60">N63</f>
        <v>0</v>
      </c>
      <c r="P63" s="40">
        <f>ROUND(B63*'Rate Tables'!$F$74,4)</f>
        <v>0</v>
      </c>
      <c r="Q63" s="40">
        <f>ROUND(B63*'Rate Tables'!$F$76,4)</f>
        <v>0</v>
      </c>
      <c r="R63" s="78">
        <f>ROUND(B63*'Rate Tables'!$F$78,4)</f>
        <v>0</v>
      </c>
      <c r="S63" s="78">
        <f>ROUND(B63*'Rate Tables'!$F$79,4)</f>
        <v>0</v>
      </c>
      <c r="T63" s="40">
        <f>ROUND(B63*'Rate Tables'!$F$81,4)</f>
        <v>0</v>
      </c>
      <c r="U63" s="40">
        <f>ROUND(B63*'Rate Tables'!$F$83,4)</f>
        <v>0</v>
      </c>
      <c r="V63" s="40">
        <f>ROUND(B63*'Rate Tables'!$F$86,4)</f>
        <v>0</v>
      </c>
      <c r="W63" s="69">
        <f>ROUND(L63*'Rate Tables'!$F$89,4)</f>
        <v>0</v>
      </c>
      <c r="X63" s="40">
        <f t="shared" ref="X63:X65" si="61">W63</f>
        <v>0</v>
      </c>
      <c r="Y63" s="41">
        <f>ROUND(+M63+O63+P63+Q63+R63+S63+T63+U63+V63+X63,2)</f>
        <v>16</v>
      </c>
      <c r="Z63" s="40"/>
      <c r="AA63" s="41"/>
      <c r="AJ63" s="40">
        <f>'Rate Tables'!$I$69</f>
        <v>16</v>
      </c>
      <c r="AK63" s="69">
        <f>ROUND(L63*'Rate Tables'!$I$72,4)</f>
        <v>0</v>
      </c>
      <c r="AL63" s="40">
        <f>AK63</f>
        <v>0</v>
      </c>
      <c r="AM63" s="40">
        <f>ROUND(B63*'Rate Tables'!$I$74,4)</f>
        <v>0</v>
      </c>
      <c r="AN63" s="40">
        <f>ROUND(B63*'Rate Tables'!$I$76,4)</f>
        <v>0</v>
      </c>
      <c r="AO63" s="78">
        <f>ROUND($B63*'Rate Tables'!$I$78,4)</f>
        <v>0</v>
      </c>
      <c r="AP63" s="78">
        <f>ROUND($B63*'Rate Tables'!$I$79,4)</f>
        <v>0</v>
      </c>
      <c r="AQ63" s="40">
        <f>ROUND(B63*'Rate Tables'!$I$81,4)</f>
        <v>0</v>
      </c>
      <c r="AR63" s="40">
        <f>ROUND(B63*'Rate Tables'!$I$83,4)</f>
        <v>0</v>
      </c>
      <c r="AS63" s="40">
        <f>ROUND(B63*'Rate Tables'!$I$86,4)</f>
        <v>0</v>
      </c>
      <c r="AT63" s="69">
        <f>ROUND(L63*'Rate Tables'!$I$89,4)</f>
        <v>0</v>
      </c>
      <c r="AU63" s="40">
        <f t="shared" ref="AU63:AU65" si="62">AT63</f>
        <v>0</v>
      </c>
      <c r="AV63" s="41">
        <f>ROUND(+AJ63+AL63+AM63+AN63+AO63+AP63+AQ63+AR63+AS63+AU63,2)</f>
        <v>16</v>
      </c>
      <c r="AW63" s="98"/>
      <c r="AX63" s="99"/>
      <c r="AY63" s="83"/>
      <c r="BL63" s="1"/>
      <c r="BM63" s="1"/>
      <c r="BN63" s="1"/>
      <c r="BO63" s="1"/>
      <c r="BP63" s="1"/>
    </row>
    <row r="64" spans="1:68" x14ac:dyDescent="0.25">
      <c r="B64" s="106">
        <v>100</v>
      </c>
      <c r="C64" s="86">
        <f t="shared" ref="C64:C65" si="63">Y64</f>
        <v>31.98</v>
      </c>
      <c r="D64" s="86">
        <f t="shared" ref="D64:D65" si="64">AV64</f>
        <v>32.119999999999997</v>
      </c>
      <c r="E64" s="88">
        <f>D64-C64</f>
        <v>0.13999999999999702</v>
      </c>
      <c r="F64" s="107">
        <f>ROUND(E64/C64*100,1)</f>
        <v>0.4</v>
      </c>
      <c r="H64" s="88">
        <f>C64/B64*100</f>
        <v>31.980000000000004</v>
      </c>
      <c r="I64" s="88">
        <f>D64/B64*100</f>
        <v>32.119999999999997</v>
      </c>
      <c r="J64" s="12"/>
      <c r="L64" s="35">
        <f t="shared" si="59"/>
        <v>100</v>
      </c>
      <c r="M64" s="40">
        <f>'Rate Tables'!$F$69</f>
        <v>16</v>
      </c>
      <c r="N64" s="40">
        <f>ROUND(L64*'Rate Tables'!$F$72,4)</f>
        <v>4.9379999999999997</v>
      </c>
      <c r="O64" s="40">
        <f t="shared" si="60"/>
        <v>4.9379999999999997</v>
      </c>
      <c r="P64" s="40">
        <f>ROUND(B64*'Rate Tables'!$F$74,4)</f>
        <v>0.35120000000000001</v>
      </c>
      <c r="Q64" s="40">
        <f>ROUND(B64*'Rate Tables'!$F$76,4)</f>
        <v>0.5625</v>
      </c>
      <c r="R64" s="78">
        <f>ROUND(B64*'Rate Tables'!$F$78,4)</f>
        <v>0</v>
      </c>
      <c r="S64" s="78">
        <f>ROUND(B64*'Rate Tables'!$F$79,4)</f>
        <v>0.19900000000000001</v>
      </c>
      <c r="T64" s="40">
        <f>ROUND(B64*'Rate Tables'!$F$81,4)</f>
        <v>0.41980000000000001</v>
      </c>
      <c r="U64" s="40">
        <f>ROUND(B64*'Rate Tables'!$F$83,4)</f>
        <v>0</v>
      </c>
      <c r="V64" s="40">
        <f>ROUND(B64*'Rate Tables'!$F$86,4)</f>
        <v>1.3320000000000001</v>
      </c>
      <c r="W64" s="40">
        <f>ROUND(L64*'Rate Tables'!$F$89,4)</f>
        <v>8.1760000000000002</v>
      </c>
      <c r="X64" s="40">
        <f t="shared" si="61"/>
        <v>8.1760000000000002</v>
      </c>
      <c r="Y64" s="41">
        <f t="shared" ref="Y64:Y65" si="65">ROUND(+M64+O64+P64+Q64+R64+S64+T64+U64+V64+X64,2)</f>
        <v>31.98</v>
      </c>
      <c r="Z64" s="40"/>
      <c r="AA64" s="41"/>
      <c r="AJ64" s="40">
        <f>'Rate Tables'!$I$69</f>
        <v>16</v>
      </c>
      <c r="AK64" s="40">
        <f>ROUND(L64*'Rate Tables'!$I$72,4)</f>
        <v>4.9379999999999997</v>
      </c>
      <c r="AL64" s="40">
        <f>AK64</f>
        <v>4.9379999999999997</v>
      </c>
      <c r="AM64" s="40">
        <f>ROUND(B64*'Rate Tables'!$I$74,4)</f>
        <v>0.35120000000000001</v>
      </c>
      <c r="AN64" s="40">
        <f>ROUND(B64*'Rate Tables'!$I$76,4)</f>
        <v>0.5625</v>
      </c>
      <c r="AO64" s="78">
        <f>ROUND($B64*'Rate Tables'!$I$78,4)</f>
        <v>0.14099999999999999</v>
      </c>
      <c r="AP64" s="78">
        <f>ROUND($B64*'Rate Tables'!$I$79,4)</f>
        <v>0.19900000000000001</v>
      </c>
      <c r="AQ64" s="40">
        <f>ROUND(B64*'Rate Tables'!$I$81,4)</f>
        <v>0.41980000000000001</v>
      </c>
      <c r="AR64" s="40">
        <f>ROUND(B64*'Rate Tables'!$I$83,4)</f>
        <v>0</v>
      </c>
      <c r="AS64" s="40">
        <f>ROUND(B64*'Rate Tables'!$I$86,4)</f>
        <v>1.3320000000000001</v>
      </c>
      <c r="AT64" s="40">
        <f>ROUND(L64*'Rate Tables'!$I$89,4)</f>
        <v>8.1760000000000002</v>
      </c>
      <c r="AU64" s="40">
        <f t="shared" si="62"/>
        <v>8.1760000000000002</v>
      </c>
      <c r="AV64" s="41">
        <f t="shared" ref="AV64:AV65" si="66">ROUND(+AJ64+AL64+AM64+AN64+AO64+AP64+AQ64+AR64+AS64+AU64,2)</f>
        <v>32.119999999999997</v>
      </c>
      <c r="AW64" s="98"/>
      <c r="AX64" s="99"/>
      <c r="AY64" s="83"/>
      <c r="BL64" s="1"/>
      <c r="BM64" s="1"/>
      <c r="BN64" s="1"/>
      <c r="BO64" s="1"/>
      <c r="BP64" s="1"/>
    </row>
    <row r="65" spans="1:68" x14ac:dyDescent="0.25">
      <c r="B65" s="106">
        <v>200</v>
      </c>
      <c r="C65" s="86">
        <f t="shared" si="63"/>
        <v>47.96</v>
      </c>
      <c r="D65" s="86">
        <f t="shared" si="64"/>
        <v>48.24</v>
      </c>
      <c r="E65" s="88">
        <f>D65-C65</f>
        <v>0.28000000000000114</v>
      </c>
      <c r="F65" s="107">
        <f>ROUND(E65/C65*100,1)</f>
        <v>0.6</v>
      </c>
      <c r="H65" s="88">
        <f>C65/B65*100</f>
        <v>23.98</v>
      </c>
      <c r="I65" s="88">
        <f>D65/B65*100</f>
        <v>24.12</v>
      </c>
      <c r="J65" s="12"/>
      <c r="L65" s="35">
        <f t="shared" si="59"/>
        <v>200</v>
      </c>
      <c r="M65" s="40">
        <f>'Rate Tables'!$F$69</f>
        <v>16</v>
      </c>
      <c r="N65" s="40">
        <f>ROUND(L65*'Rate Tables'!$F$72,4)</f>
        <v>9.8759999999999994</v>
      </c>
      <c r="O65" s="40">
        <f t="shared" si="60"/>
        <v>9.8759999999999994</v>
      </c>
      <c r="P65" s="40">
        <f>ROUND(B65*'Rate Tables'!$F$74,4)</f>
        <v>0.70240000000000002</v>
      </c>
      <c r="Q65" s="40">
        <f>ROUND(B65*'Rate Tables'!$F$76,4)</f>
        <v>1.125</v>
      </c>
      <c r="R65" s="78">
        <f>ROUND(B65*'Rate Tables'!$F$78,4)</f>
        <v>0</v>
      </c>
      <c r="S65" s="78">
        <f>ROUND(B65*'Rate Tables'!$F$79,4)</f>
        <v>0.39800000000000002</v>
      </c>
      <c r="T65" s="40">
        <f>ROUND(B65*'Rate Tables'!$F$81,4)</f>
        <v>0.83960000000000001</v>
      </c>
      <c r="U65" s="40">
        <f>ROUND(B65*'Rate Tables'!$F$83,4)</f>
        <v>0</v>
      </c>
      <c r="V65" s="40">
        <f>ROUND(B65*'Rate Tables'!$F$86,4)</f>
        <v>2.6640000000000001</v>
      </c>
      <c r="W65" s="40">
        <f>ROUND(L65*'Rate Tables'!$F$89,4)</f>
        <v>16.352</v>
      </c>
      <c r="X65" s="40">
        <f t="shared" si="61"/>
        <v>16.352</v>
      </c>
      <c r="Y65" s="41">
        <f t="shared" si="65"/>
        <v>47.96</v>
      </c>
      <c r="Z65" s="40"/>
      <c r="AA65" s="41"/>
      <c r="AJ65" s="40">
        <f>'Rate Tables'!$I$69</f>
        <v>16</v>
      </c>
      <c r="AK65" s="40">
        <f>ROUND(L65*'Rate Tables'!$I$72,4)</f>
        <v>9.8759999999999994</v>
      </c>
      <c r="AL65" s="40">
        <f>AK65</f>
        <v>9.8759999999999994</v>
      </c>
      <c r="AM65" s="40">
        <f>ROUND(B65*'Rate Tables'!$I$74,4)</f>
        <v>0.70240000000000002</v>
      </c>
      <c r="AN65" s="40">
        <f>ROUND(B65*'Rate Tables'!$I$76,4)</f>
        <v>1.125</v>
      </c>
      <c r="AO65" s="78">
        <f>ROUND($B65*'Rate Tables'!$I$78,4)</f>
        <v>0.28199999999999997</v>
      </c>
      <c r="AP65" s="78">
        <f>ROUND($B65*'Rate Tables'!$I$79,4)</f>
        <v>0.39800000000000002</v>
      </c>
      <c r="AQ65" s="40">
        <f>ROUND(B65*'Rate Tables'!$I$81,4)</f>
        <v>0.83960000000000001</v>
      </c>
      <c r="AR65" s="40">
        <f>ROUND(B65*'Rate Tables'!$I$83,4)</f>
        <v>0</v>
      </c>
      <c r="AS65" s="40">
        <f>ROUND(B65*'Rate Tables'!$I$86,4)</f>
        <v>2.6640000000000001</v>
      </c>
      <c r="AT65" s="40">
        <f>ROUND(L65*'Rate Tables'!$I$89,4)</f>
        <v>16.352</v>
      </c>
      <c r="AU65" s="40">
        <f t="shared" si="62"/>
        <v>16.352</v>
      </c>
      <c r="AV65" s="41">
        <f t="shared" si="66"/>
        <v>48.24</v>
      </c>
      <c r="AW65" s="98"/>
      <c r="AX65" s="99"/>
      <c r="AY65" s="83"/>
      <c r="BL65" s="1"/>
      <c r="BM65" s="1"/>
      <c r="BN65" s="1"/>
      <c r="BO65" s="1"/>
      <c r="BP65" s="1"/>
    </row>
    <row r="66" spans="1:68" x14ac:dyDescent="0.25">
      <c r="B66" s="106"/>
      <c r="C66" s="88"/>
      <c r="D66" s="88"/>
      <c r="E66" s="88"/>
      <c r="F66" s="107"/>
      <c r="H66" s="88"/>
      <c r="I66" s="88"/>
      <c r="J66" s="12"/>
      <c r="M66" s="40"/>
      <c r="N66" s="40"/>
      <c r="O66" s="40"/>
      <c r="P66" s="40"/>
      <c r="Q66" s="40"/>
      <c r="R66" s="78"/>
      <c r="S66" s="78"/>
      <c r="T66" s="40"/>
      <c r="U66" s="40"/>
      <c r="V66" s="40"/>
      <c r="W66" s="40"/>
      <c r="X66" s="40"/>
      <c r="Y66" s="41"/>
      <c r="AA66" s="41"/>
      <c r="AJ66" s="40"/>
      <c r="AK66" s="40"/>
      <c r="AL66" s="40"/>
      <c r="AM66" s="40"/>
      <c r="AN66" s="40"/>
      <c r="AO66" s="78"/>
      <c r="AP66" s="78"/>
      <c r="AQ66" s="40"/>
      <c r="AR66" s="40"/>
      <c r="AS66" s="40"/>
      <c r="AT66" s="40"/>
      <c r="AU66" s="40"/>
      <c r="AV66" s="41"/>
      <c r="AW66" s="83"/>
      <c r="AX66" s="99"/>
      <c r="AY66" s="83"/>
      <c r="BL66" s="1"/>
      <c r="BM66" s="1"/>
      <c r="BN66" s="1"/>
      <c r="BO66" s="1"/>
      <c r="BP66" s="1"/>
    </row>
    <row r="67" spans="1:68" x14ac:dyDescent="0.25">
      <c r="B67" s="106">
        <v>300</v>
      </c>
      <c r="C67" s="86">
        <f t="shared" ref="C67:C69" si="67">Y67</f>
        <v>63.94</v>
      </c>
      <c r="D67" s="86">
        <f t="shared" ref="D67:D69" si="68">AV67</f>
        <v>64.36</v>
      </c>
      <c r="E67" s="88">
        <f>D67-C67</f>
        <v>0.42000000000000171</v>
      </c>
      <c r="F67" s="107">
        <f>ROUND(E67/C67*100,1)</f>
        <v>0.7</v>
      </c>
      <c r="H67" s="88">
        <f>C67/B67*100</f>
        <v>21.313333333333333</v>
      </c>
      <c r="I67" s="88">
        <f>D67/B67*100</f>
        <v>21.453333333333333</v>
      </c>
      <c r="J67" s="12"/>
      <c r="L67" s="35">
        <f t="shared" ref="L67:L69" si="69">B67</f>
        <v>300</v>
      </c>
      <c r="M67" s="40">
        <f>'Rate Tables'!$F$69</f>
        <v>16</v>
      </c>
      <c r="N67" s="40">
        <f>ROUND(L67*'Rate Tables'!$F$72,4)</f>
        <v>14.814</v>
      </c>
      <c r="O67" s="40">
        <f t="shared" ref="O67:O69" si="70">N67</f>
        <v>14.814</v>
      </c>
      <c r="P67" s="40">
        <f>ROUND(B67*'Rate Tables'!$F$74,4)</f>
        <v>1.0536000000000001</v>
      </c>
      <c r="Q67" s="40">
        <f>ROUND(B67*'Rate Tables'!$F$76,4)</f>
        <v>1.6875</v>
      </c>
      <c r="R67" s="78">
        <f>ROUND(B67*'Rate Tables'!$F$78,4)</f>
        <v>0</v>
      </c>
      <c r="S67" s="78">
        <f>ROUND(B67*'Rate Tables'!$F$79,4)</f>
        <v>0.59699999999999998</v>
      </c>
      <c r="T67" s="40">
        <f>ROUND(B67*'Rate Tables'!$F$81,4)</f>
        <v>1.2594000000000001</v>
      </c>
      <c r="U67" s="40">
        <f>ROUND(B67*'Rate Tables'!$F$83,4)</f>
        <v>0</v>
      </c>
      <c r="V67" s="40">
        <f>ROUND(B67*'Rate Tables'!$F$86,4)</f>
        <v>3.996</v>
      </c>
      <c r="W67" s="40">
        <f>ROUND(L67*'Rate Tables'!$F$89,4)</f>
        <v>24.527999999999999</v>
      </c>
      <c r="X67" s="40">
        <f t="shared" ref="X67:X69" si="71">W67</f>
        <v>24.527999999999999</v>
      </c>
      <c r="Y67" s="41">
        <f t="shared" ref="Y67:Y69" si="72">ROUND(+M67+O67+P67+Q67+R67+S67+T67+U67+V67+X67,2)</f>
        <v>63.94</v>
      </c>
      <c r="Z67" s="40"/>
      <c r="AA67" s="41"/>
      <c r="AJ67" s="40">
        <f>'Rate Tables'!$I$69</f>
        <v>16</v>
      </c>
      <c r="AK67" s="40">
        <f>ROUND(L67*'Rate Tables'!$I$72,4)</f>
        <v>14.814</v>
      </c>
      <c r="AL67" s="40">
        <f t="shared" ref="AL67:AL69" si="73">AK67</f>
        <v>14.814</v>
      </c>
      <c r="AM67" s="40">
        <f>ROUND(B67*'Rate Tables'!$I$74,4)</f>
        <v>1.0536000000000001</v>
      </c>
      <c r="AN67" s="40">
        <f>ROUND(B67*'Rate Tables'!$I$76,4)</f>
        <v>1.6875</v>
      </c>
      <c r="AO67" s="78">
        <f>ROUND($B67*'Rate Tables'!$I$78,4)</f>
        <v>0.42299999999999999</v>
      </c>
      <c r="AP67" s="78">
        <f>ROUND($B67*'Rate Tables'!$I$79,4)</f>
        <v>0.59699999999999998</v>
      </c>
      <c r="AQ67" s="40">
        <f>ROUND(B67*'Rate Tables'!$I$81,4)</f>
        <v>1.2594000000000001</v>
      </c>
      <c r="AR67" s="40">
        <f>ROUND(B67*'Rate Tables'!$I$83,4)</f>
        <v>0</v>
      </c>
      <c r="AS67" s="40">
        <f>ROUND(B67*'Rate Tables'!$I$86,4)</f>
        <v>3.996</v>
      </c>
      <c r="AT67" s="40">
        <f>ROUND(L67*'Rate Tables'!$I$89,4)</f>
        <v>24.527999999999999</v>
      </c>
      <c r="AU67" s="40">
        <f t="shared" ref="AU67:AU69" si="74">AT67</f>
        <v>24.527999999999999</v>
      </c>
      <c r="AV67" s="41">
        <f t="shared" ref="AV67:AV69" si="75">ROUND(+AJ67+AL67+AM67+AN67+AO67+AP67+AQ67+AR67+AS67+AU67,2)</f>
        <v>64.36</v>
      </c>
      <c r="AW67" s="98"/>
      <c r="AX67" s="99"/>
      <c r="AY67" s="83"/>
      <c r="BL67" s="1"/>
      <c r="BM67" s="1"/>
      <c r="BN67" s="1"/>
      <c r="BO67" s="1"/>
      <c r="BP67" s="1"/>
    </row>
    <row r="68" spans="1:68" x14ac:dyDescent="0.25">
      <c r="B68" s="106">
        <v>400</v>
      </c>
      <c r="C68" s="86">
        <f t="shared" si="67"/>
        <v>79.91</v>
      </c>
      <c r="D68" s="86">
        <f t="shared" si="68"/>
        <v>80.48</v>
      </c>
      <c r="E68" s="88">
        <f>D68-C68</f>
        <v>0.57000000000000739</v>
      </c>
      <c r="F68" s="107">
        <f>ROUND(E68/C68*100,1)</f>
        <v>0.7</v>
      </c>
      <c r="H68" s="88">
        <f>C68/B68*100</f>
        <v>19.977499999999999</v>
      </c>
      <c r="I68" s="88">
        <f>D68/B68*100</f>
        <v>20.12</v>
      </c>
      <c r="J68" s="12"/>
      <c r="L68" s="35">
        <f t="shared" si="69"/>
        <v>400</v>
      </c>
      <c r="M68" s="40">
        <f>'Rate Tables'!$F$69</f>
        <v>16</v>
      </c>
      <c r="N68" s="40">
        <f>ROUND(L68*'Rate Tables'!$F$72,4)</f>
        <v>19.751999999999999</v>
      </c>
      <c r="O68" s="40">
        <f t="shared" si="70"/>
        <v>19.751999999999999</v>
      </c>
      <c r="P68" s="40">
        <f>ROUND(B68*'Rate Tables'!$F$74,4)</f>
        <v>1.4048</v>
      </c>
      <c r="Q68" s="40">
        <f>ROUND(B68*'Rate Tables'!$F$76,4)</f>
        <v>2.25</v>
      </c>
      <c r="R68" s="78">
        <f>ROUND(B68*'Rate Tables'!$F$78,4)</f>
        <v>0</v>
      </c>
      <c r="S68" s="78">
        <f>ROUND(B68*'Rate Tables'!$F$79,4)</f>
        <v>0.79600000000000004</v>
      </c>
      <c r="T68" s="40">
        <f>ROUND(B68*'Rate Tables'!$F$81,4)</f>
        <v>1.6792</v>
      </c>
      <c r="U68" s="40">
        <f>ROUND(B68*'Rate Tables'!$F$83,4)</f>
        <v>0</v>
      </c>
      <c r="V68" s="40">
        <f>ROUND(B68*'Rate Tables'!$F$86,4)</f>
        <v>5.3280000000000003</v>
      </c>
      <c r="W68" s="40">
        <f>ROUND(L68*'Rate Tables'!$F$89,4)</f>
        <v>32.704000000000001</v>
      </c>
      <c r="X68" s="40">
        <f t="shared" si="71"/>
        <v>32.704000000000001</v>
      </c>
      <c r="Y68" s="41">
        <f t="shared" si="72"/>
        <v>79.91</v>
      </c>
      <c r="Z68" s="40"/>
      <c r="AA68" s="41"/>
      <c r="AJ68" s="40">
        <f>'Rate Tables'!$I$69</f>
        <v>16</v>
      </c>
      <c r="AK68" s="40">
        <f>ROUND(L68*'Rate Tables'!$I$72,4)</f>
        <v>19.751999999999999</v>
      </c>
      <c r="AL68" s="40">
        <f t="shared" si="73"/>
        <v>19.751999999999999</v>
      </c>
      <c r="AM68" s="40">
        <f>ROUND(B68*'Rate Tables'!$I$74,4)</f>
        <v>1.4048</v>
      </c>
      <c r="AN68" s="40">
        <f>ROUND(B68*'Rate Tables'!$I$76,4)</f>
        <v>2.25</v>
      </c>
      <c r="AO68" s="78">
        <f>ROUND($B68*'Rate Tables'!$I$78,4)</f>
        <v>0.56399999999999995</v>
      </c>
      <c r="AP68" s="78">
        <f>ROUND($B68*'Rate Tables'!$I$79,4)</f>
        <v>0.79600000000000004</v>
      </c>
      <c r="AQ68" s="40">
        <f>ROUND(B68*'Rate Tables'!$I$81,4)</f>
        <v>1.6792</v>
      </c>
      <c r="AR68" s="40">
        <f>ROUND(B68*'Rate Tables'!$I$83,4)</f>
        <v>0</v>
      </c>
      <c r="AS68" s="40">
        <f>ROUND(B68*'Rate Tables'!$I$86,4)</f>
        <v>5.3280000000000003</v>
      </c>
      <c r="AT68" s="40">
        <f>ROUND(L68*'Rate Tables'!$I$89,4)</f>
        <v>32.704000000000001</v>
      </c>
      <c r="AU68" s="40">
        <f t="shared" si="74"/>
        <v>32.704000000000001</v>
      </c>
      <c r="AV68" s="41">
        <f t="shared" si="75"/>
        <v>80.48</v>
      </c>
      <c r="AW68" s="98"/>
      <c r="AX68" s="99"/>
      <c r="AY68" s="83"/>
      <c r="BL68" s="1"/>
      <c r="BM68" s="1"/>
      <c r="BN68" s="1"/>
      <c r="BO68" s="1"/>
      <c r="BP68" s="1"/>
    </row>
    <row r="69" spans="1:68" x14ac:dyDescent="0.25">
      <c r="B69" s="106">
        <v>500</v>
      </c>
      <c r="C69" s="86">
        <f t="shared" si="67"/>
        <v>95.89</v>
      </c>
      <c r="D69" s="86">
        <f t="shared" si="68"/>
        <v>96.6</v>
      </c>
      <c r="E69" s="88">
        <f>D69-C69</f>
        <v>0.70999999999999375</v>
      </c>
      <c r="F69" s="107">
        <f>ROUND(E69/C69*100,1)</f>
        <v>0.7</v>
      </c>
      <c r="H69" s="88">
        <f>C69/B69*100</f>
        <v>19.178000000000001</v>
      </c>
      <c r="I69" s="88">
        <f>D69/B69*100</f>
        <v>19.319999999999997</v>
      </c>
      <c r="J69" s="12"/>
      <c r="L69" s="35">
        <f t="shared" si="69"/>
        <v>500</v>
      </c>
      <c r="M69" s="40">
        <f>'Rate Tables'!$F$69</f>
        <v>16</v>
      </c>
      <c r="N69" s="40">
        <f>ROUND(L69*'Rate Tables'!$F$72,4)</f>
        <v>24.69</v>
      </c>
      <c r="O69" s="40">
        <f t="shared" si="70"/>
        <v>24.69</v>
      </c>
      <c r="P69" s="40">
        <f>ROUND(B69*'Rate Tables'!$F$74,4)</f>
        <v>1.756</v>
      </c>
      <c r="Q69" s="40">
        <f>ROUND(B69*'Rate Tables'!$F$76,4)</f>
        <v>2.8125</v>
      </c>
      <c r="R69" s="78">
        <f>ROUND(B69*'Rate Tables'!$F$78,4)</f>
        <v>0</v>
      </c>
      <c r="S69" s="78">
        <f>ROUND(B69*'Rate Tables'!$F$79,4)</f>
        <v>0.995</v>
      </c>
      <c r="T69" s="40">
        <f>ROUND(B69*'Rate Tables'!$F$81,4)</f>
        <v>2.0990000000000002</v>
      </c>
      <c r="U69" s="40">
        <f>ROUND(B69*'Rate Tables'!$F$83,4)</f>
        <v>0</v>
      </c>
      <c r="V69" s="40">
        <f>ROUND(B69*'Rate Tables'!$F$86,4)</f>
        <v>6.66</v>
      </c>
      <c r="W69" s="40">
        <f>ROUND(L69*'Rate Tables'!$F$89,4)</f>
        <v>40.880000000000003</v>
      </c>
      <c r="X69" s="40">
        <f t="shared" si="71"/>
        <v>40.880000000000003</v>
      </c>
      <c r="Y69" s="41">
        <f t="shared" si="72"/>
        <v>95.89</v>
      </c>
      <c r="Z69" s="40"/>
      <c r="AA69" s="41"/>
      <c r="AJ69" s="40">
        <f>'Rate Tables'!$I$69</f>
        <v>16</v>
      </c>
      <c r="AK69" s="40">
        <f>ROUND(L69*'Rate Tables'!$I$72,4)</f>
        <v>24.69</v>
      </c>
      <c r="AL69" s="40">
        <f t="shared" si="73"/>
        <v>24.69</v>
      </c>
      <c r="AM69" s="40">
        <f>ROUND(B69*'Rate Tables'!$I$74,4)</f>
        <v>1.756</v>
      </c>
      <c r="AN69" s="40">
        <f>ROUND(B69*'Rate Tables'!$I$76,4)</f>
        <v>2.8125</v>
      </c>
      <c r="AO69" s="78">
        <f>ROUND($B69*'Rate Tables'!$I$78,4)</f>
        <v>0.70499999999999996</v>
      </c>
      <c r="AP69" s="78">
        <f>ROUND($B69*'Rate Tables'!$I$79,4)</f>
        <v>0.995</v>
      </c>
      <c r="AQ69" s="40">
        <f>ROUND(B69*'Rate Tables'!$I$81,4)</f>
        <v>2.0990000000000002</v>
      </c>
      <c r="AR69" s="40">
        <f>ROUND(B69*'Rate Tables'!$I$83,4)</f>
        <v>0</v>
      </c>
      <c r="AS69" s="40">
        <f>ROUND(B69*'Rate Tables'!$I$86,4)</f>
        <v>6.66</v>
      </c>
      <c r="AT69" s="40">
        <f>ROUND(L69*'Rate Tables'!$I$89,4)</f>
        <v>40.880000000000003</v>
      </c>
      <c r="AU69" s="40">
        <f t="shared" si="74"/>
        <v>40.880000000000003</v>
      </c>
      <c r="AV69" s="41">
        <f t="shared" si="75"/>
        <v>96.6</v>
      </c>
      <c r="AW69" s="98"/>
      <c r="AX69" s="99"/>
      <c r="AY69" s="83"/>
      <c r="BL69" s="1"/>
      <c r="BM69" s="1"/>
      <c r="BN69" s="1"/>
      <c r="BO69" s="1"/>
      <c r="BP69" s="1"/>
    </row>
    <row r="70" spans="1:68" x14ac:dyDescent="0.25">
      <c r="B70" s="106"/>
      <c r="C70" s="88"/>
      <c r="D70" s="88"/>
      <c r="E70" s="88"/>
      <c r="F70" s="107"/>
      <c r="M70" s="40"/>
      <c r="N70" s="40"/>
      <c r="O70" s="40"/>
      <c r="P70" s="40"/>
      <c r="Q70" s="40"/>
      <c r="R70" s="78"/>
      <c r="S70" s="78"/>
      <c r="T70" s="40"/>
      <c r="U70" s="40"/>
      <c r="V70" s="40"/>
      <c r="W70" s="40"/>
      <c r="X70" s="40"/>
      <c r="Y70" s="41"/>
      <c r="AA70" s="41"/>
      <c r="AJ70" s="40"/>
      <c r="AK70" s="40"/>
      <c r="AL70" s="40"/>
      <c r="AM70" s="40"/>
      <c r="AN70" s="40"/>
      <c r="AO70" s="78"/>
      <c r="AP70" s="78"/>
      <c r="AQ70" s="40"/>
      <c r="AR70" s="40"/>
      <c r="AS70" s="40"/>
      <c r="AT70" s="40"/>
      <c r="AU70" s="40"/>
      <c r="AV70" s="41"/>
      <c r="AW70" s="83"/>
      <c r="AX70" s="99"/>
      <c r="AY70" s="83"/>
      <c r="BL70" s="1"/>
      <c r="BM70" s="1"/>
      <c r="BN70" s="1"/>
      <c r="BO70" s="1"/>
      <c r="BP70" s="1"/>
    </row>
    <row r="71" spans="1:68" x14ac:dyDescent="0.25">
      <c r="B71" s="106">
        <v>750</v>
      </c>
      <c r="C71" s="86">
        <f t="shared" ref="C71:C73" si="76">Y71</f>
        <v>135.84</v>
      </c>
      <c r="D71" s="86">
        <f t="shared" ref="D71:D73" si="77">AV71</f>
        <v>136.9</v>
      </c>
      <c r="E71" s="88">
        <f>D71-C71</f>
        <v>1.0600000000000023</v>
      </c>
      <c r="F71" s="107">
        <f>ROUND(E71/C71*100,1)</f>
        <v>0.8</v>
      </c>
      <c r="H71" s="88">
        <f>C71/B71*100</f>
        <v>18.112000000000002</v>
      </c>
      <c r="I71" s="88">
        <f>D71/B71*100</f>
        <v>18.253333333333334</v>
      </c>
      <c r="J71" s="12"/>
      <c r="L71" s="35">
        <f t="shared" ref="L71:L73" si="78">B71</f>
        <v>750</v>
      </c>
      <c r="M71" s="40">
        <f>'Rate Tables'!$F$69</f>
        <v>16</v>
      </c>
      <c r="N71" s="40">
        <f>ROUND(L71*'Rate Tables'!$F$72,4)</f>
        <v>37.034999999999997</v>
      </c>
      <c r="O71" s="40">
        <f t="shared" ref="O71:O73" si="79">N71</f>
        <v>37.034999999999997</v>
      </c>
      <c r="P71" s="40">
        <f>ROUND(B71*'Rate Tables'!$F$74,4)</f>
        <v>2.6339999999999999</v>
      </c>
      <c r="Q71" s="40">
        <f>ROUND(B71*'Rate Tables'!$F$76,4)</f>
        <v>4.2187999999999999</v>
      </c>
      <c r="R71" s="78">
        <f>ROUND(B71*'Rate Tables'!$F$78,4)</f>
        <v>0</v>
      </c>
      <c r="S71" s="78">
        <f>ROUND(B71*'Rate Tables'!$F$79,4)</f>
        <v>1.4924999999999999</v>
      </c>
      <c r="T71" s="40">
        <f>ROUND(B71*'Rate Tables'!$F$81,4)</f>
        <v>3.1484999999999999</v>
      </c>
      <c r="U71" s="40">
        <f>ROUND(B71*'Rate Tables'!$F$83,4)</f>
        <v>0</v>
      </c>
      <c r="V71" s="40">
        <f>ROUND(B71*'Rate Tables'!$F$86,4)</f>
        <v>9.99</v>
      </c>
      <c r="W71" s="40">
        <f>ROUND(L71*'Rate Tables'!$F$89,4)</f>
        <v>61.32</v>
      </c>
      <c r="X71" s="40">
        <f t="shared" ref="X71:X73" si="80">W71</f>
        <v>61.32</v>
      </c>
      <c r="Y71" s="41">
        <f t="shared" ref="Y71:Y73" si="81">ROUND(+M71+O71+P71+Q71+R71+S71+T71+U71+V71+X71,2)</f>
        <v>135.84</v>
      </c>
      <c r="Z71" s="40"/>
      <c r="AA71" s="41"/>
      <c r="AJ71" s="40">
        <f>'Rate Tables'!$I$69</f>
        <v>16</v>
      </c>
      <c r="AK71" s="40">
        <f>ROUND(L71*'Rate Tables'!$I$72,4)</f>
        <v>37.034999999999997</v>
      </c>
      <c r="AL71" s="40">
        <f t="shared" ref="AL71:AL73" si="82">AK71</f>
        <v>37.034999999999997</v>
      </c>
      <c r="AM71" s="40">
        <f>ROUND(B71*'Rate Tables'!$I$74,4)</f>
        <v>2.6339999999999999</v>
      </c>
      <c r="AN71" s="40">
        <f>ROUND(B71*'Rate Tables'!$I$76,4)</f>
        <v>4.2187999999999999</v>
      </c>
      <c r="AO71" s="78">
        <f>ROUND($B71*'Rate Tables'!$I$78,4)</f>
        <v>1.0575000000000001</v>
      </c>
      <c r="AP71" s="78">
        <f>ROUND($B71*'Rate Tables'!$I$79,4)</f>
        <v>1.4924999999999999</v>
      </c>
      <c r="AQ71" s="40">
        <f>ROUND(B71*'Rate Tables'!$I$81,4)</f>
        <v>3.1484999999999999</v>
      </c>
      <c r="AR71" s="40">
        <f>ROUND(B71*'Rate Tables'!$I$83,4)</f>
        <v>0</v>
      </c>
      <c r="AS71" s="40">
        <f>ROUND(B71*'Rate Tables'!$I$86,4)</f>
        <v>9.99</v>
      </c>
      <c r="AT71" s="40">
        <f>ROUND(L71*'Rate Tables'!$I$89,4)</f>
        <v>61.32</v>
      </c>
      <c r="AU71" s="40">
        <f t="shared" ref="AU71:AU73" si="83">AT71</f>
        <v>61.32</v>
      </c>
      <c r="AV71" s="41">
        <f t="shared" ref="AV71:AV73" si="84">ROUND(+AJ71+AL71+AM71+AN71+AO71+AP71+AQ71+AR71+AS71+AU71,2)</f>
        <v>136.9</v>
      </c>
      <c r="AW71" s="98"/>
      <c r="AX71" s="99"/>
      <c r="AY71" s="83"/>
      <c r="BL71" s="1"/>
      <c r="BM71" s="1"/>
      <c r="BN71" s="1"/>
      <c r="BO71" s="1"/>
      <c r="BP71" s="1"/>
    </row>
    <row r="72" spans="1:68" x14ac:dyDescent="0.25">
      <c r="B72" s="106">
        <v>1000</v>
      </c>
      <c r="C72" s="86">
        <f t="shared" si="76"/>
        <v>175.79</v>
      </c>
      <c r="D72" s="86">
        <f t="shared" si="77"/>
        <v>177.2</v>
      </c>
      <c r="E72" s="88">
        <f>D72-C72</f>
        <v>1.4099999999999966</v>
      </c>
      <c r="F72" s="107">
        <f>ROUND(E72/C72*100,1)</f>
        <v>0.8</v>
      </c>
      <c r="H72" s="88">
        <f>C72/B72*100</f>
        <v>17.579000000000001</v>
      </c>
      <c r="I72" s="88">
        <f>D72/B72*100</f>
        <v>17.72</v>
      </c>
      <c r="J72" s="12"/>
      <c r="L72" s="35">
        <f t="shared" si="78"/>
        <v>1000</v>
      </c>
      <c r="M72" s="40">
        <f>'Rate Tables'!$F$69</f>
        <v>16</v>
      </c>
      <c r="N72" s="40">
        <f>ROUND(L72*'Rate Tables'!$F$72,4)</f>
        <v>49.38</v>
      </c>
      <c r="O72" s="40">
        <f t="shared" si="79"/>
        <v>49.38</v>
      </c>
      <c r="P72" s="40">
        <f>ROUND(B72*'Rate Tables'!$F$74,4)</f>
        <v>3.512</v>
      </c>
      <c r="Q72" s="40">
        <f>ROUND(B72*'Rate Tables'!$F$76,4)</f>
        <v>5.625</v>
      </c>
      <c r="R72" s="78">
        <f>ROUND(B72*'Rate Tables'!$F$78,4)</f>
        <v>0</v>
      </c>
      <c r="S72" s="78">
        <f>ROUND(B72*'Rate Tables'!$F$79,4)</f>
        <v>1.99</v>
      </c>
      <c r="T72" s="40">
        <f>ROUND(B72*'Rate Tables'!$F$81,4)</f>
        <v>4.1980000000000004</v>
      </c>
      <c r="U72" s="40">
        <f>ROUND(B72*'Rate Tables'!$F$83,4)</f>
        <v>0</v>
      </c>
      <c r="V72" s="40">
        <f>ROUND(B72*'Rate Tables'!$F$86,4)</f>
        <v>13.32</v>
      </c>
      <c r="W72" s="40">
        <f>ROUND(L72*'Rate Tables'!$F$89,4)</f>
        <v>81.760000000000005</v>
      </c>
      <c r="X72" s="40">
        <f t="shared" si="80"/>
        <v>81.760000000000005</v>
      </c>
      <c r="Y72" s="41">
        <f t="shared" si="81"/>
        <v>175.79</v>
      </c>
      <c r="Z72" s="40"/>
      <c r="AA72" s="41"/>
      <c r="AJ72" s="40">
        <f>'Rate Tables'!$I$69</f>
        <v>16</v>
      </c>
      <c r="AK72" s="40">
        <f>ROUND(L72*'Rate Tables'!$I$72,4)</f>
        <v>49.38</v>
      </c>
      <c r="AL72" s="40">
        <f t="shared" si="82"/>
        <v>49.38</v>
      </c>
      <c r="AM72" s="40">
        <f>ROUND(B72*'Rate Tables'!$I$74,4)</f>
        <v>3.512</v>
      </c>
      <c r="AN72" s="40">
        <f>ROUND(B72*'Rate Tables'!$I$76,4)</f>
        <v>5.625</v>
      </c>
      <c r="AO72" s="78">
        <f>ROUND($B72*'Rate Tables'!$I$78,4)</f>
        <v>1.41</v>
      </c>
      <c r="AP72" s="78">
        <f>ROUND($B72*'Rate Tables'!$I$79,4)</f>
        <v>1.99</v>
      </c>
      <c r="AQ72" s="40">
        <f>ROUND(B72*'Rate Tables'!$I$81,4)</f>
        <v>4.1980000000000004</v>
      </c>
      <c r="AR72" s="40">
        <f>ROUND(B72*'Rate Tables'!$I$83,4)</f>
        <v>0</v>
      </c>
      <c r="AS72" s="40">
        <f>ROUND(B72*'Rate Tables'!$I$86,4)</f>
        <v>13.32</v>
      </c>
      <c r="AT72" s="40">
        <f>ROUND(L72*'Rate Tables'!$I$89,4)</f>
        <v>81.760000000000005</v>
      </c>
      <c r="AU72" s="40">
        <f t="shared" si="83"/>
        <v>81.760000000000005</v>
      </c>
      <c r="AV72" s="41">
        <f t="shared" si="84"/>
        <v>177.2</v>
      </c>
      <c r="AW72" s="98"/>
      <c r="AX72" s="99"/>
      <c r="AY72" s="83"/>
      <c r="BL72" s="1"/>
      <c r="BM72" s="1"/>
      <c r="BN72" s="1"/>
      <c r="BO72" s="1"/>
      <c r="BP72" s="1"/>
    </row>
    <row r="73" spans="1:68" x14ac:dyDescent="0.25">
      <c r="B73" s="106">
        <v>1250</v>
      </c>
      <c r="C73" s="86">
        <f t="shared" si="76"/>
        <v>215.73</v>
      </c>
      <c r="D73" s="86">
        <f t="shared" si="77"/>
        <v>217.49</v>
      </c>
      <c r="E73" s="88">
        <f>D73-C73</f>
        <v>1.7600000000000193</v>
      </c>
      <c r="F73" s="107">
        <f>ROUND(E73/C73*100,1)</f>
        <v>0.8</v>
      </c>
      <c r="H73" s="88">
        <f>C73/B73*100</f>
        <v>17.258399999999998</v>
      </c>
      <c r="I73" s="88">
        <f>D73/B73*100</f>
        <v>17.3992</v>
      </c>
      <c r="J73" s="12"/>
      <c r="L73" s="35">
        <f t="shared" si="78"/>
        <v>1250</v>
      </c>
      <c r="M73" s="40">
        <f>'Rate Tables'!$F$69</f>
        <v>16</v>
      </c>
      <c r="N73" s="40">
        <f>ROUND(L73*'Rate Tables'!$F$72,4)</f>
        <v>61.725000000000001</v>
      </c>
      <c r="O73" s="40">
        <f t="shared" si="79"/>
        <v>61.725000000000001</v>
      </c>
      <c r="P73" s="40">
        <f>ROUND(B73*'Rate Tables'!$F$74,4)</f>
        <v>4.3899999999999997</v>
      </c>
      <c r="Q73" s="40">
        <f>ROUND(B73*'Rate Tables'!$F$76,4)</f>
        <v>7.0312999999999999</v>
      </c>
      <c r="R73" s="78">
        <f>ROUND(B73*'Rate Tables'!$F$78,4)</f>
        <v>0</v>
      </c>
      <c r="S73" s="78">
        <f>ROUND(B73*'Rate Tables'!$F$79,4)</f>
        <v>2.4874999999999998</v>
      </c>
      <c r="T73" s="40">
        <f>ROUND(B73*'Rate Tables'!$F$81,4)</f>
        <v>5.2474999999999996</v>
      </c>
      <c r="U73" s="40">
        <f>ROUND(B73*'Rate Tables'!$F$83,4)</f>
        <v>0</v>
      </c>
      <c r="V73" s="40">
        <f>ROUND(B73*'Rate Tables'!$F$86,4)</f>
        <v>16.649999999999999</v>
      </c>
      <c r="W73" s="40">
        <f>ROUND(L73*'Rate Tables'!$F$89,4)</f>
        <v>102.2</v>
      </c>
      <c r="X73" s="40">
        <f t="shared" si="80"/>
        <v>102.2</v>
      </c>
      <c r="Y73" s="41">
        <f t="shared" si="81"/>
        <v>215.73</v>
      </c>
      <c r="Z73" s="40"/>
      <c r="AA73" s="41"/>
      <c r="AJ73" s="40">
        <f>'Rate Tables'!$I$69</f>
        <v>16</v>
      </c>
      <c r="AK73" s="40">
        <f>ROUND(L73*'Rate Tables'!$I$72,4)</f>
        <v>61.725000000000001</v>
      </c>
      <c r="AL73" s="40">
        <f t="shared" si="82"/>
        <v>61.725000000000001</v>
      </c>
      <c r="AM73" s="40">
        <f>ROUND(B73*'Rate Tables'!$I$74,4)</f>
        <v>4.3899999999999997</v>
      </c>
      <c r="AN73" s="40">
        <f>ROUND(B73*'Rate Tables'!$I$76,4)</f>
        <v>7.0312999999999999</v>
      </c>
      <c r="AO73" s="78">
        <f>ROUND($B73*'Rate Tables'!$I$78,4)</f>
        <v>1.7625</v>
      </c>
      <c r="AP73" s="78">
        <f>ROUND($B73*'Rate Tables'!$I$79,4)</f>
        <v>2.4874999999999998</v>
      </c>
      <c r="AQ73" s="40">
        <f>ROUND(B73*'Rate Tables'!$I$81,4)</f>
        <v>5.2474999999999996</v>
      </c>
      <c r="AR73" s="40">
        <f>ROUND(B73*'Rate Tables'!$I$83,4)</f>
        <v>0</v>
      </c>
      <c r="AS73" s="40">
        <f>ROUND(B73*'Rate Tables'!$I$86,4)</f>
        <v>16.649999999999999</v>
      </c>
      <c r="AT73" s="40">
        <f>ROUND(L73*'Rate Tables'!$I$89,4)</f>
        <v>102.2</v>
      </c>
      <c r="AU73" s="40">
        <f t="shared" si="83"/>
        <v>102.2</v>
      </c>
      <c r="AV73" s="41">
        <f t="shared" si="84"/>
        <v>217.49</v>
      </c>
      <c r="AW73" s="98"/>
      <c r="AX73" s="99"/>
      <c r="AY73" s="83"/>
      <c r="BL73" s="1"/>
      <c r="BM73" s="1"/>
      <c r="BN73" s="1"/>
      <c r="BO73" s="1"/>
      <c r="BP73" s="1"/>
    </row>
    <row r="74" spans="1:68" x14ac:dyDescent="0.25">
      <c r="B74" s="106"/>
      <c r="C74" s="88"/>
      <c r="D74" s="88"/>
      <c r="E74" s="88"/>
      <c r="F74" s="107"/>
      <c r="H74" s="88"/>
      <c r="I74" s="88"/>
      <c r="J74" s="12"/>
      <c r="M74" s="40"/>
      <c r="N74" s="40"/>
      <c r="O74" s="40"/>
      <c r="P74" s="40"/>
      <c r="Q74" s="40"/>
      <c r="R74" s="78"/>
      <c r="S74" s="78"/>
      <c r="T74" s="40"/>
      <c r="U74" s="40"/>
      <c r="V74" s="40"/>
      <c r="W74" s="40"/>
      <c r="X74" s="40"/>
      <c r="Y74" s="41"/>
      <c r="AA74" s="41"/>
      <c r="AJ74" s="40"/>
      <c r="AK74" s="40"/>
      <c r="AL74" s="40"/>
      <c r="AM74" s="40"/>
      <c r="AN74" s="40"/>
      <c r="AO74" s="78"/>
      <c r="AP74" s="78"/>
      <c r="AQ74" s="40"/>
      <c r="AR74" s="40"/>
      <c r="AS74" s="40"/>
      <c r="AT74" s="40"/>
      <c r="AU74" s="40"/>
      <c r="AV74" s="41"/>
      <c r="AW74" s="83"/>
      <c r="AX74" s="99"/>
      <c r="AY74" s="83"/>
      <c r="BL74" s="1"/>
      <c r="BM74" s="1"/>
      <c r="BN74" s="1"/>
      <c r="BO74" s="1"/>
      <c r="BP74" s="1"/>
    </row>
    <row r="75" spans="1:68" x14ac:dyDescent="0.25">
      <c r="B75" s="106">
        <v>1500</v>
      </c>
      <c r="C75" s="86">
        <f t="shared" ref="C75:C77" si="85">Y75</f>
        <v>255.68</v>
      </c>
      <c r="D75" s="86">
        <f t="shared" ref="D75:D77" si="86">AV75</f>
        <v>257.79000000000002</v>
      </c>
      <c r="E75" s="88">
        <f>D75-C75</f>
        <v>2.1100000000000136</v>
      </c>
      <c r="F75" s="107">
        <f>ROUND(E75/C75*100,1)</f>
        <v>0.8</v>
      </c>
      <c r="H75" s="88">
        <f>C75/B75*100</f>
        <v>17.045333333333335</v>
      </c>
      <c r="I75" s="88">
        <f>D75/B75*100</f>
        <v>17.186</v>
      </c>
      <c r="J75" s="12"/>
      <c r="L75" s="35">
        <f t="shared" ref="L75:L77" si="87">B75</f>
        <v>1500</v>
      </c>
      <c r="M75" s="40">
        <f>'Rate Tables'!$F$69</f>
        <v>16</v>
      </c>
      <c r="N75" s="40">
        <f>ROUND(L75*'Rate Tables'!$F$72,4)</f>
        <v>74.069999999999993</v>
      </c>
      <c r="O75" s="40">
        <f t="shared" ref="O75:O77" si="88">N75</f>
        <v>74.069999999999993</v>
      </c>
      <c r="P75" s="40">
        <f>ROUND(B75*'Rate Tables'!$F$74,4)</f>
        <v>5.2679999999999998</v>
      </c>
      <c r="Q75" s="40">
        <f>ROUND(B75*'Rate Tables'!$F$76,4)</f>
        <v>8.4375</v>
      </c>
      <c r="R75" s="78">
        <f>ROUND(B75*'Rate Tables'!$F$78,4)</f>
        <v>0</v>
      </c>
      <c r="S75" s="78">
        <f>ROUND(B75*'Rate Tables'!$F$79,4)</f>
        <v>2.9849999999999999</v>
      </c>
      <c r="T75" s="40">
        <f>ROUND(B75*'Rate Tables'!$F$81,4)</f>
        <v>6.2969999999999997</v>
      </c>
      <c r="U75" s="40">
        <f>ROUND(B75*'Rate Tables'!$F$83,4)</f>
        <v>0</v>
      </c>
      <c r="V75" s="40">
        <f>ROUND(B75*'Rate Tables'!$F$86,4)</f>
        <v>19.98</v>
      </c>
      <c r="W75" s="40">
        <f>ROUND(L75*'Rate Tables'!$F$89,4)</f>
        <v>122.64</v>
      </c>
      <c r="X75" s="40">
        <f t="shared" ref="X75:X77" si="89">W75</f>
        <v>122.64</v>
      </c>
      <c r="Y75" s="41">
        <f t="shared" ref="Y75:Y77" si="90">ROUND(+M75+O75+P75+Q75+R75+S75+T75+U75+V75+X75,2)</f>
        <v>255.68</v>
      </c>
      <c r="Z75" s="40"/>
      <c r="AA75" s="41"/>
      <c r="AJ75" s="40">
        <f>'Rate Tables'!$I$69</f>
        <v>16</v>
      </c>
      <c r="AK75" s="40">
        <f>ROUND(L75*'Rate Tables'!$I$72,4)</f>
        <v>74.069999999999993</v>
      </c>
      <c r="AL75" s="40">
        <f t="shared" ref="AL75:AL77" si="91">AK75</f>
        <v>74.069999999999993</v>
      </c>
      <c r="AM75" s="40">
        <f>ROUND(B75*'Rate Tables'!$I$74,4)</f>
        <v>5.2679999999999998</v>
      </c>
      <c r="AN75" s="40">
        <f>ROUND(B75*'Rate Tables'!$I$76,4)</f>
        <v>8.4375</v>
      </c>
      <c r="AO75" s="78">
        <f>ROUND($B75*'Rate Tables'!$I$78,4)</f>
        <v>2.1150000000000002</v>
      </c>
      <c r="AP75" s="78">
        <f>ROUND($B75*'Rate Tables'!$I$79,4)</f>
        <v>2.9849999999999999</v>
      </c>
      <c r="AQ75" s="40">
        <f>ROUND(B75*'Rate Tables'!$I$81,4)</f>
        <v>6.2969999999999997</v>
      </c>
      <c r="AR75" s="40">
        <f>ROUND(B75*'Rate Tables'!$I$83,4)</f>
        <v>0</v>
      </c>
      <c r="AS75" s="40">
        <f>ROUND(B75*'Rate Tables'!$I$86,4)</f>
        <v>19.98</v>
      </c>
      <c r="AT75" s="40">
        <f>ROUND(L75*'Rate Tables'!$I$89,4)</f>
        <v>122.64</v>
      </c>
      <c r="AU75" s="40">
        <f t="shared" ref="AU75:AU77" si="92">AT75</f>
        <v>122.64</v>
      </c>
      <c r="AV75" s="41">
        <f t="shared" ref="AV75:AV77" si="93">ROUND(+AJ75+AL75+AM75+AN75+AO75+AP75+AQ75+AR75+AS75+AU75,2)</f>
        <v>257.79000000000002</v>
      </c>
      <c r="AW75" s="98"/>
      <c r="AX75" s="99"/>
      <c r="AY75" s="83"/>
      <c r="BL75" s="1"/>
      <c r="BM75" s="1"/>
      <c r="BN75" s="1"/>
      <c r="BO75" s="1"/>
      <c r="BP75" s="1"/>
    </row>
    <row r="76" spans="1:68" x14ac:dyDescent="0.25">
      <c r="B76" s="106">
        <v>1750</v>
      </c>
      <c r="C76" s="86">
        <f t="shared" si="85"/>
        <v>295.62</v>
      </c>
      <c r="D76" s="86">
        <f t="shared" si="86"/>
        <v>298.08999999999997</v>
      </c>
      <c r="E76" s="88">
        <f>D76-C76</f>
        <v>2.4699999999999704</v>
      </c>
      <c r="F76" s="107">
        <f>ROUND(E76/C76*100,1)</f>
        <v>0.8</v>
      </c>
      <c r="H76" s="88">
        <f>C76/B76*100</f>
        <v>16.892571428571429</v>
      </c>
      <c r="I76" s="88">
        <f>D76/B76*100</f>
        <v>17.033714285714286</v>
      </c>
      <c r="J76" s="12"/>
      <c r="L76" s="35">
        <f t="shared" si="87"/>
        <v>1750</v>
      </c>
      <c r="M76" s="40">
        <f>'Rate Tables'!$F$69</f>
        <v>16</v>
      </c>
      <c r="N76" s="40">
        <f>ROUND(L76*'Rate Tables'!$F$72,4)</f>
        <v>86.415000000000006</v>
      </c>
      <c r="O76" s="40">
        <f t="shared" si="88"/>
        <v>86.415000000000006</v>
      </c>
      <c r="P76" s="40">
        <f>ROUND(B76*'Rate Tables'!$F$74,4)</f>
        <v>6.1459999999999999</v>
      </c>
      <c r="Q76" s="40">
        <f>ROUND(B76*'Rate Tables'!$F$76,4)</f>
        <v>9.8437999999999999</v>
      </c>
      <c r="R76" s="78">
        <f>ROUND(B76*'Rate Tables'!$F$78,4)</f>
        <v>0</v>
      </c>
      <c r="S76" s="78">
        <f>ROUND(B76*'Rate Tables'!$F$79,4)</f>
        <v>3.4824999999999999</v>
      </c>
      <c r="T76" s="40">
        <f>ROUND(B76*'Rate Tables'!$F$81,4)</f>
        <v>7.3464999999999998</v>
      </c>
      <c r="U76" s="40">
        <f>ROUND(B76*'Rate Tables'!$F$83,4)</f>
        <v>0</v>
      </c>
      <c r="V76" s="40">
        <f>ROUND(B76*'Rate Tables'!$F$86,4)</f>
        <v>23.31</v>
      </c>
      <c r="W76" s="40">
        <f>ROUND(L76*'Rate Tables'!$F$89,4)</f>
        <v>143.08000000000001</v>
      </c>
      <c r="X76" s="40">
        <f t="shared" si="89"/>
        <v>143.08000000000001</v>
      </c>
      <c r="Y76" s="41">
        <f t="shared" si="90"/>
        <v>295.62</v>
      </c>
      <c r="Z76" s="40"/>
      <c r="AA76" s="41"/>
      <c r="AJ76" s="40">
        <f>'Rate Tables'!$I$69</f>
        <v>16</v>
      </c>
      <c r="AK76" s="40">
        <f>ROUND(L76*'Rate Tables'!$I$72,4)</f>
        <v>86.415000000000006</v>
      </c>
      <c r="AL76" s="40">
        <f t="shared" si="91"/>
        <v>86.415000000000006</v>
      </c>
      <c r="AM76" s="40">
        <f>ROUND(B76*'Rate Tables'!$I$74,4)</f>
        <v>6.1459999999999999</v>
      </c>
      <c r="AN76" s="40">
        <f>ROUND(B76*'Rate Tables'!$I$76,4)</f>
        <v>9.8437999999999999</v>
      </c>
      <c r="AO76" s="78">
        <f>ROUND($B76*'Rate Tables'!$I$78,4)</f>
        <v>2.4674999999999998</v>
      </c>
      <c r="AP76" s="78">
        <f>ROUND($B76*'Rate Tables'!$I$79,4)</f>
        <v>3.4824999999999999</v>
      </c>
      <c r="AQ76" s="40">
        <f>ROUND(B76*'Rate Tables'!$I$81,4)</f>
        <v>7.3464999999999998</v>
      </c>
      <c r="AR76" s="40">
        <f>ROUND(B76*'Rate Tables'!$I$83,4)</f>
        <v>0</v>
      </c>
      <c r="AS76" s="40">
        <f>ROUND(B76*'Rate Tables'!$I$86,4)</f>
        <v>23.31</v>
      </c>
      <c r="AT76" s="40">
        <f>ROUND(L76*'Rate Tables'!$I$89,4)</f>
        <v>143.08000000000001</v>
      </c>
      <c r="AU76" s="40">
        <f t="shared" si="92"/>
        <v>143.08000000000001</v>
      </c>
      <c r="AV76" s="41">
        <f t="shared" si="93"/>
        <v>298.08999999999997</v>
      </c>
      <c r="AW76" s="98"/>
      <c r="AX76" s="99"/>
      <c r="AY76" s="83"/>
      <c r="BL76" s="1"/>
      <c r="BM76" s="1"/>
      <c r="BN76" s="1"/>
      <c r="BO76" s="1"/>
      <c r="BP76" s="1"/>
    </row>
    <row r="77" spans="1:68" x14ac:dyDescent="0.25">
      <c r="B77" s="106">
        <v>2000</v>
      </c>
      <c r="C77" s="86">
        <f t="shared" si="85"/>
        <v>335.57</v>
      </c>
      <c r="D77" s="86">
        <f t="shared" si="86"/>
        <v>338.39</v>
      </c>
      <c r="E77" s="88">
        <f>D77-C77</f>
        <v>2.8199999999999932</v>
      </c>
      <c r="F77" s="107">
        <f>ROUND(E77/C77*100,1)</f>
        <v>0.8</v>
      </c>
      <c r="H77" s="88">
        <f>C77/B77*100</f>
        <v>16.778499999999998</v>
      </c>
      <c r="I77" s="88">
        <f>D77/B77*100</f>
        <v>16.919499999999999</v>
      </c>
      <c r="J77" s="12"/>
      <c r="L77" s="35">
        <f t="shared" si="87"/>
        <v>2000</v>
      </c>
      <c r="M77" s="40">
        <f>'Rate Tables'!$F$69</f>
        <v>16</v>
      </c>
      <c r="N77" s="40">
        <f>ROUND(L77*'Rate Tables'!$F$72,4)</f>
        <v>98.76</v>
      </c>
      <c r="O77" s="40">
        <f t="shared" si="88"/>
        <v>98.76</v>
      </c>
      <c r="P77" s="40">
        <f>ROUND(B77*'Rate Tables'!$F$74,4)</f>
        <v>7.024</v>
      </c>
      <c r="Q77" s="40">
        <f>ROUND(B77*'Rate Tables'!$F$76,4)</f>
        <v>11.25</v>
      </c>
      <c r="R77" s="78">
        <f>ROUND(B77*'Rate Tables'!$F$78,4)</f>
        <v>0</v>
      </c>
      <c r="S77" s="78">
        <f>ROUND(B77*'Rate Tables'!$F$79,4)</f>
        <v>3.98</v>
      </c>
      <c r="T77" s="40">
        <f>ROUND(B77*'Rate Tables'!$F$81,4)</f>
        <v>8.3960000000000008</v>
      </c>
      <c r="U77" s="40">
        <f>ROUND(B77*'Rate Tables'!$F$83,4)</f>
        <v>0</v>
      </c>
      <c r="V77" s="40">
        <f>ROUND(B77*'Rate Tables'!$F$86,4)</f>
        <v>26.64</v>
      </c>
      <c r="W77" s="40">
        <f>ROUND(L77*'Rate Tables'!$F$89,4)</f>
        <v>163.52000000000001</v>
      </c>
      <c r="X77" s="40">
        <f t="shared" si="89"/>
        <v>163.52000000000001</v>
      </c>
      <c r="Y77" s="41">
        <f t="shared" si="90"/>
        <v>335.57</v>
      </c>
      <c r="Z77" s="40"/>
      <c r="AA77" s="41"/>
      <c r="AJ77" s="40">
        <f>'Rate Tables'!$I$69</f>
        <v>16</v>
      </c>
      <c r="AK77" s="40">
        <f>ROUND(L77*'Rate Tables'!$I$72,4)</f>
        <v>98.76</v>
      </c>
      <c r="AL77" s="40">
        <f t="shared" si="91"/>
        <v>98.76</v>
      </c>
      <c r="AM77" s="40">
        <f>ROUND(B77*'Rate Tables'!$I$74,4)</f>
        <v>7.024</v>
      </c>
      <c r="AN77" s="40">
        <f>ROUND(B77*'Rate Tables'!$I$76,4)</f>
        <v>11.25</v>
      </c>
      <c r="AO77" s="78">
        <f>ROUND($B77*'Rate Tables'!$I$78,4)</f>
        <v>2.82</v>
      </c>
      <c r="AP77" s="78">
        <f>ROUND($B77*'Rate Tables'!$I$79,4)</f>
        <v>3.98</v>
      </c>
      <c r="AQ77" s="40">
        <f>ROUND(B77*'Rate Tables'!$I$81,4)</f>
        <v>8.3960000000000008</v>
      </c>
      <c r="AR77" s="40">
        <f>ROUND(B77*'Rate Tables'!$I$83,4)</f>
        <v>0</v>
      </c>
      <c r="AS77" s="40">
        <f>ROUND(B77*'Rate Tables'!$I$86,4)</f>
        <v>26.64</v>
      </c>
      <c r="AT77" s="40">
        <f>ROUND(L77*'Rate Tables'!$I$89,4)</f>
        <v>163.52000000000001</v>
      </c>
      <c r="AU77" s="40">
        <f t="shared" si="92"/>
        <v>163.52000000000001</v>
      </c>
      <c r="AV77" s="41">
        <f t="shared" si="93"/>
        <v>338.39</v>
      </c>
      <c r="AW77" s="98"/>
      <c r="AX77" s="99"/>
      <c r="AY77" s="83"/>
      <c r="BL77" s="1"/>
      <c r="BM77" s="1"/>
      <c r="BN77" s="1"/>
      <c r="BO77" s="1"/>
      <c r="BP77" s="1"/>
    </row>
    <row r="78" spans="1:68" x14ac:dyDescent="0.25">
      <c r="B78" s="106"/>
      <c r="C78" s="88"/>
      <c r="D78" s="88"/>
      <c r="E78" s="88"/>
      <c r="F78" s="107"/>
      <c r="Y78" s="41"/>
      <c r="AA78" s="41"/>
      <c r="AV78" s="41"/>
      <c r="AW78" s="83"/>
      <c r="AX78" s="99"/>
      <c r="AY78" s="83"/>
      <c r="BL78" s="1"/>
      <c r="BM78" s="1"/>
      <c r="BN78" s="1"/>
      <c r="BO78" s="1"/>
      <c r="BP78" s="1"/>
    </row>
    <row r="79" spans="1:68" ht="13" x14ac:dyDescent="0.3">
      <c r="A79" s="105" t="s">
        <v>10</v>
      </c>
      <c r="B79" s="104"/>
      <c r="C79" s="104"/>
      <c r="D79" s="104"/>
      <c r="E79" s="104"/>
      <c r="F79" s="104"/>
      <c r="AW79" s="83"/>
      <c r="AX79" s="83"/>
      <c r="AY79" s="83"/>
      <c r="BL79" s="1"/>
      <c r="BM79" s="1"/>
      <c r="BN79" s="1"/>
      <c r="BO79" s="1"/>
      <c r="BP79" s="1"/>
    </row>
    <row r="80" spans="1:68" x14ac:dyDescent="0.25">
      <c r="AW80" s="83"/>
      <c r="AX80" s="83"/>
      <c r="AY80" s="83"/>
      <c r="BL80" s="1"/>
      <c r="BM80" s="1"/>
      <c r="BN80" s="1"/>
      <c r="BO80" s="1"/>
      <c r="BP80" s="1"/>
    </row>
    <row r="81" spans="2:68" x14ac:dyDescent="0.25">
      <c r="B81" s="106">
        <v>0</v>
      </c>
      <c r="C81" s="86">
        <f t="shared" ref="C81:C83" si="94">Y81</f>
        <v>16</v>
      </c>
      <c r="D81" s="86">
        <f t="shared" ref="D81:D83" si="95">AV81</f>
        <v>16</v>
      </c>
      <c r="E81" s="86">
        <f>D81-C81</f>
        <v>0</v>
      </c>
      <c r="F81" s="107">
        <f>ROUND(E81/C81*100,1)</f>
        <v>0</v>
      </c>
      <c r="H81" s="108" t="str">
        <f>IF(ISERROR(C81/B81*100),"N/A",(C81/B81*100))</f>
        <v>N/A</v>
      </c>
      <c r="I81" s="108" t="str">
        <f>IF(ISERROR(D81/B81*100),"N/A",(D81/B81*100))</f>
        <v>N/A</v>
      </c>
      <c r="J81" s="12"/>
      <c r="L81" s="35">
        <f t="shared" ref="L81:L83" si="96">B81</f>
        <v>0</v>
      </c>
      <c r="M81" s="40">
        <f>'Rate Tables'!$G$69</f>
        <v>16</v>
      </c>
      <c r="N81" s="40">
        <f>ROUND(L81*'Rate Tables'!$G$72,4)</f>
        <v>0</v>
      </c>
      <c r="O81" s="40">
        <f t="shared" ref="O81:O83" si="97">N81</f>
        <v>0</v>
      </c>
      <c r="P81" s="40">
        <f>ROUND(B81*'Rate Tables'!$G$74,4)</f>
        <v>0</v>
      </c>
      <c r="Q81" s="40">
        <f>ROUND(B81*'Rate Tables'!$G$76,4)</f>
        <v>0</v>
      </c>
      <c r="R81" s="78">
        <f>ROUND(B81*'Rate Tables'!$G$78,4)</f>
        <v>0</v>
      </c>
      <c r="S81" s="78">
        <f>ROUND(B81*'Rate Tables'!$G$79,4)</f>
        <v>0</v>
      </c>
      <c r="T81" s="40">
        <f>ROUND(B81*'Rate Tables'!$G$81,4)</f>
        <v>0</v>
      </c>
      <c r="U81" s="40">
        <f>ROUND(B81*'Rate Tables'!$G$83,4)</f>
        <v>0</v>
      </c>
      <c r="V81" s="40">
        <f>ROUND(B81*'Rate Tables'!$G$86,4)</f>
        <v>0</v>
      </c>
      <c r="W81" s="40">
        <f>ROUND(L81*'Rate Tables'!$G$89,4)</f>
        <v>0</v>
      </c>
      <c r="X81" s="40">
        <f t="shared" ref="X81:X83" si="98">W81</f>
        <v>0</v>
      </c>
      <c r="Y81" s="41">
        <f t="shared" ref="Y81:Y83" si="99">ROUND(+M81+O81+P81+Q81+R81+S81+T81+U81+V81+X81,2)</f>
        <v>16</v>
      </c>
      <c r="Z81" s="40"/>
      <c r="AA81" s="41"/>
      <c r="AJ81" s="40">
        <f>'Rate Tables'!$J$69</f>
        <v>16</v>
      </c>
      <c r="AK81" s="40">
        <f>ROUND(L81*'Rate Tables'!$J$72,4)</f>
        <v>0</v>
      </c>
      <c r="AL81" s="40">
        <f t="shared" ref="AL81:AL83" si="100">AK81</f>
        <v>0</v>
      </c>
      <c r="AM81" s="40">
        <f>ROUND(B81*'Rate Tables'!$J$74,4)</f>
        <v>0</v>
      </c>
      <c r="AN81" s="40">
        <f>ROUND(B81*'Rate Tables'!$J$76,4)</f>
        <v>0</v>
      </c>
      <c r="AO81" s="78">
        <f>ROUND($B81*'Rate Tables'!$J$78,4)</f>
        <v>0</v>
      </c>
      <c r="AP81" s="78">
        <f>ROUND($B81*'Rate Tables'!$J$79,4)</f>
        <v>0</v>
      </c>
      <c r="AQ81" s="40">
        <f>ROUND(B81*'Rate Tables'!$J$81,4)</f>
        <v>0</v>
      </c>
      <c r="AR81" s="40">
        <f>ROUND(B81*'Rate Tables'!$J$83,4)</f>
        <v>0</v>
      </c>
      <c r="AS81" s="40">
        <f>ROUND(B81*'Rate Tables'!$J$86,4)</f>
        <v>0</v>
      </c>
      <c r="AT81" s="40">
        <f>ROUND(L81*'Rate Tables'!$J$89,4)</f>
        <v>0</v>
      </c>
      <c r="AU81" s="40">
        <f t="shared" ref="AU81:AU83" si="101">AT81</f>
        <v>0</v>
      </c>
      <c r="AV81" s="41">
        <f t="shared" ref="AV81:AV83" si="102">ROUND(+AJ81+AL81+AM81+AN81+AO81+AP81+AQ81+AR81+AS81+AU81,2)</f>
        <v>16</v>
      </c>
      <c r="AW81" s="98"/>
      <c r="AX81" s="99"/>
      <c r="AY81" s="83"/>
      <c r="BL81" s="1"/>
      <c r="BM81" s="1"/>
      <c r="BN81" s="1"/>
      <c r="BO81" s="1"/>
      <c r="BP81" s="1"/>
    </row>
    <row r="82" spans="2:68" x14ac:dyDescent="0.25">
      <c r="B82" s="106">
        <v>50</v>
      </c>
      <c r="C82" s="86">
        <f t="shared" si="94"/>
        <v>23.94</v>
      </c>
      <c r="D82" s="86">
        <f t="shared" si="95"/>
        <v>24.01</v>
      </c>
      <c r="E82" s="88">
        <f>D82-C82</f>
        <v>7.0000000000000284E-2</v>
      </c>
      <c r="F82" s="107">
        <f>ROUND(E82/C82*100,1)</f>
        <v>0.3</v>
      </c>
      <c r="H82" s="88">
        <f>C82/B82*100</f>
        <v>47.88</v>
      </c>
      <c r="I82" s="88">
        <f>D82/B82*100</f>
        <v>48.02</v>
      </c>
      <c r="J82" s="12"/>
      <c r="L82" s="35">
        <f t="shared" si="96"/>
        <v>50</v>
      </c>
      <c r="M82" s="40">
        <f>'Rate Tables'!$G$69</f>
        <v>16</v>
      </c>
      <c r="N82" s="40">
        <f>ROUND(L82*'Rate Tables'!$G$72,4)</f>
        <v>2.2370000000000001</v>
      </c>
      <c r="O82" s="40">
        <f t="shared" si="97"/>
        <v>2.2370000000000001</v>
      </c>
      <c r="P82" s="40">
        <f>ROUND(B82*'Rate Tables'!$G$74,4)</f>
        <v>0.17560000000000001</v>
      </c>
      <c r="Q82" s="40">
        <f>ROUND(B82*'Rate Tables'!$G$76,4)</f>
        <v>0.28129999999999999</v>
      </c>
      <c r="R82" s="78">
        <f>ROUND(B82*'Rate Tables'!$G$78,4)</f>
        <v>0</v>
      </c>
      <c r="S82" s="78">
        <f>ROUND(B82*'Rate Tables'!$G$79,4)</f>
        <v>9.9500000000000005E-2</v>
      </c>
      <c r="T82" s="40">
        <f>ROUND(B82*'Rate Tables'!$G$81,4)</f>
        <v>0.2099</v>
      </c>
      <c r="U82" s="40">
        <f>ROUND(B82*'Rate Tables'!$G$83,4)</f>
        <v>0</v>
      </c>
      <c r="V82" s="40">
        <f>ROUND(B82*'Rate Tables'!$G$86,4)</f>
        <v>0.66600000000000004</v>
      </c>
      <c r="W82" s="40">
        <f>ROUND(L82*'Rate Tables'!$G$89,4)</f>
        <v>4.2685000000000004</v>
      </c>
      <c r="X82" s="40">
        <f t="shared" si="98"/>
        <v>4.2685000000000004</v>
      </c>
      <c r="Y82" s="41">
        <f t="shared" si="99"/>
        <v>23.94</v>
      </c>
      <c r="Z82" s="40"/>
      <c r="AA82" s="41"/>
      <c r="AJ82" s="40">
        <f>'Rate Tables'!$J$69</f>
        <v>16</v>
      </c>
      <c r="AK82" s="40">
        <f>ROUND(L82*'Rate Tables'!$J$72,4)</f>
        <v>2.2370000000000001</v>
      </c>
      <c r="AL82" s="40">
        <f t="shared" si="100"/>
        <v>2.2370000000000001</v>
      </c>
      <c r="AM82" s="40">
        <f>ROUND(B82*'Rate Tables'!$J$74,4)</f>
        <v>0.17560000000000001</v>
      </c>
      <c r="AN82" s="40">
        <f>ROUND(B82*'Rate Tables'!$J$76,4)</f>
        <v>0.28129999999999999</v>
      </c>
      <c r="AO82" s="78">
        <f>ROUND($B82*'Rate Tables'!$J$78,4)</f>
        <v>7.0499999999999993E-2</v>
      </c>
      <c r="AP82" s="78">
        <f>ROUND($B82*'Rate Tables'!$J$79,4)</f>
        <v>9.9500000000000005E-2</v>
      </c>
      <c r="AQ82" s="40">
        <f>ROUND(B82*'Rate Tables'!$J$81,4)</f>
        <v>0.2099</v>
      </c>
      <c r="AR82" s="40">
        <f>ROUND(B82*'Rate Tables'!$J$83,4)</f>
        <v>0</v>
      </c>
      <c r="AS82" s="40">
        <f>ROUND(B82*'Rate Tables'!$J$86,4)</f>
        <v>0.66600000000000004</v>
      </c>
      <c r="AT82" s="40">
        <f>ROUND(L82*'Rate Tables'!$J$89,4)</f>
        <v>4.2685000000000004</v>
      </c>
      <c r="AU82" s="40">
        <f t="shared" si="101"/>
        <v>4.2685000000000004</v>
      </c>
      <c r="AV82" s="41">
        <f t="shared" si="102"/>
        <v>24.01</v>
      </c>
      <c r="AW82" s="98"/>
      <c r="AX82" s="99"/>
      <c r="AY82" s="83"/>
      <c r="BL82" s="1"/>
      <c r="BM82" s="1"/>
      <c r="BN82" s="1"/>
      <c r="BO82" s="1"/>
      <c r="BP82" s="1"/>
    </row>
    <row r="83" spans="2:68" x14ac:dyDescent="0.25">
      <c r="B83" s="106">
        <v>100</v>
      </c>
      <c r="C83" s="86">
        <f t="shared" si="94"/>
        <v>31.88</v>
      </c>
      <c r="D83" s="86">
        <f t="shared" si="95"/>
        <v>32.020000000000003</v>
      </c>
      <c r="E83" s="88">
        <f>D83-C83</f>
        <v>0.14000000000000412</v>
      </c>
      <c r="F83" s="107">
        <f>ROUND(E83/C83*100,1)</f>
        <v>0.4</v>
      </c>
      <c r="H83" s="88">
        <f>C83/B83*100</f>
        <v>31.879999999999995</v>
      </c>
      <c r="I83" s="88">
        <f>D83/B83*100</f>
        <v>32.020000000000003</v>
      </c>
      <c r="J83" s="12"/>
      <c r="L83" s="35">
        <f t="shared" si="96"/>
        <v>100</v>
      </c>
      <c r="M83" s="40">
        <f>'Rate Tables'!$G$69</f>
        <v>16</v>
      </c>
      <c r="N83" s="40">
        <f>ROUND(L83*'Rate Tables'!$G$72,4)</f>
        <v>4.4740000000000002</v>
      </c>
      <c r="O83" s="40">
        <f t="shared" si="97"/>
        <v>4.4740000000000002</v>
      </c>
      <c r="P83" s="40">
        <f>ROUND(B83*'Rate Tables'!$G$74,4)</f>
        <v>0.35120000000000001</v>
      </c>
      <c r="Q83" s="40">
        <f>ROUND(B83*'Rate Tables'!$G$76,4)</f>
        <v>0.5625</v>
      </c>
      <c r="R83" s="78">
        <f>ROUND(B83*'Rate Tables'!$G$78,4)</f>
        <v>0</v>
      </c>
      <c r="S83" s="78">
        <f>ROUND(B83*'Rate Tables'!$G$79,4)</f>
        <v>0.19900000000000001</v>
      </c>
      <c r="T83" s="40">
        <f>ROUND(B83*'Rate Tables'!$G$81,4)</f>
        <v>0.41980000000000001</v>
      </c>
      <c r="U83" s="40">
        <f>ROUND(B83*'Rate Tables'!$G$83,4)</f>
        <v>0</v>
      </c>
      <c r="V83" s="40">
        <f>ROUND(B83*'Rate Tables'!$G$86,4)</f>
        <v>1.3320000000000001</v>
      </c>
      <c r="W83" s="40">
        <f>ROUND(L83*'Rate Tables'!$G$89,4)</f>
        <v>8.5370000000000008</v>
      </c>
      <c r="X83" s="40">
        <f t="shared" si="98"/>
        <v>8.5370000000000008</v>
      </c>
      <c r="Y83" s="41">
        <f t="shared" si="99"/>
        <v>31.88</v>
      </c>
      <c r="Z83" s="40"/>
      <c r="AA83" s="41"/>
      <c r="AJ83" s="40">
        <f>'Rate Tables'!$J$69</f>
        <v>16</v>
      </c>
      <c r="AK83" s="40">
        <f>ROUND(L83*'Rate Tables'!$J$72,4)</f>
        <v>4.4740000000000002</v>
      </c>
      <c r="AL83" s="40">
        <f t="shared" si="100"/>
        <v>4.4740000000000002</v>
      </c>
      <c r="AM83" s="40">
        <f>ROUND(B83*'Rate Tables'!$J$74,4)</f>
        <v>0.35120000000000001</v>
      </c>
      <c r="AN83" s="40">
        <f>ROUND(B83*'Rate Tables'!$J$76,4)</f>
        <v>0.5625</v>
      </c>
      <c r="AO83" s="78">
        <f>ROUND($B83*'Rate Tables'!$J$78,4)</f>
        <v>0.14099999999999999</v>
      </c>
      <c r="AP83" s="78">
        <f>ROUND($B83*'Rate Tables'!$J$79,4)</f>
        <v>0.19900000000000001</v>
      </c>
      <c r="AQ83" s="40">
        <f>ROUND(B83*'Rate Tables'!$J$81,4)</f>
        <v>0.41980000000000001</v>
      </c>
      <c r="AR83" s="40">
        <f>ROUND(B83*'Rate Tables'!$J$83,4)</f>
        <v>0</v>
      </c>
      <c r="AS83" s="40">
        <f>ROUND(B83*'Rate Tables'!$J$86,4)</f>
        <v>1.3320000000000001</v>
      </c>
      <c r="AT83" s="40">
        <f>ROUND(L83*'Rate Tables'!$J$89,4)</f>
        <v>8.5370000000000008</v>
      </c>
      <c r="AU83" s="40">
        <f t="shared" si="101"/>
        <v>8.5370000000000008</v>
      </c>
      <c r="AV83" s="41">
        <f t="shared" si="102"/>
        <v>32.020000000000003</v>
      </c>
      <c r="AW83" s="98"/>
      <c r="AX83" s="99"/>
      <c r="AY83" s="83"/>
      <c r="BL83" s="1"/>
      <c r="BM83" s="1"/>
      <c r="BN83" s="1"/>
      <c r="BO83" s="1"/>
      <c r="BP83" s="1"/>
    </row>
    <row r="84" spans="2:68" x14ac:dyDescent="0.25">
      <c r="B84" s="106"/>
      <c r="C84" s="88"/>
      <c r="D84" s="88"/>
      <c r="E84" s="88"/>
      <c r="F84" s="107"/>
      <c r="H84" s="88"/>
      <c r="I84" s="88"/>
      <c r="J84" s="12"/>
      <c r="R84" s="79"/>
      <c r="S84" s="79"/>
      <c r="Y84" s="41"/>
      <c r="AA84" s="41"/>
      <c r="AO84" s="79"/>
      <c r="AP84" s="79"/>
      <c r="AV84" s="41"/>
      <c r="AW84" s="83"/>
      <c r="AX84" s="99"/>
      <c r="AY84" s="83"/>
      <c r="BL84" s="1"/>
      <c r="BM84" s="1"/>
      <c r="BN84" s="1"/>
      <c r="BO84" s="1"/>
      <c r="BP84" s="1"/>
    </row>
    <row r="85" spans="2:68" x14ac:dyDescent="0.25">
      <c r="B85" s="106">
        <v>200</v>
      </c>
      <c r="C85" s="86">
        <f t="shared" ref="C85:C87" si="103">Y85</f>
        <v>47.75</v>
      </c>
      <c r="D85" s="86">
        <f t="shared" ref="D85:D87" si="104">AV85</f>
        <v>48.03</v>
      </c>
      <c r="E85" s="88">
        <f>D85-C85</f>
        <v>0.28000000000000114</v>
      </c>
      <c r="F85" s="107">
        <f>ROUND(E85/C85*100,1)</f>
        <v>0.6</v>
      </c>
      <c r="H85" s="88">
        <f>C85/B85*100</f>
        <v>23.875</v>
      </c>
      <c r="I85" s="88">
        <f>D85/B85*100</f>
        <v>24.015000000000001</v>
      </c>
      <c r="J85" s="12"/>
      <c r="L85" s="35">
        <f t="shared" ref="L85:L87" si="105">B85</f>
        <v>200</v>
      </c>
      <c r="M85" s="40">
        <f>'Rate Tables'!$G$69</f>
        <v>16</v>
      </c>
      <c r="N85" s="40">
        <f>ROUND(L85*'Rate Tables'!$G$72,4)</f>
        <v>8.9480000000000004</v>
      </c>
      <c r="O85" s="40">
        <f t="shared" ref="O85:O87" si="106">N85</f>
        <v>8.9480000000000004</v>
      </c>
      <c r="P85" s="40">
        <f>ROUND(B85*'Rate Tables'!$G$74,4)</f>
        <v>0.70240000000000002</v>
      </c>
      <c r="Q85" s="40">
        <f>ROUND(B85*'Rate Tables'!$G$76,4)</f>
        <v>1.125</v>
      </c>
      <c r="R85" s="78">
        <f>ROUND(B85*'Rate Tables'!$G$78,4)</f>
        <v>0</v>
      </c>
      <c r="S85" s="78">
        <f>ROUND(B85*'Rate Tables'!$G$79,4)</f>
        <v>0.39800000000000002</v>
      </c>
      <c r="T85" s="40">
        <f>ROUND(B85*'Rate Tables'!$G$81,4)</f>
        <v>0.83960000000000001</v>
      </c>
      <c r="U85" s="40">
        <f>ROUND(B85*'Rate Tables'!$G$83,4)</f>
        <v>0</v>
      </c>
      <c r="V85" s="40">
        <f>ROUND(B85*'Rate Tables'!$G$86,4)</f>
        <v>2.6640000000000001</v>
      </c>
      <c r="W85" s="40">
        <f>ROUND(L85*'Rate Tables'!$G$89,4)</f>
        <v>17.074000000000002</v>
      </c>
      <c r="X85" s="40">
        <f t="shared" ref="X85:X87" si="107">W85</f>
        <v>17.074000000000002</v>
      </c>
      <c r="Y85" s="41">
        <f t="shared" ref="Y85:Y87" si="108">ROUND(+M85+O85+P85+Q85+R85+S85+T85+U85+V85+X85,2)</f>
        <v>47.75</v>
      </c>
      <c r="Z85" s="40"/>
      <c r="AA85" s="41"/>
      <c r="AJ85" s="40">
        <f>'Rate Tables'!$J$69</f>
        <v>16</v>
      </c>
      <c r="AK85" s="40">
        <f>ROUND(L85*'Rate Tables'!$J$72,4)</f>
        <v>8.9480000000000004</v>
      </c>
      <c r="AL85" s="40">
        <f t="shared" ref="AL85:AL87" si="109">AK85</f>
        <v>8.9480000000000004</v>
      </c>
      <c r="AM85" s="40">
        <f>ROUND(B85*'Rate Tables'!$J$74,4)</f>
        <v>0.70240000000000002</v>
      </c>
      <c r="AN85" s="40">
        <f>ROUND(B85*'Rate Tables'!$J$76,4)</f>
        <v>1.125</v>
      </c>
      <c r="AO85" s="78">
        <f>ROUND($B85*'Rate Tables'!$J$78,4)</f>
        <v>0.28199999999999997</v>
      </c>
      <c r="AP85" s="78">
        <f>ROUND($B85*'Rate Tables'!$J$79,4)</f>
        <v>0.39800000000000002</v>
      </c>
      <c r="AQ85" s="40">
        <f>ROUND(B85*'Rate Tables'!$J$81,4)</f>
        <v>0.83960000000000001</v>
      </c>
      <c r="AR85" s="40">
        <f>ROUND(B85*'Rate Tables'!$J$83,4)</f>
        <v>0</v>
      </c>
      <c r="AS85" s="40">
        <f>ROUND(B85*'Rate Tables'!$J$86,4)</f>
        <v>2.6640000000000001</v>
      </c>
      <c r="AT85" s="40">
        <f>ROUND(L85*'Rate Tables'!$J$89,4)</f>
        <v>17.074000000000002</v>
      </c>
      <c r="AU85" s="40">
        <f t="shared" ref="AU85:AU87" si="110">AT85</f>
        <v>17.074000000000002</v>
      </c>
      <c r="AV85" s="41">
        <f t="shared" ref="AV85:AV87" si="111">ROUND(+AJ85+AL85+AM85+AN85+AO85+AP85+AQ85+AR85+AS85+AU85,2)</f>
        <v>48.03</v>
      </c>
      <c r="AW85" s="98"/>
      <c r="AX85" s="99"/>
      <c r="AY85" s="83"/>
      <c r="BL85" s="1"/>
      <c r="BM85" s="1"/>
      <c r="BN85" s="1"/>
      <c r="BO85" s="1"/>
      <c r="BP85" s="1"/>
    </row>
    <row r="86" spans="2:68" x14ac:dyDescent="0.25">
      <c r="B86" s="106">
        <v>250</v>
      </c>
      <c r="C86" s="86">
        <f t="shared" si="103"/>
        <v>55.69</v>
      </c>
      <c r="D86" s="86">
        <f t="shared" si="104"/>
        <v>56.04</v>
      </c>
      <c r="E86" s="88">
        <f>D86-C86</f>
        <v>0.35000000000000142</v>
      </c>
      <c r="F86" s="107">
        <f>ROUND(E86/C86*100,1)</f>
        <v>0.6</v>
      </c>
      <c r="H86" s="88">
        <f>C86/B86*100</f>
        <v>22.276</v>
      </c>
      <c r="I86" s="88">
        <f>D86/B86*100</f>
        <v>22.416</v>
      </c>
      <c r="J86" s="12"/>
      <c r="L86" s="35">
        <f t="shared" si="105"/>
        <v>250</v>
      </c>
      <c r="M86" s="40">
        <f>'Rate Tables'!$G$69</f>
        <v>16</v>
      </c>
      <c r="N86" s="40">
        <f>ROUND(L86*'Rate Tables'!$G$72,4)</f>
        <v>11.185</v>
      </c>
      <c r="O86" s="40">
        <f t="shared" si="106"/>
        <v>11.185</v>
      </c>
      <c r="P86" s="40">
        <f>ROUND(B86*'Rate Tables'!$G$74,4)</f>
        <v>0.878</v>
      </c>
      <c r="Q86" s="40">
        <f>ROUND(B86*'Rate Tables'!$G$76,4)</f>
        <v>1.4063000000000001</v>
      </c>
      <c r="R86" s="78">
        <f>ROUND(B86*'Rate Tables'!$G$78,4)</f>
        <v>0</v>
      </c>
      <c r="S86" s="78">
        <f>ROUND(B86*'Rate Tables'!$G$79,4)</f>
        <v>0.4975</v>
      </c>
      <c r="T86" s="40">
        <f>ROUND(B86*'Rate Tables'!$G$81,4)</f>
        <v>1.0495000000000001</v>
      </c>
      <c r="U86" s="40">
        <f>ROUND(B86*'Rate Tables'!$G$83,4)</f>
        <v>0</v>
      </c>
      <c r="V86" s="40">
        <f>ROUND(B86*'Rate Tables'!$G$86,4)</f>
        <v>3.33</v>
      </c>
      <c r="W86" s="40">
        <f>ROUND(L86*'Rate Tables'!$G$89,4)</f>
        <v>21.342500000000001</v>
      </c>
      <c r="X86" s="40">
        <f t="shared" si="107"/>
        <v>21.342500000000001</v>
      </c>
      <c r="Y86" s="41">
        <f t="shared" si="108"/>
        <v>55.69</v>
      </c>
      <c r="Z86" s="40"/>
      <c r="AA86" s="41"/>
      <c r="AJ86" s="40">
        <f>'Rate Tables'!$J$69</f>
        <v>16</v>
      </c>
      <c r="AK86" s="40">
        <f>ROUND(L86*'Rate Tables'!$J$72,4)</f>
        <v>11.185</v>
      </c>
      <c r="AL86" s="40">
        <f t="shared" si="109"/>
        <v>11.185</v>
      </c>
      <c r="AM86" s="40">
        <f>ROUND(B86*'Rate Tables'!$J$74,4)</f>
        <v>0.878</v>
      </c>
      <c r="AN86" s="40">
        <f>ROUND(B86*'Rate Tables'!$J$76,4)</f>
        <v>1.4063000000000001</v>
      </c>
      <c r="AO86" s="78">
        <f>ROUND($B86*'Rate Tables'!$J$78,4)</f>
        <v>0.35249999999999998</v>
      </c>
      <c r="AP86" s="78">
        <f>ROUND($B86*'Rate Tables'!$J$79,4)</f>
        <v>0.4975</v>
      </c>
      <c r="AQ86" s="40">
        <f>ROUND(B86*'Rate Tables'!$J$81,4)</f>
        <v>1.0495000000000001</v>
      </c>
      <c r="AR86" s="40">
        <f>ROUND(B86*'Rate Tables'!$J$83,4)</f>
        <v>0</v>
      </c>
      <c r="AS86" s="40">
        <f>ROUND(B86*'Rate Tables'!$J$86,4)</f>
        <v>3.33</v>
      </c>
      <c r="AT86" s="40">
        <f>ROUND(L86*'Rate Tables'!$J$89,4)</f>
        <v>21.342500000000001</v>
      </c>
      <c r="AU86" s="40">
        <f t="shared" si="110"/>
        <v>21.342500000000001</v>
      </c>
      <c r="AV86" s="41">
        <f t="shared" si="111"/>
        <v>56.04</v>
      </c>
      <c r="AW86" s="98"/>
      <c r="AX86" s="99"/>
      <c r="AY86" s="83"/>
      <c r="BL86" s="1"/>
      <c r="BM86" s="1"/>
      <c r="BN86" s="1"/>
      <c r="BO86" s="1"/>
      <c r="BP86" s="1"/>
    </row>
    <row r="87" spans="2:68" x14ac:dyDescent="0.25">
      <c r="B87" s="106">
        <v>300</v>
      </c>
      <c r="C87" s="86">
        <f t="shared" si="103"/>
        <v>63.63</v>
      </c>
      <c r="D87" s="86">
        <f t="shared" si="104"/>
        <v>64.05</v>
      </c>
      <c r="E87" s="88">
        <f>D87-C87</f>
        <v>0.4199999999999946</v>
      </c>
      <c r="F87" s="107">
        <f>ROUND(E87/C87*100,1)</f>
        <v>0.7</v>
      </c>
      <c r="H87" s="88">
        <f>C87/B87*100</f>
        <v>21.21</v>
      </c>
      <c r="I87" s="88">
        <f>D87/B87*100</f>
        <v>21.349999999999998</v>
      </c>
      <c r="J87" s="12"/>
      <c r="L87" s="35">
        <f t="shared" si="105"/>
        <v>300</v>
      </c>
      <c r="M87" s="40">
        <f>'Rate Tables'!$G$69</f>
        <v>16</v>
      </c>
      <c r="N87" s="40">
        <f>ROUND(L87*'Rate Tables'!$G$72,4)</f>
        <v>13.422000000000001</v>
      </c>
      <c r="O87" s="40">
        <f t="shared" si="106"/>
        <v>13.422000000000001</v>
      </c>
      <c r="P87" s="40">
        <f>ROUND(B87*'Rate Tables'!$G$74,4)</f>
        <v>1.0536000000000001</v>
      </c>
      <c r="Q87" s="40">
        <f>ROUND(B87*'Rate Tables'!$G$76,4)</f>
        <v>1.6875</v>
      </c>
      <c r="R87" s="78">
        <f>ROUND(B87*'Rate Tables'!$G$78,4)</f>
        <v>0</v>
      </c>
      <c r="S87" s="78">
        <f>ROUND(B87*'Rate Tables'!$G$79,4)</f>
        <v>0.59699999999999998</v>
      </c>
      <c r="T87" s="40">
        <f>ROUND(B87*'Rate Tables'!$G$81,4)</f>
        <v>1.2594000000000001</v>
      </c>
      <c r="U87" s="40">
        <f>ROUND(B87*'Rate Tables'!$G$83,4)</f>
        <v>0</v>
      </c>
      <c r="V87" s="40">
        <f>ROUND(B87*'Rate Tables'!$G$86,4)</f>
        <v>3.996</v>
      </c>
      <c r="W87" s="40">
        <f>ROUND(L87*'Rate Tables'!$G$89,4)</f>
        <v>25.611000000000001</v>
      </c>
      <c r="X87" s="40">
        <f t="shared" si="107"/>
        <v>25.611000000000001</v>
      </c>
      <c r="Y87" s="41">
        <f t="shared" si="108"/>
        <v>63.63</v>
      </c>
      <c r="Z87" s="40"/>
      <c r="AA87" s="41"/>
      <c r="AJ87" s="40">
        <f>'Rate Tables'!$J$69</f>
        <v>16</v>
      </c>
      <c r="AK87" s="40">
        <f>ROUND(L87*'Rate Tables'!$J$72,4)</f>
        <v>13.422000000000001</v>
      </c>
      <c r="AL87" s="40">
        <f t="shared" si="109"/>
        <v>13.422000000000001</v>
      </c>
      <c r="AM87" s="40">
        <f>ROUND(B87*'Rate Tables'!$J$74,4)</f>
        <v>1.0536000000000001</v>
      </c>
      <c r="AN87" s="40">
        <f>ROUND(B87*'Rate Tables'!$J$76,4)</f>
        <v>1.6875</v>
      </c>
      <c r="AO87" s="78">
        <f>ROUND($B87*'Rate Tables'!$J$78,4)</f>
        <v>0.42299999999999999</v>
      </c>
      <c r="AP87" s="78">
        <f>ROUND($B87*'Rate Tables'!$J$79,4)</f>
        <v>0.59699999999999998</v>
      </c>
      <c r="AQ87" s="40">
        <f>ROUND(B87*'Rate Tables'!$J$81,4)</f>
        <v>1.2594000000000001</v>
      </c>
      <c r="AR87" s="40">
        <f>ROUND(B87*'Rate Tables'!$J$83,4)</f>
        <v>0</v>
      </c>
      <c r="AS87" s="40">
        <f>ROUND(B87*'Rate Tables'!$J$86,4)</f>
        <v>3.996</v>
      </c>
      <c r="AT87" s="40">
        <f>ROUND(L87*'Rate Tables'!$J$89,4)</f>
        <v>25.611000000000001</v>
      </c>
      <c r="AU87" s="40">
        <f t="shared" si="110"/>
        <v>25.611000000000001</v>
      </c>
      <c r="AV87" s="41">
        <f t="shared" si="111"/>
        <v>64.05</v>
      </c>
      <c r="AW87" s="98"/>
      <c r="AX87" s="99"/>
      <c r="AY87" s="83"/>
      <c r="BL87" s="1"/>
      <c r="BM87" s="1"/>
      <c r="BN87" s="1"/>
      <c r="BO87" s="1"/>
      <c r="BP87" s="1"/>
    </row>
    <row r="88" spans="2:68" x14ac:dyDescent="0.25">
      <c r="B88" s="106"/>
      <c r="C88" s="88"/>
      <c r="D88" s="88"/>
      <c r="E88" s="88"/>
      <c r="F88" s="107"/>
      <c r="R88" s="79"/>
      <c r="S88" s="79"/>
      <c r="Y88" s="41"/>
      <c r="AA88" s="41"/>
      <c r="AO88" s="79"/>
      <c r="AP88" s="79"/>
      <c r="AV88" s="41"/>
      <c r="AW88" s="83"/>
      <c r="AX88" s="99"/>
      <c r="AY88" s="83"/>
      <c r="BL88" s="1"/>
      <c r="BM88" s="1"/>
      <c r="BN88" s="1"/>
      <c r="BO88" s="1"/>
      <c r="BP88" s="1"/>
    </row>
    <row r="89" spans="2:68" x14ac:dyDescent="0.25">
      <c r="B89" s="106">
        <v>400</v>
      </c>
      <c r="C89" s="86">
        <f t="shared" ref="C89:C91" si="112">Y89</f>
        <v>79.5</v>
      </c>
      <c r="D89" s="86">
        <f t="shared" ref="D89:D91" si="113">AV89</f>
        <v>80.069999999999993</v>
      </c>
      <c r="E89" s="88">
        <f>D89-C89</f>
        <v>0.56999999999999318</v>
      </c>
      <c r="F89" s="107">
        <f>ROUND(E89/C89*100,1)</f>
        <v>0.7</v>
      </c>
      <c r="H89" s="88">
        <f>C89/B89*100</f>
        <v>19.875</v>
      </c>
      <c r="I89" s="88">
        <f>D89/B89*100</f>
        <v>20.017499999999998</v>
      </c>
      <c r="J89" s="12"/>
      <c r="L89" s="35">
        <f t="shared" ref="L89:L91" si="114">B89</f>
        <v>400</v>
      </c>
      <c r="M89" s="40">
        <f>'Rate Tables'!$G$69</f>
        <v>16</v>
      </c>
      <c r="N89" s="40">
        <f>ROUND(L89*'Rate Tables'!$G$72,4)</f>
        <v>17.896000000000001</v>
      </c>
      <c r="O89" s="40">
        <f t="shared" ref="O89:O91" si="115">N89</f>
        <v>17.896000000000001</v>
      </c>
      <c r="P89" s="40">
        <f>ROUND(B89*'Rate Tables'!$G$74,4)</f>
        <v>1.4048</v>
      </c>
      <c r="Q89" s="40">
        <f>ROUND(B89*'Rate Tables'!$G$76,4)</f>
        <v>2.25</v>
      </c>
      <c r="R89" s="78">
        <f>ROUND(B89*'Rate Tables'!$G$78,4)</f>
        <v>0</v>
      </c>
      <c r="S89" s="78">
        <f>ROUND(B89*'Rate Tables'!$G$79,4)</f>
        <v>0.79600000000000004</v>
      </c>
      <c r="T89" s="40">
        <f>ROUND(B89*'Rate Tables'!$G$81,4)</f>
        <v>1.6792</v>
      </c>
      <c r="U89" s="40">
        <f>ROUND(B89*'Rate Tables'!$G$83,4)</f>
        <v>0</v>
      </c>
      <c r="V89" s="40">
        <f>ROUND(B89*'Rate Tables'!$G$86,4)</f>
        <v>5.3280000000000003</v>
      </c>
      <c r="W89" s="40">
        <f>ROUND(L89*'Rate Tables'!$G$89,4)</f>
        <v>34.148000000000003</v>
      </c>
      <c r="X89" s="40">
        <f t="shared" ref="X89:X91" si="116">W89</f>
        <v>34.148000000000003</v>
      </c>
      <c r="Y89" s="41">
        <f t="shared" ref="Y89:Y91" si="117">ROUND(+M89+O89+P89+Q89+R89+S89+T89+U89+V89+X89,2)</f>
        <v>79.5</v>
      </c>
      <c r="Z89" s="40"/>
      <c r="AA89" s="41"/>
      <c r="AJ89" s="40">
        <f>'Rate Tables'!$J$69</f>
        <v>16</v>
      </c>
      <c r="AK89" s="40">
        <f>ROUND(L89*'Rate Tables'!$J$72,4)</f>
        <v>17.896000000000001</v>
      </c>
      <c r="AL89" s="40">
        <f t="shared" ref="AL89:AL91" si="118">AK89</f>
        <v>17.896000000000001</v>
      </c>
      <c r="AM89" s="40">
        <f>ROUND(B89*'Rate Tables'!$J$74,4)</f>
        <v>1.4048</v>
      </c>
      <c r="AN89" s="40">
        <f>ROUND(B89*'Rate Tables'!$J$76,4)</f>
        <v>2.25</v>
      </c>
      <c r="AO89" s="78">
        <f>ROUND($B89*'Rate Tables'!$J$78,4)</f>
        <v>0.56399999999999995</v>
      </c>
      <c r="AP89" s="78">
        <f>ROUND($B89*'Rate Tables'!$J$79,4)</f>
        <v>0.79600000000000004</v>
      </c>
      <c r="AQ89" s="40">
        <f>ROUND(B89*'Rate Tables'!$J$81,4)</f>
        <v>1.6792</v>
      </c>
      <c r="AR89" s="40">
        <f>ROUND(B89*'Rate Tables'!$J$83,4)</f>
        <v>0</v>
      </c>
      <c r="AS89" s="40">
        <f>ROUND(B89*'Rate Tables'!$J$86,4)</f>
        <v>5.3280000000000003</v>
      </c>
      <c r="AT89" s="40">
        <f>ROUND(L89*'Rate Tables'!$J$89,4)</f>
        <v>34.148000000000003</v>
      </c>
      <c r="AU89" s="40">
        <f t="shared" ref="AU89:AU91" si="119">AT89</f>
        <v>34.148000000000003</v>
      </c>
      <c r="AV89" s="41">
        <f t="shared" ref="AV89:AV91" si="120">ROUND(+AJ89+AL89+AM89+AN89+AO89+AP89+AQ89+AR89+AS89+AU89,2)</f>
        <v>80.069999999999993</v>
      </c>
      <c r="AW89" s="98"/>
      <c r="AX89" s="99"/>
      <c r="AY89" s="83"/>
      <c r="BL89" s="1"/>
      <c r="BM89" s="1"/>
      <c r="BN89" s="1"/>
      <c r="BO89" s="1"/>
      <c r="BP89" s="1"/>
    </row>
    <row r="90" spans="2:68" x14ac:dyDescent="0.25">
      <c r="B90" s="106">
        <v>500</v>
      </c>
      <c r="C90" s="86">
        <f t="shared" si="112"/>
        <v>95.38</v>
      </c>
      <c r="D90" s="86">
        <f t="shared" si="113"/>
        <v>96.08</v>
      </c>
      <c r="E90" s="88">
        <f>D90-C90</f>
        <v>0.70000000000000284</v>
      </c>
      <c r="F90" s="107">
        <f>ROUND(E90/C90*100,1)</f>
        <v>0.7</v>
      </c>
      <c r="H90" s="88">
        <f>C90/B90*100</f>
        <v>19.075999999999997</v>
      </c>
      <c r="I90" s="88">
        <f>D90/B90*100</f>
        <v>19.216000000000001</v>
      </c>
      <c r="J90" s="12"/>
      <c r="L90" s="35">
        <f t="shared" si="114"/>
        <v>500</v>
      </c>
      <c r="M90" s="40">
        <f>'Rate Tables'!$G$69</f>
        <v>16</v>
      </c>
      <c r="N90" s="40">
        <f>ROUND(L90*'Rate Tables'!$G$72,4)</f>
        <v>22.37</v>
      </c>
      <c r="O90" s="40">
        <f t="shared" si="115"/>
        <v>22.37</v>
      </c>
      <c r="P90" s="40">
        <f>ROUND(B90*'Rate Tables'!$G$74,4)</f>
        <v>1.756</v>
      </c>
      <c r="Q90" s="40">
        <f>ROUND(B90*'Rate Tables'!$G$76,4)</f>
        <v>2.8125</v>
      </c>
      <c r="R90" s="78">
        <f>ROUND(B90*'Rate Tables'!$G$78,4)</f>
        <v>0</v>
      </c>
      <c r="S90" s="78">
        <f>ROUND(B90*'Rate Tables'!$G$79,4)</f>
        <v>0.995</v>
      </c>
      <c r="T90" s="40">
        <f>ROUND(B90*'Rate Tables'!$G$81,4)</f>
        <v>2.0990000000000002</v>
      </c>
      <c r="U90" s="40">
        <f>ROUND(B90*'Rate Tables'!$G$83,4)</f>
        <v>0</v>
      </c>
      <c r="V90" s="40">
        <f>ROUND(B90*'Rate Tables'!$G$86,4)</f>
        <v>6.66</v>
      </c>
      <c r="W90" s="40">
        <f>ROUND(L90*'Rate Tables'!$G$89,4)</f>
        <v>42.685000000000002</v>
      </c>
      <c r="X90" s="40">
        <f t="shared" si="116"/>
        <v>42.685000000000002</v>
      </c>
      <c r="Y90" s="41">
        <f t="shared" si="117"/>
        <v>95.38</v>
      </c>
      <c r="Z90" s="40"/>
      <c r="AA90" s="41"/>
      <c r="AJ90" s="40">
        <f>'Rate Tables'!$J$69</f>
        <v>16</v>
      </c>
      <c r="AK90" s="40">
        <f>ROUND(L90*'Rate Tables'!$J$72,4)</f>
        <v>22.37</v>
      </c>
      <c r="AL90" s="40">
        <f t="shared" si="118"/>
        <v>22.37</v>
      </c>
      <c r="AM90" s="40">
        <f>ROUND(B90*'Rate Tables'!$J$74,4)</f>
        <v>1.756</v>
      </c>
      <c r="AN90" s="40">
        <f>ROUND(B90*'Rate Tables'!$J$76,4)</f>
        <v>2.8125</v>
      </c>
      <c r="AO90" s="78">
        <f>ROUND($B90*'Rate Tables'!$J$78,4)</f>
        <v>0.70499999999999996</v>
      </c>
      <c r="AP90" s="78">
        <f>ROUND($B90*'Rate Tables'!$J$79,4)</f>
        <v>0.995</v>
      </c>
      <c r="AQ90" s="40">
        <f>ROUND(B90*'Rate Tables'!$J$81,4)</f>
        <v>2.0990000000000002</v>
      </c>
      <c r="AR90" s="40">
        <f>ROUND(B90*'Rate Tables'!$J$83,4)</f>
        <v>0</v>
      </c>
      <c r="AS90" s="40">
        <f>ROUND(B90*'Rate Tables'!$J$86,4)</f>
        <v>6.66</v>
      </c>
      <c r="AT90" s="40">
        <f>ROUND(L90*'Rate Tables'!$J$89,4)</f>
        <v>42.685000000000002</v>
      </c>
      <c r="AU90" s="40">
        <f t="shared" si="119"/>
        <v>42.685000000000002</v>
      </c>
      <c r="AV90" s="41">
        <f t="shared" si="120"/>
        <v>96.08</v>
      </c>
      <c r="AW90" s="98"/>
      <c r="AX90" s="99"/>
      <c r="AY90" s="83"/>
      <c r="BL90" s="1"/>
      <c r="BM90" s="1"/>
      <c r="BN90" s="1"/>
      <c r="BO90" s="1"/>
      <c r="BP90" s="1"/>
    </row>
    <row r="91" spans="2:68" x14ac:dyDescent="0.25">
      <c r="B91" s="106">
        <v>750</v>
      </c>
      <c r="C91" s="86">
        <f t="shared" si="112"/>
        <v>135.07</v>
      </c>
      <c r="D91" s="86">
        <f t="shared" si="113"/>
        <v>136.12</v>
      </c>
      <c r="E91" s="88">
        <f>D91-C91</f>
        <v>1.0500000000000114</v>
      </c>
      <c r="F91" s="107">
        <f>ROUND(E91/C91*100,1)</f>
        <v>0.8</v>
      </c>
      <c r="H91" s="88">
        <f>C91/B91*100</f>
        <v>18.009333333333334</v>
      </c>
      <c r="I91" s="88">
        <f>D91/B91*100</f>
        <v>18.149333333333335</v>
      </c>
      <c r="J91" s="12"/>
      <c r="L91" s="35">
        <f t="shared" si="114"/>
        <v>750</v>
      </c>
      <c r="M91" s="40">
        <f>'Rate Tables'!$G$69</f>
        <v>16</v>
      </c>
      <c r="N91" s="40">
        <f>ROUND(L91*'Rate Tables'!$G$72,4)</f>
        <v>33.555</v>
      </c>
      <c r="O91" s="40">
        <f t="shared" si="115"/>
        <v>33.555</v>
      </c>
      <c r="P91" s="40">
        <f>ROUND(B91*'Rate Tables'!$G$74,4)</f>
        <v>2.6339999999999999</v>
      </c>
      <c r="Q91" s="40">
        <f>ROUND(B91*'Rate Tables'!$G$76,4)</f>
        <v>4.2187999999999999</v>
      </c>
      <c r="R91" s="78">
        <f>ROUND(B91*'Rate Tables'!$G$78,4)</f>
        <v>0</v>
      </c>
      <c r="S91" s="78">
        <f>ROUND(B91*'Rate Tables'!$G$79,4)</f>
        <v>1.4924999999999999</v>
      </c>
      <c r="T91" s="40">
        <f>ROUND(B91*'Rate Tables'!$G$81,4)</f>
        <v>3.1484999999999999</v>
      </c>
      <c r="U91" s="40">
        <f>ROUND(B91*'Rate Tables'!$G$83,4)</f>
        <v>0</v>
      </c>
      <c r="V91" s="40">
        <f>ROUND(B91*'Rate Tables'!$G$86,4)</f>
        <v>9.99</v>
      </c>
      <c r="W91" s="40">
        <f>ROUND(L91*'Rate Tables'!$G$89,4)</f>
        <v>64.027500000000003</v>
      </c>
      <c r="X91" s="40">
        <f t="shared" si="116"/>
        <v>64.027500000000003</v>
      </c>
      <c r="Y91" s="41">
        <f t="shared" si="117"/>
        <v>135.07</v>
      </c>
      <c r="Z91" s="40"/>
      <c r="AA91" s="41"/>
      <c r="AJ91" s="40">
        <f>'Rate Tables'!$J$69</f>
        <v>16</v>
      </c>
      <c r="AK91" s="40">
        <f>ROUND(L91*'Rate Tables'!$J$72,4)</f>
        <v>33.555</v>
      </c>
      <c r="AL91" s="40">
        <f t="shared" si="118"/>
        <v>33.555</v>
      </c>
      <c r="AM91" s="40">
        <f>ROUND(B91*'Rate Tables'!$J$74,4)</f>
        <v>2.6339999999999999</v>
      </c>
      <c r="AN91" s="40">
        <f>ROUND(B91*'Rate Tables'!$J$76,4)</f>
        <v>4.2187999999999999</v>
      </c>
      <c r="AO91" s="78">
        <f>ROUND($B91*'Rate Tables'!$J$78,4)</f>
        <v>1.0575000000000001</v>
      </c>
      <c r="AP91" s="78">
        <f>ROUND($B91*'Rate Tables'!$J$79,4)</f>
        <v>1.4924999999999999</v>
      </c>
      <c r="AQ91" s="40">
        <f>ROUND(B91*'Rate Tables'!$J$81,4)</f>
        <v>3.1484999999999999</v>
      </c>
      <c r="AR91" s="40">
        <f>ROUND(B91*'Rate Tables'!$J$83,4)</f>
        <v>0</v>
      </c>
      <c r="AS91" s="40">
        <f>ROUND(B91*'Rate Tables'!$J$86,4)</f>
        <v>9.99</v>
      </c>
      <c r="AT91" s="40">
        <f>ROUND(L91*'Rate Tables'!$J$89,4)</f>
        <v>64.027500000000003</v>
      </c>
      <c r="AU91" s="40">
        <f t="shared" si="119"/>
        <v>64.027500000000003</v>
      </c>
      <c r="AV91" s="41">
        <f t="shared" si="120"/>
        <v>136.12</v>
      </c>
      <c r="AW91" s="98"/>
      <c r="AX91" s="99"/>
      <c r="AY91" s="83"/>
      <c r="BL91" s="1"/>
      <c r="BM91" s="1"/>
      <c r="BN91" s="1"/>
      <c r="BO91" s="1"/>
      <c r="BP91" s="1"/>
    </row>
    <row r="92" spans="2:68" x14ac:dyDescent="0.25">
      <c r="B92" s="106"/>
      <c r="C92" s="88"/>
      <c r="D92" s="88"/>
      <c r="E92" s="88"/>
      <c r="F92" s="107"/>
      <c r="H92" s="88"/>
      <c r="I92" s="88"/>
      <c r="J92" s="12"/>
      <c r="R92" s="79"/>
      <c r="S92" s="79"/>
      <c r="Y92" s="41"/>
      <c r="AA92" s="41"/>
      <c r="AO92" s="79"/>
      <c r="AP92" s="79"/>
      <c r="AV92" s="41"/>
      <c r="AW92" s="83"/>
      <c r="AX92" s="99"/>
      <c r="AY92" s="83"/>
      <c r="BL92" s="1"/>
      <c r="BM92" s="1"/>
      <c r="BN92" s="1"/>
      <c r="BO92" s="1"/>
      <c r="BP92" s="1"/>
    </row>
    <row r="93" spans="2:68" x14ac:dyDescent="0.25">
      <c r="B93" s="106">
        <v>1000</v>
      </c>
      <c r="C93" s="86">
        <f t="shared" ref="C93:C95" si="121">Y93</f>
        <v>174.76</v>
      </c>
      <c r="D93" s="86">
        <f t="shared" ref="D93:D95" si="122">AV93</f>
        <v>176.17</v>
      </c>
      <c r="E93" s="88">
        <f>D93-C93</f>
        <v>1.4099999999999966</v>
      </c>
      <c r="F93" s="107">
        <f>ROUND(E93/C93*100,1)</f>
        <v>0.8</v>
      </c>
      <c r="H93" s="88">
        <f>C93/B93*100</f>
        <v>17.475999999999999</v>
      </c>
      <c r="I93" s="88">
        <f>D93/B93*100</f>
        <v>17.617000000000001</v>
      </c>
      <c r="J93" s="12"/>
      <c r="L93" s="35">
        <f t="shared" ref="L93:L95" si="123">B93</f>
        <v>1000</v>
      </c>
      <c r="M93" s="40">
        <f>'Rate Tables'!$G$69</f>
        <v>16</v>
      </c>
      <c r="N93" s="40">
        <f>ROUND(L93*'Rate Tables'!$G$72,4)</f>
        <v>44.74</v>
      </c>
      <c r="O93" s="40">
        <f t="shared" ref="O93:O95" si="124">N93</f>
        <v>44.74</v>
      </c>
      <c r="P93" s="40">
        <f>ROUND(B93*'Rate Tables'!$G$74,4)</f>
        <v>3.512</v>
      </c>
      <c r="Q93" s="40">
        <f>ROUND(B93*'Rate Tables'!$G$76,4)</f>
        <v>5.625</v>
      </c>
      <c r="R93" s="78">
        <f>ROUND(B93*'Rate Tables'!$G$78,4)</f>
        <v>0</v>
      </c>
      <c r="S93" s="78">
        <f>ROUND(B93*'Rate Tables'!$G$79,4)</f>
        <v>1.99</v>
      </c>
      <c r="T93" s="40">
        <f>ROUND(B93*'Rate Tables'!$G$81,4)</f>
        <v>4.1980000000000004</v>
      </c>
      <c r="U93" s="40">
        <f>ROUND(B93*'Rate Tables'!$G$83,4)</f>
        <v>0</v>
      </c>
      <c r="V93" s="40">
        <f>ROUND(B93*'Rate Tables'!$G$86,4)</f>
        <v>13.32</v>
      </c>
      <c r="W93" s="40">
        <f>ROUND(L93*'Rate Tables'!$G$89,4)</f>
        <v>85.37</v>
      </c>
      <c r="X93" s="40">
        <f t="shared" ref="X93:X95" si="125">W93</f>
        <v>85.37</v>
      </c>
      <c r="Y93" s="41">
        <f t="shared" ref="Y93:Y95" si="126">ROUND(+M93+O93+P93+Q93+R93+S93+T93+U93+V93+X93,2)</f>
        <v>174.76</v>
      </c>
      <c r="Z93" s="40"/>
      <c r="AA93" s="41"/>
      <c r="AJ93" s="40">
        <f>'Rate Tables'!$J$69</f>
        <v>16</v>
      </c>
      <c r="AK93" s="40">
        <f>ROUND(L93*'Rate Tables'!$J$72,4)</f>
        <v>44.74</v>
      </c>
      <c r="AL93" s="40">
        <f t="shared" ref="AL93:AL95" si="127">AK93</f>
        <v>44.74</v>
      </c>
      <c r="AM93" s="40">
        <f>ROUND(B93*'Rate Tables'!$J$74,4)</f>
        <v>3.512</v>
      </c>
      <c r="AN93" s="40">
        <f>ROUND(B93*'Rate Tables'!$J$76,4)</f>
        <v>5.625</v>
      </c>
      <c r="AO93" s="78">
        <f>ROUND($B93*'Rate Tables'!$J$78,4)</f>
        <v>1.41</v>
      </c>
      <c r="AP93" s="78">
        <f>ROUND($B93*'Rate Tables'!$J$79,4)</f>
        <v>1.99</v>
      </c>
      <c r="AQ93" s="40">
        <f>ROUND(B93*'Rate Tables'!$J$81,4)</f>
        <v>4.1980000000000004</v>
      </c>
      <c r="AR93" s="40">
        <f>ROUND(B93*'Rate Tables'!$J$83,4)</f>
        <v>0</v>
      </c>
      <c r="AS93" s="40">
        <f>ROUND(B93*'Rate Tables'!$J$86,4)</f>
        <v>13.32</v>
      </c>
      <c r="AT93" s="40">
        <f>ROUND(L93*'Rate Tables'!$J$89,4)</f>
        <v>85.37</v>
      </c>
      <c r="AU93" s="40">
        <f t="shared" ref="AU93:AU95" si="128">AT93</f>
        <v>85.37</v>
      </c>
      <c r="AV93" s="41">
        <f t="shared" ref="AV93:AV95" si="129">ROUND(+AJ93+AL93+AM93+AN93+AO93+AP93+AQ93+AR93+AS93+AU93,2)</f>
        <v>176.17</v>
      </c>
      <c r="AW93" s="98"/>
      <c r="AX93" s="99"/>
      <c r="AY93" s="83"/>
      <c r="BL93" s="1"/>
      <c r="BM93" s="1"/>
      <c r="BN93" s="1"/>
      <c r="BO93" s="1"/>
      <c r="BP93" s="1"/>
    </row>
    <row r="94" spans="2:68" x14ac:dyDescent="0.25">
      <c r="B94" s="106">
        <v>1500</v>
      </c>
      <c r="C94" s="86">
        <f t="shared" si="121"/>
        <v>254.13</v>
      </c>
      <c r="D94" s="86">
        <f t="shared" si="122"/>
        <v>256.25</v>
      </c>
      <c r="E94" s="88">
        <f>D94-C94</f>
        <v>2.1200000000000045</v>
      </c>
      <c r="F94" s="107">
        <f>ROUND(E94/C94*100,1)</f>
        <v>0.8</v>
      </c>
      <c r="H94" s="88">
        <f>C94/B94*100</f>
        <v>16.942</v>
      </c>
      <c r="I94" s="88">
        <f>D94/B94*100</f>
        <v>17.083333333333332</v>
      </c>
      <c r="J94" s="12"/>
      <c r="L94" s="35">
        <f t="shared" si="123"/>
        <v>1500</v>
      </c>
      <c r="M94" s="40">
        <f>'Rate Tables'!$G$69</f>
        <v>16</v>
      </c>
      <c r="N94" s="40">
        <f>ROUND(L94*'Rate Tables'!$G$72,4)</f>
        <v>67.11</v>
      </c>
      <c r="O94" s="40">
        <f t="shared" si="124"/>
        <v>67.11</v>
      </c>
      <c r="P94" s="40">
        <f>ROUND(B94*'Rate Tables'!$G$74,4)</f>
        <v>5.2679999999999998</v>
      </c>
      <c r="Q94" s="40">
        <f>ROUND(B94*'Rate Tables'!$G$76,4)</f>
        <v>8.4375</v>
      </c>
      <c r="R94" s="78">
        <f>ROUND(B94*'Rate Tables'!$G$78,4)</f>
        <v>0</v>
      </c>
      <c r="S94" s="78">
        <f>ROUND(B94*'Rate Tables'!$G$79,4)</f>
        <v>2.9849999999999999</v>
      </c>
      <c r="T94" s="40">
        <f>ROUND(B94*'Rate Tables'!$G$81,4)</f>
        <v>6.2969999999999997</v>
      </c>
      <c r="U94" s="40">
        <f>ROUND(B94*'Rate Tables'!$G$83,4)</f>
        <v>0</v>
      </c>
      <c r="V94" s="40">
        <f>ROUND(B94*'Rate Tables'!$G$86,4)</f>
        <v>19.98</v>
      </c>
      <c r="W94" s="40">
        <f>ROUND(L94*'Rate Tables'!$G$89,4)</f>
        <v>128.05500000000001</v>
      </c>
      <c r="X94" s="40">
        <f t="shared" si="125"/>
        <v>128.05500000000001</v>
      </c>
      <c r="Y94" s="41">
        <f t="shared" si="126"/>
        <v>254.13</v>
      </c>
      <c r="Z94" s="40"/>
      <c r="AA94" s="41"/>
      <c r="AJ94" s="40">
        <f>'Rate Tables'!$J$69</f>
        <v>16</v>
      </c>
      <c r="AK94" s="40">
        <f>ROUND(L94*'Rate Tables'!$J$72,4)</f>
        <v>67.11</v>
      </c>
      <c r="AL94" s="40">
        <f t="shared" si="127"/>
        <v>67.11</v>
      </c>
      <c r="AM94" s="40">
        <f>ROUND(B94*'Rate Tables'!$J$74,4)</f>
        <v>5.2679999999999998</v>
      </c>
      <c r="AN94" s="40">
        <f>ROUND(B94*'Rate Tables'!$J$76,4)</f>
        <v>8.4375</v>
      </c>
      <c r="AO94" s="78">
        <f>ROUND($B94*'Rate Tables'!$J$78,4)</f>
        <v>2.1150000000000002</v>
      </c>
      <c r="AP94" s="78">
        <f>ROUND($B94*'Rate Tables'!$J$79,4)</f>
        <v>2.9849999999999999</v>
      </c>
      <c r="AQ94" s="40">
        <f>ROUND(B94*'Rate Tables'!$J$81,4)</f>
        <v>6.2969999999999997</v>
      </c>
      <c r="AR94" s="40">
        <f>ROUND(B94*'Rate Tables'!$J$83,4)</f>
        <v>0</v>
      </c>
      <c r="AS94" s="40">
        <f>ROUND(B94*'Rate Tables'!$J$86,4)</f>
        <v>19.98</v>
      </c>
      <c r="AT94" s="40">
        <f>ROUND(L94*'Rate Tables'!$J$89,4)</f>
        <v>128.05500000000001</v>
      </c>
      <c r="AU94" s="40">
        <f t="shared" si="128"/>
        <v>128.05500000000001</v>
      </c>
      <c r="AV94" s="41">
        <f t="shared" si="129"/>
        <v>256.25</v>
      </c>
      <c r="AW94" s="98"/>
      <c r="AX94" s="99"/>
      <c r="AY94" s="83"/>
      <c r="BL94" s="1"/>
      <c r="BM94" s="1"/>
      <c r="BN94" s="1"/>
      <c r="BO94" s="1"/>
      <c r="BP94" s="1"/>
    </row>
    <row r="95" spans="2:68" x14ac:dyDescent="0.25">
      <c r="B95" s="106">
        <v>2000</v>
      </c>
      <c r="C95" s="86">
        <f t="shared" si="121"/>
        <v>333.51</v>
      </c>
      <c r="D95" s="86">
        <f t="shared" si="122"/>
        <v>336.33</v>
      </c>
      <c r="E95" s="88">
        <f>D95-C95</f>
        <v>2.8199999999999932</v>
      </c>
      <c r="F95" s="107">
        <f>ROUND(E95/C95*100,1)</f>
        <v>0.8</v>
      </c>
      <c r="H95" s="88">
        <f>C95/B95*100</f>
        <v>16.6755</v>
      </c>
      <c r="I95" s="88">
        <f>D95/B95*100</f>
        <v>16.816499999999998</v>
      </c>
      <c r="J95" s="12"/>
      <c r="L95" s="35">
        <f t="shared" si="123"/>
        <v>2000</v>
      </c>
      <c r="M95" s="40">
        <f>'Rate Tables'!$G$69</f>
        <v>16</v>
      </c>
      <c r="N95" s="40">
        <f>ROUND(L95*'Rate Tables'!$G$72,4)</f>
        <v>89.48</v>
      </c>
      <c r="O95" s="40">
        <f t="shared" si="124"/>
        <v>89.48</v>
      </c>
      <c r="P95" s="40">
        <f>ROUND(B95*'Rate Tables'!$G$74,4)</f>
        <v>7.024</v>
      </c>
      <c r="Q95" s="40">
        <f>ROUND(B95*'Rate Tables'!$G$76,4)</f>
        <v>11.25</v>
      </c>
      <c r="R95" s="78">
        <f>ROUND(B95*'Rate Tables'!$G$78,4)</f>
        <v>0</v>
      </c>
      <c r="S95" s="78">
        <f>ROUND(B95*'Rate Tables'!$G$79,4)</f>
        <v>3.98</v>
      </c>
      <c r="T95" s="40">
        <f>ROUND(B95*'Rate Tables'!$G$81,4)</f>
        <v>8.3960000000000008</v>
      </c>
      <c r="U95" s="40">
        <f>ROUND(B95*'Rate Tables'!$G$83,4)</f>
        <v>0</v>
      </c>
      <c r="V95" s="40">
        <f>ROUND(B95*'Rate Tables'!$G$86,4)</f>
        <v>26.64</v>
      </c>
      <c r="W95" s="40">
        <f>ROUND(L95*'Rate Tables'!$G$89,4)</f>
        <v>170.74</v>
      </c>
      <c r="X95" s="40">
        <f t="shared" si="125"/>
        <v>170.74</v>
      </c>
      <c r="Y95" s="41">
        <f t="shared" si="126"/>
        <v>333.51</v>
      </c>
      <c r="Z95" s="40"/>
      <c r="AA95" s="41"/>
      <c r="AJ95" s="40">
        <f>'Rate Tables'!$J$69</f>
        <v>16</v>
      </c>
      <c r="AK95" s="40">
        <f>ROUND(L95*'Rate Tables'!$J$72,4)</f>
        <v>89.48</v>
      </c>
      <c r="AL95" s="40">
        <f t="shared" si="127"/>
        <v>89.48</v>
      </c>
      <c r="AM95" s="40">
        <f>ROUND(B95*'Rate Tables'!$J$74,4)</f>
        <v>7.024</v>
      </c>
      <c r="AN95" s="40">
        <f>ROUND(B95*'Rate Tables'!$J$76,4)</f>
        <v>11.25</v>
      </c>
      <c r="AO95" s="78">
        <f>ROUND($B95*'Rate Tables'!$J$78,4)</f>
        <v>2.82</v>
      </c>
      <c r="AP95" s="78">
        <f>ROUND($B95*'Rate Tables'!$J$79,4)</f>
        <v>3.98</v>
      </c>
      <c r="AQ95" s="40">
        <f>ROUND(B95*'Rate Tables'!$J$81,4)</f>
        <v>8.3960000000000008</v>
      </c>
      <c r="AR95" s="40">
        <f>ROUND(B95*'Rate Tables'!$J$83,4)</f>
        <v>0</v>
      </c>
      <c r="AS95" s="40">
        <f>ROUND(B95*'Rate Tables'!$J$86,4)</f>
        <v>26.64</v>
      </c>
      <c r="AT95" s="40">
        <f>ROUND(L95*'Rate Tables'!$J$89,4)</f>
        <v>170.74</v>
      </c>
      <c r="AU95" s="40">
        <f t="shared" si="128"/>
        <v>170.74</v>
      </c>
      <c r="AV95" s="41">
        <f t="shared" si="129"/>
        <v>336.33</v>
      </c>
      <c r="AW95" s="98"/>
      <c r="AX95" s="99"/>
      <c r="AY95" s="83"/>
      <c r="BL95" s="1"/>
      <c r="BM95" s="1"/>
      <c r="BN95" s="1"/>
      <c r="BO95" s="1"/>
      <c r="BP95" s="1"/>
    </row>
    <row r="96" spans="2:68" x14ac:dyDescent="0.25">
      <c r="B96" s="106"/>
      <c r="C96" s="88"/>
      <c r="D96" s="88"/>
      <c r="E96" s="88"/>
      <c r="F96" s="107"/>
      <c r="AW96" s="83"/>
      <c r="AX96" s="83"/>
      <c r="AY96" s="83"/>
      <c r="BM96" s="1"/>
      <c r="BN96" s="1"/>
      <c r="BO96" s="1"/>
      <c r="BP96" s="1"/>
    </row>
    <row r="97" spans="1:68" x14ac:dyDescent="0.25">
      <c r="B97" s="106"/>
      <c r="C97" s="88"/>
      <c r="D97" s="88"/>
      <c r="E97" s="88"/>
      <c r="F97" s="107"/>
      <c r="AW97" s="83"/>
      <c r="AX97" s="83"/>
      <c r="AY97" s="83"/>
      <c r="BN97" s="1"/>
      <c r="BO97" s="1"/>
      <c r="BP97" s="1"/>
    </row>
    <row r="98" spans="1:68" x14ac:dyDescent="0.25">
      <c r="B98" s="106"/>
      <c r="C98" s="88"/>
      <c r="D98" s="88"/>
      <c r="E98" s="88"/>
      <c r="F98" s="107"/>
      <c r="BP98" s="1"/>
    </row>
    <row r="99" spans="1:68" ht="15.5" x14ac:dyDescent="0.35">
      <c r="A99" s="100" t="str">
        <f>'Rate Tables'!A1</f>
        <v>ROCKLAND ELECTRIC COMPANY</v>
      </c>
      <c r="B99" s="100"/>
      <c r="C99" s="84"/>
      <c r="D99" s="84"/>
      <c r="E99" s="84"/>
      <c r="F99" s="84"/>
    </row>
    <row r="101" spans="1:68" x14ac:dyDescent="0.25">
      <c r="A101" s="84" t="str">
        <f>'Rate Tables'!A3</f>
        <v>Monthly Billing Comparisons</v>
      </c>
      <c r="B101" s="84"/>
      <c r="C101" s="84"/>
      <c r="D101" s="84"/>
      <c r="E101" s="84"/>
      <c r="F101" s="84"/>
    </row>
    <row r="103" spans="1:68" ht="13" x14ac:dyDescent="0.3">
      <c r="A103" s="101" t="s">
        <v>77</v>
      </c>
      <c r="B103" s="101"/>
      <c r="C103" s="84"/>
      <c r="D103" s="84"/>
      <c r="E103" s="84"/>
      <c r="F103" s="84"/>
    </row>
    <row r="104" spans="1:68" x14ac:dyDescent="0.25">
      <c r="B104" s="84"/>
      <c r="C104" s="84"/>
      <c r="D104" s="84"/>
      <c r="E104" s="84"/>
      <c r="F104" s="84"/>
    </row>
    <row r="107" spans="1:68" x14ac:dyDescent="0.25">
      <c r="B107" s="102" t="s">
        <v>48</v>
      </c>
      <c r="C107" s="102" t="s">
        <v>49</v>
      </c>
      <c r="D107" s="102" t="s">
        <v>49</v>
      </c>
      <c r="P107" s="135" t="s">
        <v>50</v>
      </c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Q107" s="74" t="s">
        <v>51</v>
      </c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</row>
    <row r="108" spans="1:68" ht="13" x14ac:dyDescent="0.3">
      <c r="A108" s="108" t="s">
        <v>78</v>
      </c>
      <c r="B108" s="102" t="s">
        <v>52</v>
      </c>
      <c r="C108" s="102" t="s">
        <v>1</v>
      </c>
      <c r="D108" s="102" t="s">
        <v>3</v>
      </c>
      <c r="E108" s="103" t="s">
        <v>53</v>
      </c>
      <c r="F108" s="84"/>
      <c r="H108" s="134" t="s">
        <v>54</v>
      </c>
      <c r="I108" s="134"/>
      <c r="J108" s="4"/>
      <c r="L108" s="38" t="s">
        <v>37</v>
      </c>
      <c r="M108" s="38" t="s">
        <v>37</v>
      </c>
      <c r="N108" s="42" t="s">
        <v>32</v>
      </c>
      <c r="O108" s="42" t="s">
        <v>32</v>
      </c>
      <c r="P108" s="38"/>
      <c r="Q108" s="70" t="s">
        <v>79</v>
      </c>
      <c r="R108" s="70" t="s">
        <v>79</v>
      </c>
      <c r="S108" s="71" t="s">
        <v>55</v>
      </c>
      <c r="T108" s="71" t="s">
        <v>55</v>
      </c>
      <c r="U108" s="38" t="s">
        <v>2</v>
      </c>
      <c r="V108" s="38"/>
      <c r="W108" s="38"/>
      <c r="X108" s="38" t="s">
        <v>56</v>
      </c>
      <c r="Y108" s="38" t="s">
        <v>80</v>
      </c>
      <c r="Z108" s="71" t="s">
        <v>69</v>
      </c>
      <c r="AA108" s="71" t="s">
        <v>69</v>
      </c>
      <c r="AB108" s="71" t="s">
        <v>69</v>
      </c>
      <c r="AC108" s="38" t="s">
        <v>2</v>
      </c>
      <c r="AD108" s="70" t="s">
        <v>81</v>
      </c>
      <c r="AE108" s="70" t="s">
        <v>81</v>
      </c>
      <c r="AF108" s="71" t="s">
        <v>19</v>
      </c>
      <c r="AG108" s="71" t="s">
        <v>19</v>
      </c>
      <c r="AH108" s="38" t="s">
        <v>2</v>
      </c>
      <c r="AI108" s="38"/>
      <c r="AK108" s="75" t="s">
        <v>2</v>
      </c>
      <c r="AO108" s="38"/>
      <c r="AP108" s="42" t="s">
        <v>79</v>
      </c>
      <c r="AQ108" s="42" t="s">
        <v>79</v>
      </c>
      <c r="AR108" s="38" t="s">
        <v>55</v>
      </c>
      <c r="AS108" s="38" t="s">
        <v>55</v>
      </c>
      <c r="AT108" s="38" t="s">
        <v>2</v>
      </c>
      <c r="AU108" s="38"/>
      <c r="AV108" s="38"/>
      <c r="AW108" s="38" t="s">
        <v>56</v>
      </c>
      <c r="AX108" s="38" t="s">
        <v>80</v>
      </c>
      <c r="AY108" s="38" t="s">
        <v>69</v>
      </c>
      <c r="AZ108" s="38" t="s">
        <v>69</v>
      </c>
      <c r="BA108" s="38" t="s">
        <v>69</v>
      </c>
      <c r="BB108" s="38" t="s">
        <v>2</v>
      </c>
      <c r="BC108" s="42" t="s">
        <v>81</v>
      </c>
      <c r="BD108" s="42" t="s">
        <v>81</v>
      </c>
      <c r="BE108" s="38" t="s">
        <v>19</v>
      </c>
      <c r="BF108" s="38" t="s">
        <v>19</v>
      </c>
      <c r="BG108" s="38" t="s">
        <v>2</v>
      </c>
      <c r="BH108" s="38"/>
      <c r="BJ108" s="75" t="s">
        <v>2</v>
      </c>
      <c r="BO108" s="1"/>
      <c r="BP108" s="1"/>
    </row>
    <row r="109" spans="1:68" ht="13" x14ac:dyDescent="0.3">
      <c r="A109" s="110" t="s">
        <v>82</v>
      </c>
      <c r="B109" s="104" t="s">
        <v>57</v>
      </c>
      <c r="C109" s="104" t="s">
        <v>58</v>
      </c>
      <c r="D109" s="104" t="s">
        <v>58</v>
      </c>
      <c r="E109" s="104" t="s">
        <v>59</v>
      </c>
      <c r="F109" s="104" t="s">
        <v>60</v>
      </c>
      <c r="H109" s="105" t="s">
        <v>1</v>
      </c>
      <c r="I109" s="105" t="s">
        <v>3</v>
      </c>
      <c r="J109" s="28"/>
      <c r="L109" s="39" t="s">
        <v>61</v>
      </c>
      <c r="M109" s="39" t="s">
        <v>62</v>
      </c>
      <c r="N109" s="39" t="s">
        <v>61</v>
      </c>
      <c r="O109" s="39" t="s">
        <v>62</v>
      </c>
      <c r="P109" s="39" t="s">
        <v>63</v>
      </c>
      <c r="Q109" s="72" t="s">
        <v>61</v>
      </c>
      <c r="R109" s="72" t="s">
        <v>62</v>
      </c>
      <c r="S109" s="72" t="s">
        <v>61</v>
      </c>
      <c r="T109" s="72" t="s">
        <v>62</v>
      </c>
      <c r="U109" s="39" t="s">
        <v>64</v>
      </c>
      <c r="V109" s="39" t="s">
        <v>65</v>
      </c>
      <c r="W109" s="39" t="s">
        <v>66</v>
      </c>
      <c r="X109" s="39" t="s">
        <v>111</v>
      </c>
      <c r="Y109" s="39" t="s">
        <v>84</v>
      </c>
      <c r="Z109" s="73" t="s">
        <v>85</v>
      </c>
      <c r="AA109" s="73" t="s">
        <v>86</v>
      </c>
      <c r="AB109" s="72" t="s">
        <v>37</v>
      </c>
      <c r="AC109" s="39" t="s">
        <v>69</v>
      </c>
      <c r="AD109" s="72" t="s">
        <v>61</v>
      </c>
      <c r="AE109" s="72" t="s">
        <v>62</v>
      </c>
      <c r="AF109" s="72" t="s">
        <v>70</v>
      </c>
      <c r="AG109" s="72" t="s">
        <v>71</v>
      </c>
      <c r="AH109" s="39" t="s">
        <v>19</v>
      </c>
      <c r="AI109" s="68" t="s">
        <v>103</v>
      </c>
      <c r="AJ109" s="68" t="s">
        <v>108</v>
      </c>
      <c r="AK109" s="76" t="s">
        <v>72</v>
      </c>
      <c r="AO109" s="39" t="s">
        <v>63</v>
      </c>
      <c r="AP109" s="39" t="s">
        <v>61</v>
      </c>
      <c r="AQ109" s="39" t="s">
        <v>62</v>
      </c>
      <c r="AR109" s="39" t="s">
        <v>61</v>
      </c>
      <c r="AS109" s="39" t="s">
        <v>62</v>
      </c>
      <c r="AT109" s="39" t="s">
        <v>64</v>
      </c>
      <c r="AU109" s="39" t="s">
        <v>65</v>
      </c>
      <c r="AV109" s="39" t="s">
        <v>66</v>
      </c>
      <c r="AW109" s="39" t="s">
        <v>67</v>
      </c>
      <c r="AX109" s="39" t="s">
        <v>84</v>
      </c>
      <c r="AY109" s="43" t="s">
        <v>85</v>
      </c>
      <c r="AZ109" s="43" t="s">
        <v>86</v>
      </c>
      <c r="BA109" s="39" t="s">
        <v>37</v>
      </c>
      <c r="BB109" s="39" t="s">
        <v>69</v>
      </c>
      <c r="BC109" s="39" t="s">
        <v>61</v>
      </c>
      <c r="BD109" s="39" t="s">
        <v>62</v>
      </c>
      <c r="BE109" s="39" t="s">
        <v>70</v>
      </c>
      <c r="BF109" s="39" t="s">
        <v>71</v>
      </c>
      <c r="BG109" s="39" t="s">
        <v>19</v>
      </c>
      <c r="BH109" s="68" t="s">
        <v>103</v>
      </c>
      <c r="BI109" s="68" t="s">
        <v>108</v>
      </c>
      <c r="BJ109" s="76" t="s">
        <v>72</v>
      </c>
      <c r="BO109" s="1"/>
      <c r="BP109" s="1"/>
    </row>
    <row r="110" spans="1:68" ht="13" x14ac:dyDescent="0.3">
      <c r="B110" s="104"/>
      <c r="C110" s="104"/>
      <c r="D110" s="104"/>
      <c r="E110" s="104"/>
      <c r="F110" s="104"/>
      <c r="L110" s="39"/>
      <c r="M110" s="39"/>
      <c r="P110" s="39"/>
      <c r="U110" s="39"/>
      <c r="V110" s="39"/>
      <c r="W110" s="39"/>
      <c r="X110" s="39"/>
      <c r="Y110" s="39"/>
      <c r="AB110" s="39"/>
      <c r="AF110" s="39"/>
      <c r="AG110" s="39"/>
      <c r="AH110" s="39"/>
      <c r="AI110" s="39"/>
      <c r="AK110" s="76"/>
      <c r="AO110" s="39"/>
      <c r="AR110" s="39"/>
      <c r="AS110" s="39"/>
      <c r="AT110" s="39"/>
      <c r="AU110" s="39"/>
      <c r="AV110" s="39"/>
      <c r="AW110" s="39"/>
      <c r="AX110" s="39"/>
      <c r="BA110" s="39"/>
      <c r="BE110" s="39"/>
      <c r="BF110" s="39"/>
      <c r="BG110" s="39"/>
      <c r="BH110" s="39"/>
      <c r="BJ110" s="76"/>
      <c r="BO110" s="1"/>
      <c r="BP110" s="1"/>
    </row>
    <row r="111" spans="1:68" x14ac:dyDescent="0.25">
      <c r="A111" s="58">
        <v>7</v>
      </c>
      <c r="B111" s="106">
        <f>ROUND(A111*100,0)</f>
        <v>700</v>
      </c>
      <c r="C111" s="86">
        <f>AK111</f>
        <v>182.5</v>
      </c>
      <c r="D111" s="86">
        <f>BJ111</f>
        <v>183.49</v>
      </c>
      <c r="E111" s="86">
        <f>D111-C111</f>
        <v>0.99000000000000909</v>
      </c>
      <c r="F111" s="107">
        <f>ROUND(E111/C111*100,1)</f>
        <v>0.5</v>
      </c>
      <c r="H111" s="88">
        <f>C111/B111*100</f>
        <v>26.071428571428573</v>
      </c>
      <c r="I111" s="88">
        <f>D111/B111*100</f>
        <v>26.212857142857143</v>
      </c>
      <c r="J111" s="12"/>
      <c r="L111" s="35">
        <f>IF(B111&lt;=4920,B111,4920)</f>
        <v>700</v>
      </c>
      <c r="M111" s="35">
        <f>IF(B111&lt;=4920,0,B111-4920)</f>
        <v>0</v>
      </c>
      <c r="N111" s="35">
        <f>IF(A111&lt;=5,A111,5)</f>
        <v>5</v>
      </c>
      <c r="O111" s="35">
        <f>IF(A111&lt;=5,0,A111-5)</f>
        <v>2</v>
      </c>
      <c r="P111" s="40">
        <f>'Rate Tables'!$F$96</f>
        <v>24</v>
      </c>
      <c r="Q111" s="40">
        <f>ROUND(N111*'Rate Tables'!$F$99,4)</f>
        <v>29.7</v>
      </c>
      <c r="R111" s="40">
        <f>ROUND(O111*'Rate Tables'!$F$100,4)</f>
        <v>16.3</v>
      </c>
      <c r="S111" s="40">
        <f>ROUND(L111*'Rate Tables'!$F$102,4)</f>
        <v>21.986999999999998</v>
      </c>
      <c r="T111" s="40">
        <f>ROUND(M111*'Rate Tables'!$F$103,4)</f>
        <v>0</v>
      </c>
      <c r="U111" s="40">
        <f>SUM(Q111:T111)</f>
        <v>67.986999999999995</v>
      </c>
      <c r="V111" s="40">
        <f>ROUND(B111*'Rate Tables'!$F$105,4)</f>
        <v>2.4584000000000001</v>
      </c>
      <c r="W111" s="40">
        <f>ROUND(B111*'Rate Tables'!$F$107,4)</f>
        <v>3.9375</v>
      </c>
      <c r="X111" s="40">
        <f>ROUND(B111*'Rate Tables'!$F$112,4)</f>
        <v>2.9386000000000001</v>
      </c>
      <c r="Y111" s="40">
        <f>ROUND(B111*'Rate Tables'!$F$114,4)</f>
        <v>0</v>
      </c>
      <c r="Z111" s="40">
        <f>ROUND(N111*'Rate Tables'!$F$117,4)</f>
        <v>7.05</v>
      </c>
      <c r="AA111" s="40"/>
      <c r="AB111" s="40">
        <f>ROUND(B111*'Rate Tables'!$F$119,4)</f>
        <v>9.3239999999999998</v>
      </c>
      <c r="AC111" s="40">
        <f>SUM(Z111:AB111)</f>
        <v>16.373999999999999</v>
      </c>
      <c r="AD111" s="40">
        <f>ROUND(N111*'Rate Tables'!$F$122,4)</f>
        <v>2.5</v>
      </c>
      <c r="AE111" s="40">
        <f>ROUND(O111*'Rate Tables'!$F$123,4)</f>
        <v>3.86</v>
      </c>
      <c r="AF111" s="40">
        <f>ROUND(L111*'Rate Tables'!$F$125,4)</f>
        <v>57.05</v>
      </c>
      <c r="AG111" s="40"/>
      <c r="AH111" s="40">
        <f>SUM(AD111:AG111)</f>
        <v>63.41</v>
      </c>
      <c r="AI111" s="78">
        <f>ROUND(B111*'Rate Tables'!$F$109,4)</f>
        <v>0</v>
      </c>
      <c r="AJ111" s="78">
        <f>ROUND(B111*'Rate Tables'!$F$110,4)</f>
        <v>1.393</v>
      </c>
      <c r="AK111" s="77">
        <f>ROUND(P111+U111+V111+W111+X111+Y111+AC111+AH111+AI111+AJ111,2)</f>
        <v>182.5</v>
      </c>
      <c r="AL111" s="40"/>
      <c r="AO111" s="40">
        <f>'Rate Tables'!$I$96</f>
        <v>24</v>
      </c>
      <c r="AP111" s="40">
        <f>ROUND(N111*'Rate Tables'!$I$99,4)</f>
        <v>29.7</v>
      </c>
      <c r="AQ111" s="40">
        <f>ROUND(O111*'Rate Tables'!$I$100,4)</f>
        <v>16.3</v>
      </c>
      <c r="AR111" s="40">
        <f>ROUND(L111*'Rate Tables'!$I$102,4)</f>
        <v>21.986999999999998</v>
      </c>
      <c r="AS111" s="40">
        <f>ROUND(M111*'Rate Tables'!$I$103,4)</f>
        <v>0</v>
      </c>
      <c r="AT111" s="40">
        <f>SUM(AP111:AS111)</f>
        <v>67.986999999999995</v>
      </c>
      <c r="AU111" s="40">
        <f>ROUND(B111*'Rate Tables'!$I$105,4)</f>
        <v>2.4584000000000001</v>
      </c>
      <c r="AV111" s="40">
        <f>ROUND(B111*'Rate Tables'!$I$107,4)</f>
        <v>3.9375</v>
      </c>
      <c r="AW111" s="40">
        <f>ROUND(B111*'Rate Tables'!$I$112,4)</f>
        <v>2.9386000000000001</v>
      </c>
      <c r="AX111" s="40">
        <f>ROUND(B111*'Rate Tables'!$I$114,4)</f>
        <v>0</v>
      </c>
      <c r="AY111" s="40">
        <f>ROUND(N111*'Rate Tables'!$I$117,4)</f>
        <v>7.05</v>
      </c>
      <c r="AZ111" s="40"/>
      <c r="BA111" s="40">
        <f>ROUND(B111*'Rate Tables'!$I$119,4)</f>
        <v>9.3239999999999998</v>
      </c>
      <c r="BB111" s="40">
        <f>SUM(AY111:BA111)</f>
        <v>16.373999999999999</v>
      </c>
      <c r="BC111" s="40">
        <f>ROUND(N111*'Rate Tables'!$I$122,4)</f>
        <v>2.5</v>
      </c>
      <c r="BD111" s="40">
        <f>ROUND(O111*'Rate Tables'!$I$123,4)</f>
        <v>3.86</v>
      </c>
      <c r="BE111" s="40">
        <f>ROUND(L111*'Rate Tables'!$I$125,4)</f>
        <v>57.05</v>
      </c>
      <c r="BF111" s="40"/>
      <c r="BG111" s="40">
        <f>SUM(BC111:BF111)</f>
        <v>63.41</v>
      </c>
      <c r="BH111" s="78">
        <f>ROUND(B111*'Rate Tables'!$I$109,4)</f>
        <v>0.98699999999999999</v>
      </c>
      <c r="BI111" s="78">
        <f>ROUND(B111*'Rate Tables'!$I$110,4)</f>
        <v>1.393</v>
      </c>
      <c r="BJ111" s="77">
        <f>ROUND(AO111+AT111+AU111+AV111+AW111+AX111+BB111+BG111+BH111+BI111,2)</f>
        <v>183.49</v>
      </c>
      <c r="BO111" s="1"/>
      <c r="BP111" s="1"/>
    </row>
    <row r="112" spans="1:68" x14ac:dyDescent="0.25">
      <c r="A112" s="58">
        <f>A111</f>
        <v>7</v>
      </c>
      <c r="B112" s="106">
        <f>ROUND(A112*200,0)</f>
        <v>1400</v>
      </c>
      <c r="C112" s="86">
        <f>AK112</f>
        <v>281.58999999999997</v>
      </c>
      <c r="D112" s="86">
        <f>BJ112</f>
        <v>283.56</v>
      </c>
      <c r="E112" s="88">
        <f>D112-C112</f>
        <v>1.9700000000000273</v>
      </c>
      <c r="F112" s="107">
        <f>ROUND(E112/C112*100,1)</f>
        <v>0.7</v>
      </c>
      <c r="H112" s="88">
        <f>C112/B112*100</f>
        <v>20.113571428571429</v>
      </c>
      <c r="I112" s="88">
        <f>D112/B112*100</f>
        <v>20.254285714285714</v>
      </c>
      <c r="J112" s="12"/>
      <c r="L112" s="35">
        <f>IF(B112&lt;=4920,B112,4920)</f>
        <v>1400</v>
      </c>
      <c r="M112" s="35">
        <f>IF(B112&lt;=4920,0,B112-4920)</f>
        <v>0</v>
      </c>
      <c r="N112" s="35">
        <f t="shared" ref="N112:N124" si="130">IF(A112&lt;=5,A112,5)</f>
        <v>5</v>
      </c>
      <c r="O112" s="35">
        <f t="shared" ref="O112:O124" si="131">IF(A112&lt;=5,0,A112-5)</f>
        <v>2</v>
      </c>
      <c r="P112" s="40">
        <f>'Rate Tables'!$F$96</f>
        <v>24</v>
      </c>
      <c r="Q112" s="40">
        <f>ROUND(N112*'Rate Tables'!$F$99,4)</f>
        <v>29.7</v>
      </c>
      <c r="R112" s="40">
        <f>ROUND(O112*'Rate Tables'!$F$100,4)</f>
        <v>16.3</v>
      </c>
      <c r="S112" s="40">
        <f>ROUND(L112*'Rate Tables'!$F$102,4)</f>
        <v>43.973999999999997</v>
      </c>
      <c r="T112" s="40">
        <f>ROUND(M112*'Rate Tables'!$F$103,4)</f>
        <v>0</v>
      </c>
      <c r="U112" s="40">
        <f>SUM(Q112:T112)</f>
        <v>89.97399999999999</v>
      </c>
      <c r="V112" s="40">
        <f>ROUND(B112*'Rate Tables'!$F$105,4)</f>
        <v>4.9168000000000003</v>
      </c>
      <c r="W112" s="40">
        <f>ROUND(B112*'Rate Tables'!$F$107,4)</f>
        <v>7.875</v>
      </c>
      <c r="X112" s="40">
        <f>ROUND(B112*'Rate Tables'!$F$112,4)</f>
        <v>5.8772000000000002</v>
      </c>
      <c r="Y112" s="40">
        <f>ROUND(B112*'Rate Tables'!$F$114,4)</f>
        <v>0</v>
      </c>
      <c r="Z112" s="40">
        <f>ROUND(N112*'Rate Tables'!$F$117,4)</f>
        <v>7.05</v>
      </c>
      <c r="AA112" s="40"/>
      <c r="AB112" s="40">
        <f>ROUND(B112*'Rate Tables'!$F$119,4)</f>
        <v>18.648</v>
      </c>
      <c r="AC112" s="40">
        <f t="shared" ref="AC112:AC139" si="132">SUM(Z112:AB112)</f>
        <v>25.698</v>
      </c>
      <c r="AD112" s="40">
        <f>ROUND(N112*'Rate Tables'!$F$122,4)</f>
        <v>2.5</v>
      </c>
      <c r="AE112" s="40">
        <f>ROUND(O112*'Rate Tables'!$F$123,4)</f>
        <v>3.86</v>
      </c>
      <c r="AF112" s="40">
        <f>ROUND(L112*'Rate Tables'!$F$125,4)</f>
        <v>114.1</v>
      </c>
      <c r="AG112" s="40"/>
      <c r="AH112" s="40">
        <f t="shared" ref="AH112:AH139" si="133">SUM(AD112:AG112)</f>
        <v>120.46</v>
      </c>
      <c r="AI112" s="78">
        <f>ROUND(B112*'Rate Tables'!$F$109,4)</f>
        <v>0</v>
      </c>
      <c r="AJ112" s="78">
        <f>ROUND(B112*'Rate Tables'!$F$110,4)</f>
        <v>2.786</v>
      </c>
      <c r="AK112" s="77">
        <f>ROUND(P112+U112+V112+W112+X112+Y112+AC112+AH112+AI112+AJ112,2)</f>
        <v>281.58999999999997</v>
      </c>
      <c r="AL112" s="40"/>
      <c r="AO112" s="40">
        <f>'Rate Tables'!$I$96</f>
        <v>24</v>
      </c>
      <c r="AP112" s="40">
        <f>ROUND(N112*'Rate Tables'!$I$99,4)</f>
        <v>29.7</v>
      </c>
      <c r="AQ112" s="40">
        <f>ROUND(O112*'Rate Tables'!$I$100,4)</f>
        <v>16.3</v>
      </c>
      <c r="AR112" s="40">
        <f>ROUND(L112*'Rate Tables'!$I$102,4)</f>
        <v>43.973999999999997</v>
      </c>
      <c r="AS112" s="40">
        <f>ROUND(M112*'Rate Tables'!$I$103,4)</f>
        <v>0</v>
      </c>
      <c r="AT112" s="40">
        <f t="shared" ref="AT112:AT139" si="134">SUM(AP112:AS112)</f>
        <v>89.97399999999999</v>
      </c>
      <c r="AU112" s="40">
        <f>ROUND(B112*'Rate Tables'!$I$105,4)</f>
        <v>4.9168000000000003</v>
      </c>
      <c r="AV112" s="40">
        <f>ROUND(B112*'Rate Tables'!$I$107,4)</f>
        <v>7.875</v>
      </c>
      <c r="AW112" s="40">
        <f>ROUND(B112*'Rate Tables'!$I$112,4)</f>
        <v>5.8772000000000002</v>
      </c>
      <c r="AX112" s="40">
        <f>ROUND(B112*'Rate Tables'!$I$114,4)</f>
        <v>0</v>
      </c>
      <c r="AY112" s="40">
        <f>ROUND(N112*'Rate Tables'!$I$117,4)</f>
        <v>7.05</v>
      </c>
      <c r="AZ112" s="40"/>
      <c r="BA112" s="40">
        <f>ROUND(B112*'Rate Tables'!$I$119,4)</f>
        <v>18.648</v>
      </c>
      <c r="BB112" s="40">
        <f t="shared" ref="BB112:BB139" si="135">SUM(AY112:BA112)</f>
        <v>25.698</v>
      </c>
      <c r="BC112" s="40">
        <f>ROUND(N112*'Rate Tables'!$I$122,4)</f>
        <v>2.5</v>
      </c>
      <c r="BD112" s="40">
        <f>ROUND(O112*'Rate Tables'!$I$123,4)</f>
        <v>3.86</v>
      </c>
      <c r="BE112" s="40">
        <f>ROUND(L112*'Rate Tables'!$I$125,4)</f>
        <v>114.1</v>
      </c>
      <c r="BF112" s="40"/>
      <c r="BG112" s="40">
        <f>SUM(BC112:BF112)</f>
        <v>120.46</v>
      </c>
      <c r="BH112" s="78">
        <f>ROUND(B112*'Rate Tables'!$I$109,4)</f>
        <v>1.974</v>
      </c>
      <c r="BI112" s="78">
        <f>ROUND(B112*'Rate Tables'!$I$110,4)</f>
        <v>2.786</v>
      </c>
      <c r="BJ112" s="77">
        <f t="shared" ref="BJ112:BJ114" si="136">ROUND(AO112+AT112+AU112+AV112+AW112+AX112+BB112+BG112+BH112+BI112,2)</f>
        <v>283.56</v>
      </c>
      <c r="BO112" s="1"/>
      <c r="BP112" s="1"/>
    </row>
    <row r="113" spans="1:68" x14ac:dyDescent="0.25">
      <c r="A113" s="58">
        <f>A112</f>
        <v>7</v>
      </c>
      <c r="B113" s="106">
        <f>ROUND(A113*300,0)</f>
        <v>2100</v>
      </c>
      <c r="C113" s="86">
        <f>AK113</f>
        <v>380.68</v>
      </c>
      <c r="D113" s="86">
        <f>BJ113</f>
        <v>383.64</v>
      </c>
      <c r="E113" s="88">
        <f t="shared" ref="E113:E139" si="137">D113-C113</f>
        <v>2.9599999999999795</v>
      </c>
      <c r="F113" s="107">
        <f t="shared" ref="F113:F139" si="138">ROUND(E113/C113*100,1)</f>
        <v>0.8</v>
      </c>
      <c r="H113" s="88">
        <f>C113/B113*100</f>
        <v>18.127619047619049</v>
      </c>
      <c r="I113" s="88">
        <f>D113/B113*100</f>
        <v>18.268571428571427</v>
      </c>
      <c r="J113" s="12"/>
      <c r="L113" s="35">
        <f>IF(B113&lt;=4920,B113,4920)</f>
        <v>2100</v>
      </c>
      <c r="M113" s="35">
        <f>IF(B113&lt;=4920,0,B113-4920)</f>
        <v>0</v>
      </c>
      <c r="N113" s="35">
        <f t="shared" si="130"/>
        <v>5</v>
      </c>
      <c r="O113" s="35">
        <f t="shared" si="131"/>
        <v>2</v>
      </c>
      <c r="P113" s="40">
        <f>'Rate Tables'!$F$96</f>
        <v>24</v>
      </c>
      <c r="Q113" s="40">
        <f>ROUND(N113*'Rate Tables'!$F$99,4)</f>
        <v>29.7</v>
      </c>
      <c r="R113" s="40">
        <f>ROUND(O113*'Rate Tables'!$F$100,4)</f>
        <v>16.3</v>
      </c>
      <c r="S113" s="40">
        <f>ROUND(L113*'Rate Tables'!$F$102,4)</f>
        <v>65.960999999999999</v>
      </c>
      <c r="T113" s="40">
        <f>ROUND(M113*'Rate Tables'!$F$103,4)</f>
        <v>0</v>
      </c>
      <c r="U113" s="40">
        <f>SUM(Q113:T113)</f>
        <v>111.961</v>
      </c>
      <c r="V113" s="40">
        <f>ROUND(B113*'Rate Tables'!$F$105,4)</f>
        <v>7.3752000000000004</v>
      </c>
      <c r="W113" s="40">
        <f>ROUND(B113*'Rate Tables'!$F$107,4)</f>
        <v>11.8125</v>
      </c>
      <c r="X113" s="40">
        <f>ROUND(B113*'Rate Tables'!$F$112,4)</f>
        <v>8.8157999999999994</v>
      </c>
      <c r="Y113" s="40">
        <f>ROUND(B113*'Rate Tables'!$F$114,4)</f>
        <v>0</v>
      </c>
      <c r="Z113" s="40">
        <f>ROUND(N113*'Rate Tables'!$F$117,4)</f>
        <v>7.05</v>
      </c>
      <c r="AA113" s="40"/>
      <c r="AB113" s="40">
        <f>ROUND(B113*'Rate Tables'!$F$119,4)</f>
        <v>27.972000000000001</v>
      </c>
      <c r="AC113" s="40">
        <f t="shared" si="132"/>
        <v>35.021999999999998</v>
      </c>
      <c r="AD113" s="40">
        <f>ROUND(N113*'Rate Tables'!$F$122,4)</f>
        <v>2.5</v>
      </c>
      <c r="AE113" s="40">
        <f>ROUND(O113*'Rate Tables'!$F$123,4)</f>
        <v>3.86</v>
      </c>
      <c r="AF113" s="40">
        <f>ROUND(L113*'Rate Tables'!$F$125,4)</f>
        <v>171.15</v>
      </c>
      <c r="AG113" s="40"/>
      <c r="AH113" s="40">
        <f t="shared" si="133"/>
        <v>177.51</v>
      </c>
      <c r="AI113" s="78">
        <f>ROUND(B113*'Rate Tables'!$F$109,4)</f>
        <v>0</v>
      </c>
      <c r="AJ113" s="78">
        <f>ROUND(B113*'Rate Tables'!$F$110,4)</f>
        <v>4.1790000000000003</v>
      </c>
      <c r="AK113" s="77">
        <f>ROUND(P113+U113+V113+W113+X113+Y113+AC113+AH113+AI113+AJ113,2)</f>
        <v>380.68</v>
      </c>
      <c r="AL113" s="40"/>
      <c r="AO113" s="40">
        <f>'Rate Tables'!$I$96</f>
        <v>24</v>
      </c>
      <c r="AP113" s="40">
        <f>ROUND(N113*'Rate Tables'!$I$99,4)</f>
        <v>29.7</v>
      </c>
      <c r="AQ113" s="40">
        <f>ROUND(O113*'Rate Tables'!$I$100,4)</f>
        <v>16.3</v>
      </c>
      <c r="AR113" s="40">
        <f>ROUND(L113*'Rate Tables'!$I$102,4)</f>
        <v>65.960999999999999</v>
      </c>
      <c r="AS113" s="40">
        <f>ROUND(M113*'Rate Tables'!$I$103,4)</f>
        <v>0</v>
      </c>
      <c r="AT113" s="40">
        <f t="shared" si="134"/>
        <v>111.961</v>
      </c>
      <c r="AU113" s="40">
        <f>ROUND(B113*'Rate Tables'!$I$105,4)</f>
        <v>7.3752000000000004</v>
      </c>
      <c r="AV113" s="40">
        <f>ROUND(B113*'Rate Tables'!$I$107,4)</f>
        <v>11.8125</v>
      </c>
      <c r="AW113" s="40">
        <f>ROUND(B113*'Rate Tables'!$I$112,4)</f>
        <v>8.8157999999999994</v>
      </c>
      <c r="AX113" s="40">
        <f>ROUND(B113*'Rate Tables'!$I$114,4)</f>
        <v>0</v>
      </c>
      <c r="AY113" s="40">
        <f>ROUND(N113*'Rate Tables'!$I$117,4)</f>
        <v>7.05</v>
      </c>
      <c r="AZ113" s="40"/>
      <c r="BA113" s="40">
        <f>ROUND(B113*'Rate Tables'!$I$119,4)</f>
        <v>27.972000000000001</v>
      </c>
      <c r="BB113" s="40">
        <f t="shared" si="135"/>
        <v>35.021999999999998</v>
      </c>
      <c r="BC113" s="40">
        <f>ROUND(N113*'Rate Tables'!$I$122,4)</f>
        <v>2.5</v>
      </c>
      <c r="BD113" s="40">
        <f>ROUND(O113*'Rate Tables'!$I$123,4)</f>
        <v>3.86</v>
      </c>
      <c r="BE113" s="40">
        <f>ROUND(L113*'Rate Tables'!$I$125,4)</f>
        <v>171.15</v>
      </c>
      <c r="BF113" s="40"/>
      <c r="BG113" s="40">
        <f>SUM(BC113:BF113)</f>
        <v>177.51</v>
      </c>
      <c r="BH113" s="78">
        <f>ROUND(B113*'Rate Tables'!$I$109,4)</f>
        <v>2.9609999999999999</v>
      </c>
      <c r="BI113" s="78">
        <f>ROUND(B113*'Rate Tables'!$I$110,4)</f>
        <v>4.1790000000000003</v>
      </c>
      <c r="BJ113" s="77">
        <f t="shared" si="136"/>
        <v>383.64</v>
      </c>
      <c r="BO113" s="1"/>
      <c r="BP113" s="1"/>
    </row>
    <row r="114" spans="1:68" x14ac:dyDescent="0.25">
      <c r="A114" s="58">
        <v>7</v>
      </c>
      <c r="B114" s="106">
        <f>ROUND(A114*400,0)</f>
        <v>2800</v>
      </c>
      <c r="C114" s="86">
        <f>AK114</f>
        <v>479.76</v>
      </c>
      <c r="D114" s="86">
        <f>BJ114</f>
        <v>483.71</v>
      </c>
      <c r="E114" s="88">
        <f t="shared" si="137"/>
        <v>3.9499999999999886</v>
      </c>
      <c r="F114" s="107">
        <f t="shared" si="138"/>
        <v>0.8</v>
      </c>
      <c r="H114" s="88">
        <f t="shared" ref="H114:H139" si="139">C114/B114*100</f>
        <v>17.134285714285713</v>
      </c>
      <c r="I114" s="88">
        <f t="shared" ref="I114:I139" si="140">D114/B114*100</f>
        <v>17.275357142857143</v>
      </c>
      <c r="J114" s="12"/>
      <c r="L114" s="35">
        <f>IF(B114&lt;=4920,B114,4920)</f>
        <v>2800</v>
      </c>
      <c r="M114" s="35">
        <f>IF(B114&lt;=4920,0,B114-4920)</f>
        <v>0</v>
      </c>
      <c r="N114" s="35">
        <f t="shared" si="130"/>
        <v>5</v>
      </c>
      <c r="O114" s="35">
        <f t="shared" si="131"/>
        <v>2</v>
      </c>
      <c r="P114" s="40">
        <f>'Rate Tables'!$F$96</f>
        <v>24</v>
      </c>
      <c r="Q114" s="40">
        <f>ROUND(N114*'Rate Tables'!$F$99,4)</f>
        <v>29.7</v>
      </c>
      <c r="R114" s="40">
        <f>ROUND(O114*'Rate Tables'!$F$100,4)</f>
        <v>16.3</v>
      </c>
      <c r="S114" s="40">
        <f>ROUND(L114*'Rate Tables'!$F$102,4)</f>
        <v>87.947999999999993</v>
      </c>
      <c r="T114" s="40">
        <f>ROUND(M114*'Rate Tables'!$F$103,4)</f>
        <v>0</v>
      </c>
      <c r="U114" s="40">
        <f>SUM(Q114:T114)</f>
        <v>133.94799999999998</v>
      </c>
      <c r="V114" s="40">
        <f>ROUND(B114*'Rate Tables'!$F$105,4)</f>
        <v>9.8336000000000006</v>
      </c>
      <c r="W114" s="40">
        <f>ROUND(B114*'Rate Tables'!$F$107,4)</f>
        <v>15.75</v>
      </c>
      <c r="X114" s="40">
        <f>ROUND(B114*'Rate Tables'!$F$112,4)</f>
        <v>11.7544</v>
      </c>
      <c r="Y114" s="40">
        <f>ROUND(B114*'Rate Tables'!$F$114,4)</f>
        <v>0</v>
      </c>
      <c r="Z114" s="40">
        <f>ROUND(N114*'Rate Tables'!$F$117,4)</f>
        <v>7.05</v>
      </c>
      <c r="AA114" s="40"/>
      <c r="AB114" s="40">
        <f>ROUND(B114*'Rate Tables'!$F$119,4)</f>
        <v>37.295999999999999</v>
      </c>
      <c r="AC114" s="40">
        <f t="shared" si="132"/>
        <v>44.345999999999997</v>
      </c>
      <c r="AD114" s="40">
        <f>ROUND(N114*'Rate Tables'!$F$122,4)</f>
        <v>2.5</v>
      </c>
      <c r="AE114" s="40">
        <f>ROUND(O114*'Rate Tables'!$F$123,4)</f>
        <v>3.86</v>
      </c>
      <c r="AF114" s="40">
        <f>ROUND(L114*'Rate Tables'!$F$125,4)</f>
        <v>228.2</v>
      </c>
      <c r="AG114" s="40"/>
      <c r="AH114" s="40">
        <f t="shared" si="133"/>
        <v>234.56</v>
      </c>
      <c r="AI114" s="78">
        <f>ROUND(B114*'Rate Tables'!$F$109,4)</f>
        <v>0</v>
      </c>
      <c r="AJ114" s="78">
        <f>ROUND(B114*'Rate Tables'!$F$110,4)</f>
        <v>5.5720000000000001</v>
      </c>
      <c r="AK114" s="77">
        <f>ROUND(P114+U114+V114+W114+X114+Y114+AC114+AH114+AI114+AJ114,2)</f>
        <v>479.76</v>
      </c>
      <c r="AL114" s="40"/>
      <c r="AO114" s="40">
        <f>'Rate Tables'!$I$96</f>
        <v>24</v>
      </c>
      <c r="AP114" s="40">
        <f>ROUND(N114*'Rate Tables'!$I$99,4)</f>
        <v>29.7</v>
      </c>
      <c r="AQ114" s="40">
        <f>ROUND(O114*'Rate Tables'!$I$100,4)</f>
        <v>16.3</v>
      </c>
      <c r="AR114" s="40">
        <f>ROUND(L114*'Rate Tables'!$I$102,4)</f>
        <v>87.947999999999993</v>
      </c>
      <c r="AS114" s="40">
        <f>ROUND(M114*'Rate Tables'!$I$103,4)</f>
        <v>0</v>
      </c>
      <c r="AT114" s="40">
        <f t="shared" si="134"/>
        <v>133.94799999999998</v>
      </c>
      <c r="AU114" s="40">
        <f>ROUND(B114*'Rate Tables'!$I$105,4)</f>
        <v>9.8336000000000006</v>
      </c>
      <c r="AV114" s="40">
        <f>ROUND(B114*'Rate Tables'!$I$107,4)</f>
        <v>15.75</v>
      </c>
      <c r="AW114" s="40">
        <f>ROUND(B114*'Rate Tables'!$I$112,4)</f>
        <v>11.7544</v>
      </c>
      <c r="AX114" s="40">
        <f>ROUND(B114*'Rate Tables'!$I$114,4)</f>
        <v>0</v>
      </c>
      <c r="AY114" s="40">
        <f>ROUND(N114*'Rate Tables'!$I$117,4)</f>
        <v>7.05</v>
      </c>
      <c r="AZ114" s="40"/>
      <c r="BA114" s="40">
        <f>ROUND(B114*'Rate Tables'!$I$119,4)</f>
        <v>37.295999999999999</v>
      </c>
      <c r="BB114" s="40">
        <f t="shared" si="135"/>
        <v>44.345999999999997</v>
      </c>
      <c r="BC114" s="40">
        <f>ROUND(N114*'Rate Tables'!$I$122,4)</f>
        <v>2.5</v>
      </c>
      <c r="BD114" s="40">
        <f>ROUND(O114*'Rate Tables'!$I$123,4)</f>
        <v>3.86</v>
      </c>
      <c r="BE114" s="40">
        <f>ROUND(L114*'Rate Tables'!$I$125,4)</f>
        <v>228.2</v>
      </c>
      <c r="BF114" s="40"/>
      <c r="BG114" s="40">
        <f>SUM(BC114:BF114)</f>
        <v>234.56</v>
      </c>
      <c r="BH114" s="78">
        <f>ROUND(B114*'Rate Tables'!$I$109,4)</f>
        <v>3.948</v>
      </c>
      <c r="BI114" s="78">
        <f>ROUND(B114*'Rate Tables'!$I$110,4)</f>
        <v>5.5720000000000001</v>
      </c>
      <c r="BJ114" s="77">
        <f t="shared" si="136"/>
        <v>483.71</v>
      </c>
      <c r="BO114" s="1"/>
      <c r="BP114" s="1"/>
    </row>
    <row r="115" spans="1:68" x14ac:dyDescent="0.25">
      <c r="B115" s="106"/>
      <c r="C115" s="88"/>
      <c r="D115" s="88"/>
      <c r="E115" s="88"/>
      <c r="F115" s="107"/>
      <c r="H115" s="88"/>
      <c r="I115" s="88"/>
      <c r="J115" s="12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78"/>
      <c r="AJ115" s="78"/>
      <c r="AK115" s="77"/>
      <c r="AL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78"/>
      <c r="BI115" s="78"/>
      <c r="BJ115" s="77"/>
      <c r="BO115" s="1"/>
      <c r="BP115" s="1"/>
    </row>
    <row r="116" spans="1:68" x14ac:dyDescent="0.25">
      <c r="A116" s="58">
        <v>10</v>
      </c>
      <c r="B116" s="106">
        <f>ROUND(A116*100,0)</f>
        <v>1000</v>
      </c>
      <c r="C116" s="86">
        <f>AK116</f>
        <v>255.21</v>
      </c>
      <c r="D116" s="86">
        <f>BJ116</f>
        <v>256.62</v>
      </c>
      <c r="E116" s="88">
        <f t="shared" si="137"/>
        <v>1.4099999999999966</v>
      </c>
      <c r="F116" s="107">
        <f t="shared" si="138"/>
        <v>0.6</v>
      </c>
      <c r="H116" s="88">
        <f t="shared" si="139"/>
        <v>25.521000000000001</v>
      </c>
      <c r="I116" s="88">
        <f t="shared" si="140"/>
        <v>25.662000000000003</v>
      </c>
      <c r="J116" s="12"/>
      <c r="L116" s="35">
        <f>IF(B116&lt;=4920,B116,4920)</f>
        <v>1000</v>
      </c>
      <c r="M116" s="35">
        <f>IF(B116&lt;=4920,0,B116-4920)</f>
        <v>0</v>
      </c>
      <c r="N116" s="35">
        <f t="shared" si="130"/>
        <v>5</v>
      </c>
      <c r="O116" s="35">
        <f t="shared" si="131"/>
        <v>5</v>
      </c>
      <c r="P116" s="40">
        <f>'Rate Tables'!$F$96</f>
        <v>24</v>
      </c>
      <c r="Q116" s="40">
        <f>ROUND(N116*'Rate Tables'!$F$99,4)</f>
        <v>29.7</v>
      </c>
      <c r="R116" s="40">
        <f>ROUND(O116*'Rate Tables'!$F$100,4)</f>
        <v>40.75</v>
      </c>
      <c r="S116" s="40">
        <f>ROUND(L116*'Rate Tables'!$F$102,4)</f>
        <v>31.41</v>
      </c>
      <c r="T116" s="40">
        <f>ROUND(M116*'Rate Tables'!$F$103,4)</f>
        <v>0</v>
      </c>
      <c r="U116" s="40">
        <f>SUM(Q116:T116)</f>
        <v>101.86</v>
      </c>
      <c r="V116" s="40">
        <f>ROUND(B116*'Rate Tables'!$F$105,4)</f>
        <v>3.512</v>
      </c>
      <c r="W116" s="40">
        <f>ROUND(B116*'Rate Tables'!$F$107,4)</f>
        <v>5.625</v>
      </c>
      <c r="X116" s="40">
        <f>ROUND(B116*'Rate Tables'!$F$112,4)</f>
        <v>4.1980000000000004</v>
      </c>
      <c r="Y116" s="40">
        <f>ROUND(B116*'Rate Tables'!$F$114,4)</f>
        <v>0</v>
      </c>
      <c r="Z116" s="40">
        <f>ROUND(N116*'Rate Tables'!$F$117,4)</f>
        <v>7.05</v>
      </c>
      <c r="AA116" s="40"/>
      <c r="AB116" s="40">
        <f>ROUND(B116*'Rate Tables'!$F$119,4)</f>
        <v>13.32</v>
      </c>
      <c r="AC116" s="40">
        <f t="shared" si="132"/>
        <v>20.37</v>
      </c>
      <c r="AD116" s="40">
        <f>ROUND(N116*'Rate Tables'!$F$122,4)</f>
        <v>2.5</v>
      </c>
      <c r="AE116" s="40">
        <f>ROUND(O116*'Rate Tables'!$F$123,4)</f>
        <v>9.65</v>
      </c>
      <c r="AF116" s="40">
        <f>ROUND(L116*'Rate Tables'!$F$125,4)</f>
        <v>81.5</v>
      </c>
      <c r="AG116" s="40"/>
      <c r="AH116" s="40">
        <f t="shared" si="133"/>
        <v>93.65</v>
      </c>
      <c r="AI116" s="78">
        <f>ROUND(B116*'Rate Tables'!$F$109,4)</f>
        <v>0</v>
      </c>
      <c r="AJ116" s="78">
        <f>ROUND(B116*'Rate Tables'!$F$110,4)</f>
        <v>1.99</v>
      </c>
      <c r="AK116" s="77">
        <f>ROUND(P116+U116+V116+W116+X116+Y116+AC116+AH116+AI116+AJ116,2)</f>
        <v>255.21</v>
      </c>
      <c r="AL116" s="40"/>
      <c r="AO116" s="40">
        <f>'Rate Tables'!$I$96</f>
        <v>24</v>
      </c>
      <c r="AP116" s="40">
        <f>ROUND(N116*'Rate Tables'!$I$99,4)</f>
        <v>29.7</v>
      </c>
      <c r="AQ116" s="40">
        <f>ROUND(O116*'Rate Tables'!$I$100,4)</f>
        <v>40.75</v>
      </c>
      <c r="AR116" s="40">
        <f>ROUND(L116*'Rate Tables'!$I$102,4)</f>
        <v>31.41</v>
      </c>
      <c r="AS116" s="40">
        <f>ROUND(M116*'Rate Tables'!$I$103,4)</f>
        <v>0</v>
      </c>
      <c r="AT116" s="40">
        <f t="shared" si="134"/>
        <v>101.86</v>
      </c>
      <c r="AU116" s="40">
        <f>ROUND(B116*'Rate Tables'!$I$105,4)</f>
        <v>3.512</v>
      </c>
      <c r="AV116" s="40">
        <f>ROUND(B116*'Rate Tables'!$I$107,4)</f>
        <v>5.625</v>
      </c>
      <c r="AW116" s="40">
        <f>ROUND(B116*'Rate Tables'!$I$112,4)</f>
        <v>4.1980000000000004</v>
      </c>
      <c r="AX116" s="40">
        <f>ROUND(B116*'Rate Tables'!$I$114,4)</f>
        <v>0</v>
      </c>
      <c r="AY116" s="40">
        <f>ROUND(N116*'Rate Tables'!$I$117,4)</f>
        <v>7.05</v>
      </c>
      <c r="AZ116" s="40"/>
      <c r="BA116" s="40">
        <f>ROUND(B116*'Rate Tables'!$I$119,4)</f>
        <v>13.32</v>
      </c>
      <c r="BB116" s="40">
        <f t="shared" si="135"/>
        <v>20.37</v>
      </c>
      <c r="BC116" s="40">
        <f>ROUND(N116*'Rate Tables'!$I$122,4)</f>
        <v>2.5</v>
      </c>
      <c r="BD116" s="40">
        <f>ROUND(O116*'Rate Tables'!$I$123,4)</f>
        <v>9.65</v>
      </c>
      <c r="BE116" s="40">
        <f>ROUND(L116*'Rate Tables'!$I$125,4)</f>
        <v>81.5</v>
      </c>
      <c r="BF116" s="40"/>
      <c r="BG116" s="40">
        <f>SUM(BC116:BF116)</f>
        <v>93.65</v>
      </c>
      <c r="BH116" s="78">
        <f>ROUND(B116*'Rate Tables'!$I$109,4)</f>
        <v>1.41</v>
      </c>
      <c r="BI116" s="78">
        <f>ROUND(B116*'Rate Tables'!$I$110,4)</f>
        <v>1.99</v>
      </c>
      <c r="BJ116" s="77">
        <f t="shared" ref="BJ116:BJ119" si="141">ROUND(AO116+AT116+AU116+AV116+AW116+AX116+BB116+BG116+BH116+BI116,2)</f>
        <v>256.62</v>
      </c>
      <c r="BO116" s="1"/>
      <c r="BP116" s="1"/>
    </row>
    <row r="117" spans="1:68" x14ac:dyDescent="0.25">
      <c r="A117" s="58">
        <f>A116</f>
        <v>10</v>
      </c>
      <c r="B117" s="106">
        <f>ROUND(A117*200,0)</f>
        <v>2000</v>
      </c>
      <c r="C117" s="86">
        <f>AK117</f>
        <v>396.76</v>
      </c>
      <c r="D117" s="86">
        <f>BJ117</f>
        <v>399.58</v>
      </c>
      <c r="E117" s="88">
        <f t="shared" si="137"/>
        <v>2.8199999999999932</v>
      </c>
      <c r="F117" s="107">
        <f t="shared" si="138"/>
        <v>0.7</v>
      </c>
      <c r="H117" s="88">
        <f t="shared" si="139"/>
        <v>19.838000000000001</v>
      </c>
      <c r="I117" s="88">
        <f t="shared" si="140"/>
        <v>19.978999999999999</v>
      </c>
      <c r="J117" s="12"/>
      <c r="L117" s="35">
        <f>IF(B117&lt;=4920,B117,4920)</f>
        <v>2000</v>
      </c>
      <c r="M117" s="35">
        <f>IF(B117&lt;=4920,0,B117-4920)</f>
        <v>0</v>
      </c>
      <c r="N117" s="35">
        <f t="shared" si="130"/>
        <v>5</v>
      </c>
      <c r="O117" s="35">
        <f t="shared" si="131"/>
        <v>5</v>
      </c>
      <c r="P117" s="40">
        <f>'Rate Tables'!$F$96</f>
        <v>24</v>
      </c>
      <c r="Q117" s="40">
        <f>ROUND(N117*'Rate Tables'!$F$99,4)</f>
        <v>29.7</v>
      </c>
      <c r="R117" s="40">
        <f>ROUND(O117*'Rate Tables'!$F$100,4)</f>
        <v>40.75</v>
      </c>
      <c r="S117" s="40">
        <f>ROUND(L117*'Rate Tables'!$F$102,4)</f>
        <v>62.82</v>
      </c>
      <c r="T117" s="40">
        <f>ROUND(M117*'Rate Tables'!$F$103,4)</f>
        <v>0</v>
      </c>
      <c r="U117" s="40">
        <f>SUM(Q117:T117)</f>
        <v>133.27000000000001</v>
      </c>
      <c r="V117" s="40">
        <f>ROUND(B117*'Rate Tables'!$F$105,4)</f>
        <v>7.024</v>
      </c>
      <c r="W117" s="40">
        <f>ROUND(B117*'Rate Tables'!$F$107,4)</f>
        <v>11.25</v>
      </c>
      <c r="X117" s="40">
        <f>ROUND(B117*'Rate Tables'!$F$112,4)</f>
        <v>8.3960000000000008</v>
      </c>
      <c r="Y117" s="40">
        <f>ROUND(B117*'Rate Tables'!$F$114,4)</f>
        <v>0</v>
      </c>
      <c r="Z117" s="40">
        <f>ROUND(N117*'Rate Tables'!$F$117,4)</f>
        <v>7.05</v>
      </c>
      <c r="AA117" s="40"/>
      <c r="AB117" s="40">
        <f>ROUND(B117*'Rate Tables'!$F$119,4)</f>
        <v>26.64</v>
      </c>
      <c r="AC117" s="40">
        <f t="shared" si="132"/>
        <v>33.69</v>
      </c>
      <c r="AD117" s="40">
        <f>ROUND(N117*'Rate Tables'!$F$122,4)</f>
        <v>2.5</v>
      </c>
      <c r="AE117" s="40">
        <f>ROUND(O117*'Rate Tables'!$F$123,4)</f>
        <v>9.65</v>
      </c>
      <c r="AF117" s="40">
        <f>ROUND(L117*'Rate Tables'!$F$125,4)</f>
        <v>163</v>
      </c>
      <c r="AG117" s="40"/>
      <c r="AH117" s="40">
        <f t="shared" si="133"/>
        <v>175.15</v>
      </c>
      <c r="AI117" s="78">
        <f>ROUND(B117*'Rate Tables'!$F$109,4)</f>
        <v>0</v>
      </c>
      <c r="AJ117" s="78">
        <f>ROUND(B117*'Rate Tables'!$F$110,4)</f>
        <v>3.98</v>
      </c>
      <c r="AK117" s="77">
        <f>ROUND(P117+U117+V117+W117+X117+Y117+AC117+AH117+AI117+AJ117,2)</f>
        <v>396.76</v>
      </c>
      <c r="AL117" s="40"/>
      <c r="AO117" s="40">
        <f>'Rate Tables'!$I$96</f>
        <v>24</v>
      </c>
      <c r="AP117" s="40">
        <f>ROUND(N117*'Rate Tables'!$I$99,4)</f>
        <v>29.7</v>
      </c>
      <c r="AQ117" s="40">
        <f>ROUND(O117*'Rate Tables'!$I$100,4)</f>
        <v>40.75</v>
      </c>
      <c r="AR117" s="40">
        <f>ROUND(L117*'Rate Tables'!$I$102,4)</f>
        <v>62.82</v>
      </c>
      <c r="AS117" s="40">
        <f>ROUND(M117*'Rate Tables'!$I$103,4)</f>
        <v>0</v>
      </c>
      <c r="AT117" s="40">
        <f t="shared" si="134"/>
        <v>133.27000000000001</v>
      </c>
      <c r="AU117" s="40">
        <f>ROUND(B117*'Rate Tables'!$I$105,4)</f>
        <v>7.024</v>
      </c>
      <c r="AV117" s="40">
        <f>ROUND(B117*'Rate Tables'!$I$107,4)</f>
        <v>11.25</v>
      </c>
      <c r="AW117" s="40">
        <f>ROUND(B117*'Rate Tables'!$I$112,4)</f>
        <v>8.3960000000000008</v>
      </c>
      <c r="AX117" s="40">
        <f>ROUND(B117*'Rate Tables'!$I$114,4)</f>
        <v>0</v>
      </c>
      <c r="AY117" s="40">
        <f>ROUND(N117*'Rate Tables'!$I$117,4)</f>
        <v>7.05</v>
      </c>
      <c r="AZ117" s="40"/>
      <c r="BA117" s="40">
        <f>ROUND(B117*'Rate Tables'!$I$119,4)</f>
        <v>26.64</v>
      </c>
      <c r="BB117" s="40">
        <f t="shared" si="135"/>
        <v>33.69</v>
      </c>
      <c r="BC117" s="40">
        <f>ROUND(N117*'Rate Tables'!$I$122,4)</f>
        <v>2.5</v>
      </c>
      <c r="BD117" s="40">
        <f>ROUND(O117*'Rate Tables'!$I$123,4)</f>
        <v>9.65</v>
      </c>
      <c r="BE117" s="40">
        <f>ROUND(L117*'Rate Tables'!$I$125,4)</f>
        <v>163</v>
      </c>
      <c r="BF117" s="40"/>
      <c r="BG117" s="40">
        <f>SUM(BC117:BF117)</f>
        <v>175.15</v>
      </c>
      <c r="BH117" s="78">
        <f>ROUND(B117*'Rate Tables'!$I$109,4)</f>
        <v>2.82</v>
      </c>
      <c r="BI117" s="78">
        <f>ROUND(B117*'Rate Tables'!$I$110,4)</f>
        <v>3.98</v>
      </c>
      <c r="BJ117" s="77">
        <f t="shared" si="141"/>
        <v>399.58</v>
      </c>
      <c r="BO117" s="1"/>
      <c r="BP117" s="1"/>
    </row>
    <row r="118" spans="1:68" x14ac:dyDescent="0.25">
      <c r="A118" s="58">
        <f>A117</f>
        <v>10</v>
      </c>
      <c r="B118" s="106">
        <f>ROUND(A118*300,0)</f>
        <v>3000</v>
      </c>
      <c r="C118" s="86">
        <f>AK118</f>
        <v>538.32000000000005</v>
      </c>
      <c r="D118" s="86">
        <f>BJ118</f>
        <v>542.54999999999995</v>
      </c>
      <c r="E118" s="88">
        <f t="shared" si="137"/>
        <v>4.2299999999999045</v>
      </c>
      <c r="F118" s="107">
        <f t="shared" si="138"/>
        <v>0.8</v>
      </c>
      <c r="H118" s="88">
        <f t="shared" si="139"/>
        <v>17.944000000000003</v>
      </c>
      <c r="I118" s="88">
        <f t="shared" si="140"/>
        <v>18.084999999999997</v>
      </c>
      <c r="J118" s="12"/>
      <c r="L118" s="35">
        <f>IF(B118&lt;=4920,B118,4920)</f>
        <v>3000</v>
      </c>
      <c r="M118" s="35">
        <f>IF(B118&lt;=4920,0,B118-4920)</f>
        <v>0</v>
      </c>
      <c r="N118" s="35">
        <f t="shared" si="130"/>
        <v>5</v>
      </c>
      <c r="O118" s="35">
        <f t="shared" si="131"/>
        <v>5</v>
      </c>
      <c r="P118" s="40">
        <f>'Rate Tables'!$F$96</f>
        <v>24</v>
      </c>
      <c r="Q118" s="40">
        <f>ROUND(N118*'Rate Tables'!$F$99,4)</f>
        <v>29.7</v>
      </c>
      <c r="R118" s="40">
        <f>ROUND(O118*'Rate Tables'!$F$100,4)</f>
        <v>40.75</v>
      </c>
      <c r="S118" s="40">
        <f>ROUND(L118*'Rate Tables'!$F$102,4)</f>
        <v>94.23</v>
      </c>
      <c r="T118" s="40">
        <f>ROUND(M118*'Rate Tables'!$F$103,4)</f>
        <v>0</v>
      </c>
      <c r="U118" s="40">
        <f>SUM(Q118:T118)</f>
        <v>164.68</v>
      </c>
      <c r="V118" s="40">
        <f>ROUND(B118*'Rate Tables'!$F$105,4)</f>
        <v>10.536</v>
      </c>
      <c r="W118" s="40">
        <f>ROUND(B118*'Rate Tables'!$F$107,4)</f>
        <v>16.875</v>
      </c>
      <c r="X118" s="40">
        <f>ROUND(B118*'Rate Tables'!$F$112,4)</f>
        <v>12.593999999999999</v>
      </c>
      <c r="Y118" s="40">
        <f>ROUND(B118*'Rate Tables'!$F$114,4)</f>
        <v>0</v>
      </c>
      <c r="Z118" s="40">
        <f>ROUND(N118*'Rate Tables'!$F$117,4)</f>
        <v>7.05</v>
      </c>
      <c r="AA118" s="40"/>
      <c r="AB118" s="40">
        <f>ROUND(B118*'Rate Tables'!$F$119,4)</f>
        <v>39.96</v>
      </c>
      <c r="AC118" s="40">
        <f t="shared" si="132"/>
        <v>47.01</v>
      </c>
      <c r="AD118" s="40">
        <f>ROUND(N118*'Rate Tables'!$F$122,4)</f>
        <v>2.5</v>
      </c>
      <c r="AE118" s="40">
        <f>ROUND(O118*'Rate Tables'!$F$123,4)</f>
        <v>9.65</v>
      </c>
      <c r="AF118" s="40">
        <f>ROUND(L118*'Rate Tables'!$F$125,4)</f>
        <v>244.5</v>
      </c>
      <c r="AG118" s="40"/>
      <c r="AH118" s="40">
        <f t="shared" si="133"/>
        <v>256.64999999999998</v>
      </c>
      <c r="AI118" s="78">
        <f>ROUND(B118*'Rate Tables'!$F$109,4)</f>
        <v>0</v>
      </c>
      <c r="AJ118" s="78">
        <f>ROUND(B118*'Rate Tables'!$F$110,4)</f>
        <v>5.97</v>
      </c>
      <c r="AK118" s="77">
        <f>ROUND(P118+U118+V118+W118+X118+Y118+AC118+AH118+AI118+AJ118,2)</f>
        <v>538.32000000000005</v>
      </c>
      <c r="AL118" s="40"/>
      <c r="AO118" s="40">
        <f>'Rate Tables'!$I$96</f>
        <v>24</v>
      </c>
      <c r="AP118" s="40">
        <f>ROUND(N118*'Rate Tables'!$I$99,4)</f>
        <v>29.7</v>
      </c>
      <c r="AQ118" s="40">
        <f>ROUND(O118*'Rate Tables'!$I$100,4)</f>
        <v>40.75</v>
      </c>
      <c r="AR118" s="40">
        <f>ROUND(L118*'Rate Tables'!$I$102,4)</f>
        <v>94.23</v>
      </c>
      <c r="AS118" s="40">
        <f>ROUND(M118*'Rate Tables'!$I$103,4)</f>
        <v>0</v>
      </c>
      <c r="AT118" s="40">
        <f t="shared" si="134"/>
        <v>164.68</v>
      </c>
      <c r="AU118" s="40">
        <f>ROUND(B118*'Rate Tables'!$I$105,4)</f>
        <v>10.536</v>
      </c>
      <c r="AV118" s="40">
        <f>ROUND(B118*'Rate Tables'!$I$107,4)</f>
        <v>16.875</v>
      </c>
      <c r="AW118" s="40">
        <f>ROUND(B118*'Rate Tables'!$I$112,4)</f>
        <v>12.593999999999999</v>
      </c>
      <c r="AX118" s="40">
        <f>ROUND(B118*'Rate Tables'!$I$114,4)</f>
        <v>0</v>
      </c>
      <c r="AY118" s="40">
        <f>ROUND(N118*'Rate Tables'!$I$117,4)</f>
        <v>7.05</v>
      </c>
      <c r="AZ118" s="40"/>
      <c r="BA118" s="40">
        <f>ROUND(B118*'Rate Tables'!$I$119,4)</f>
        <v>39.96</v>
      </c>
      <c r="BB118" s="40">
        <f t="shared" si="135"/>
        <v>47.01</v>
      </c>
      <c r="BC118" s="40">
        <f>ROUND(N118*'Rate Tables'!$I$122,4)</f>
        <v>2.5</v>
      </c>
      <c r="BD118" s="40">
        <f>ROUND(O118*'Rate Tables'!$I$123,4)</f>
        <v>9.65</v>
      </c>
      <c r="BE118" s="40">
        <f>ROUND(L118*'Rate Tables'!$I$125,4)</f>
        <v>244.5</v>
      </c>
      <c r="BF118" s="40"/>
      <c r="BG118" s="40">
        <f>SUM(BC118:BF118)</f>
        <v>256.64999999999998</v>
      </c>
      <c r="BH118" s="78">
        <f>ROUND(B118*'Rate Tables'!$I$109,4)</f>
        <v>4.2300000000000004</v>
      </c>
      <c r="BI118" s="78">
        <f>ROUND(B118*'Rate Tables'!$I$110,4)</f>
        <v>5.97</v>
      </c>
      <c r="BJ118" s="77">
        <f t="shared" si="141"/>
        <v>542.54999999999995</v>
      </c>
      <c r="BO118" s="1"/>
      <c r="BP118" s="1"/>
    </row>
    <row r="119" spans="1:68" x14ac:dyDescent="0.25">
      <c r="A119" s="58">
        <f>A118</f>
        <v>10</v>
      </c>
      <c r="B119" s="106">
        <f>ROUND(A119*400,0)</f>
        <v>4000</v>
      </c>
      <c r="C119" s="86">
        <f>AK119</f>
        <v>679.87</v>
      </c>
      <c r="D119" s="86">
        <f>BJ119</f>
        <v>685.51</v>
      </c>
      <c r="E119" s="88">
        <f t="shared" si="137"/>
        <v>5.6399999999999864</v>
      </c>
      <c r="F119" s="107">
        <f t="shared" si="138"/>
        <v>0.8</v>
      </c>
      <c r="H119" s="88">
        <f t="shared" si="139"/>
        <v>16.996749999999999</v>
      </c>
      <c r="I119" s="88">
        <f t="shared" si="140"/>
        <v>17.13775</v>
      </c>
      <c r="J119" s="12"/>
      <c r="L119" s="35">
        <f>IF(B119&lt;=4920,B119,4920)</f>
        <v>4000</v>
      </c>
      <c r="M119" s="35">
        <f>IF(B119&lt;=4920,0,B119-4920)</f>
        <v>0</v>
      </c>
      <c r="N119" s="35">
        <f t="shared" si="130"/>
        <v>5</v>
      </c>
      <c r="O119" s="35">
        <f t="shared" si="131"/>
        <v>5</v>
      </c>
      <c r="P119" s="40">
        <f>'Rate Tables'!$F$96</f>
        <v>24</v>
      </c>
      <c r="Q119" s="40">
        <f>ROUND(N119*'Rate Tables'!$F$99,4)</f>
        <v>29.7</v>
      </c>
      <c r="R119" s="40">
        <f>ROUND(O119*'Rate Tables'!$F$100,4)</f>
        <v>40.75</v>
      </c>
      <c r="S119" s="40">
        <f>ROUND(L119*'Rate Tables'!$F$102,4)</f>
        <v>125.64</v>
      </c>
      <c r="T119" s="40">
        <f>ROUND(M119*'Rate Tables'!$F$103,4)</f>
        <v>0</v>
      </c>
      <c r="U119" s="40">
        <f>SUM(Q119:T119)</f>
        <v>196.09</v>
      </c>
      <c r="V119" s="40">
        <f>ROUND(B119*'Rate Tables'!$F$105,4)</f>
        <v>14.048</v>
      </c>
      <c r="W119" s="40">
        <f>ROUND(B119*'Rate Tables'!$F$107,4)</f>
        <v>22.5</v>
      </c>
      <c r="X119" s="40">
        <f>ROUND(B119*'Rate Tables'!$F$112,4)</f>
        <v>16.792000000000002</v>
      </c>
      <c r="Y119" s="40">
        <f>ROUND(B119*'Rate Tables'!$F$114,4)</f>
        <v>0</v>
      </c>
      <c r="Z119" s="40">
        <f>ROUND(N119*'Rate Tables'!$F$117,4)</f>
        <v>7.05</v>
      </c>
      <c r="AA119" s="40"/>
      <c r="AB119" s="40">
        <f>ROUND(B119*'Rate Tables'!$F$119,4)</f>
        <v>53.28</v>
      </c>
      <c r="AC119" s="40">
        <f t="shared" si="132"/>
        <v>60.33</v>
      </c>
      <c r="AD119" s="40">
        <f>ROUND(N119*'Rate Tables'!$F$122,4)</f>
        <v>2.5</v>
      </c>
      <c r="AE119" s="40">
        <f>ROUND(O119*'Rate Tables'!$F$123,4)</f>
        <v>9.65</v>
      </c>
      <c r="AF119" s="40">
        <f>ROUND(L119*'Rate Tables'!$F$125,4)</f>
        <v>326</v>
      </c>
      <c r="AG119" s="40"/>
      <c r="AH119" s="40">
        <f t="shared" si="133"/>
        <v>338.15</v>
      </c>
      <c r="AI119" s="78">
        <f>ROUND(B119*'Rate Tables'!$F$109,4)</f>
        <v>0</v>
      </c>
      <c r="AJ119" s="78">
        <f>ROUND(B119*'Rate Tables'!$F$110,4)</f>
        <v>7.96</v>
      </c>
      <c r="AK119" s="77">
        <f>ROUND(P119+U119+V119+W119+X119+Y119+AC119+AH119+AI119+AJ119,2)</f>
        <v>679.87</v>
      </c>
      <c r="AL119" s="40"/>
      <c r="AO119" s="40">
        <f>'Rate Tables'!$I$96</f>
        <v>24</v>
      </c>
      <c r="AP119" s="40">
        <f>ROUND(N119*'Rate Tables'!$I$99,4)</f>
        <v>29.7</v>
      </c>
      <c r="AQ119" s="40">
        <f>ROUND(O119*'Rate Tables'!$I$100,4)</f>
        <v>40.75</v>
      </c>
      <c r="AR119" s="40">
        <f>ROUND(L119*'Rate Tables'!$I$102,4)</f>
        <v>125.64</v>
      </c>
      <c r="AS119" s="40">
        <f>ROUND(M119*'Rate Tables'!$I$103,4)</f>
        <v>0</v>
      </c>
      <c r="AT119" s="40">
        <f t="shared" si="134"/>
        <v>196.09</v>
      </c>
      <c r="AU119" s="40">
        <f>ROUND(B119*'Rate Tables'!$I$105,4)</f>
        <v>14.048</v>
      </c>
      <c r="AV119" s="40">
        <f>ROUND(B119*'Rate Tables'!$I$107,4)</f>
        <v>22.5</v>
      </c>
      <c r="AW119" s="40">
        <f>ROUND(B119*'Rate Tables'!$I$112,4)</f>
        <v>16.792000000000002</v>
      </c>
      <c r="AX119" s="40">
        <f>ROUND(B119*'Rate Tables'!$I$114,4)</f>
        <v>0</v>
      </c>
      <c r="AY119" s="40">
        <f>ROUND(N119*'Rate Tables'!$I$117,4)</f>
        <v>7.05</v>
      </c>
      <c r="AZ119" s="40"/>
      <c r="BA119" s="40">
        <f>ROUND(B119*'Rate Tables'!$I$119,4)</f>
        <v>53.28</v>
      </c>
      <c r="BB119" s="40">
        <f t="shared" si="135"/>
        <v>60.33</v>
      </c>
      <c r="BC119" s="40">
        <f>ROUND(N119*'Rate Tables'!$I$122,4)</f>
        <v>2.5</v>
      </c>
      <c r="BD119" s="40">
        <f>ROUND(O119*'Rate Tables'!$I$123,4)</f>
        <v>9.65</v>
      </c>
      <c r="BE119" s="40">
        <f>ROUND(L119*'Rate Tables'!$I$125,4)</f>
        <v>326</v>
      </c>
      <c r="BF119" s="40"/>
      <c r="BG119" s="40">
        <f>SUM(BC119:BF119)</f>
        <v>338.15</v>
      </c>
      <c r="BH119" s="78">
        <f>ROUND(B119*'Rate Tables'!$I$109,4)</f>
        <v>5.64</v>
      </c>
      <c r="BI119" s="78">
        <f>ROUND(B119*'Rate Tables'!$I$110,4)</f>
        <v>7.96</v>
      </c>
      <c r="BJ119" s="77">
        <f t="shared" si="141"/>
        <v>685.51</v>
      </c>
      <c r="BO119" s="1"/>
      <c r="BP119" s="1"/>
    </row>
    <row r="120" spans="1:68" x14ac:dyDescent="0.25">
      <c r="B120" s="106"/>
      <c r="C120" s="88"/>
      <c r="D120" s="88"/>
      <c r="E120" s="88"/>
      <c r="F120" s="107"/>
      <c r="H120" s="88"/>
      <c r="I120" s="88"/>
      <c r="J120" s="12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78"/>
      <c r="AJ120" s="78"/>
      <c r="AK120" s="77"/>
      <c r="AL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78"/>
      <c r="BI120" s="78"/>
      <c r="BJ120" s="77"/>
      <c r="BO120" s="1"/>
      <c r="BP120" s="1"/>
    </row>
    <row r="121" spans="1:68" x14ac:dyDescent="0.25">
      <c r="A121" s="58">
        <v>25</v>
      </c>
      <c r="B121" s="106">
        <f>ROUND(A121*100,0)</f>
        <v>2500</v>
      </c>
      <c r="C121" s="86">
        <f>AK121</f>
        <v>618.74</v>
      </c>
      <c r="D121" s="86">
        <f>BJ121</f>
        <v>622.26</v>
      </c>
      <c r="E121" s="88">
        <f t="shared" si="137"/>
        <v>3.5199999999999818</v>
      </c>
      <c r="F121" s="107">
        <f t="shared" si="138"/>
        <v>0.6</v>
      </c>
      <c r="H121" s="88">
        <f t="shared" si="139"/>
        <v>24.749600000000001</v>
      </c>
      <c r="I121" s="88">
        <f t="shared" si="140"/>
        <v>24.8904</v>
      </c>
      <c r="J121" s="12"/>
      <c r="L121" s="35">
        <f>IF(B121&lt;=4920,B121,4920)</f>
        <v>2500</v>
      </c>
      <c r="M121" s="35">
        <f>IF(B121&lt;=4920,0,B121-4920)</f>
        <v>0</v>
      </c>
      <c r="N121" s="35">
        <f t="shared" si="130"/>
        <v>5</v>
      </c>
      <c r="O121" s="35">
        <f t="shared" si="131"/>
        <v>20</v>
      </c>
      <c r="P121" s="40">
        <f>'Rate Tables'!$F$96</f>
        <v>24</v>
      </c>
      <c r="Q121" s="40">
        <f>ROUND(N121*'Rate Tables'!$F$99,4)</f>
        <v>29.7</v>
      </c>
      <c r="R121" s="40">
        <f>ROUND(O121*'Rate Tables'!$F$100,4)</f>
        <v>163</v>
      </c>
      <c r="S121" s="40">
        <f>ROUND(L121*'Rate Tables'!$F$102,4)</f>
        <v>78.525000000000006</v>
      </c>
      <c r="T121" s="40">
        <f>ROUND(M121*'Rate Tables'!$F$103,4)</f>
        <v>0</v>
      </c>
      <c r="U121" s="40">
        <f>SUM(Q121:T121)</f>
        <v>271.22500000000002</v>
      </c>
      <c r="V121" s="40">
        <f>ROUND(B121*'Rate Tables'!$F$105,4)</f>
        <v>8.7799999999999994</v>
      </c>
      <c r="W121" s="40">
        <f>ROUND(B121*'Rate Tables'!$F$107,4)</f>
        <v>14.0625</v>
      </c>
      <c r="X121" s="40">
        <f>ROUND(B121*'Rate Tables'!$F$112,4)</f>
        <v>10.494999999999999</v>
      </c>
      <c r="Y121" s="40">
        <f>ROUND(B121*'Rate Tables'!$F$114,4)</f>
        <v>0</v>
      </c>
      <c r="Z121" s="40">
        <f>ROUND(N121*'Rate Tables'!$F$117,4)</f>
        <v>7.05</v>
      </c>
      <c r="AA121" s="40"/>
      <c r="AB121" s="40">
        <f>ROUND(B121*'Rate Tables'!$F$119,4)</f>
        <v>33.299999999999997</v>
      </c>
      <c r="AC121" s="40">
        <f t="shared" si="132"/>
        <v>40.349999999999994</v>
      </c>
      <c r="AD121" s="40">
        <f>ROUND(N121*'Rate Tables'!$F$122,4)</f>
        <v>2.5</v>
      </c>
      <c r="AE121" s="40">
        <f>ROUND(O121*'Rate Tables'!$F$123,4)</f>
        <v>38.6</v>
      </c>
      <c r="AF121" s="40">
        <f>ROUND(L121*'Rate Tables'!$F$125,4)</f>
        <v>203.75</v>
      </c>
      <c r="AG121" s="40"/>
      <c r="AH121" s="40">
        <f t="shared" si="133"/>
        <v>244.85</v>
      </c>
      <c r="AI121" s="78">
        <f>ROUND(B121*'Rate Tables'!$F$109,4)</f>
        <v>0</v>
      </c>
      <c r="AJ121" s="78">
        <f>ROUND(B121*'Rate Tables'!$F$110,4)</f>
        <v>4.9749999999999996</v>
      </c>
      <c r="AK121" s="77">
        <f>ROUND(P121+U121+V121+W121+X121+Y121+AC121+AH121+AI121+AJ121,2)</f>
        <v>618.74</v>
      </c>
      <c r="AL121" s="40"/>
      <c r="AO121" s="40">
        <f>'Rate Tables'!$I$96</f>
        <v>24</v>
      </c>
      <c r="AP121" s="40">
        <f>ROUND(N121*'Rate Tables'!$I$99,4)</f>
        <v>29.7</v>
      </c>
      <c r="AQ121" s="40">
        <f>ROUND(O121*'Rate Tables'!$I$100,4)</f>
        <v>163</v>
      </c>
      <c r="AR121" s="40">
        <f>ROUND(L121*'Rate Tables'!$I$102,4)</f>
        <v>78.525000000000006</v>
      </c>
      <c r="AS121" s="40">
        <f>ROUND(M121*'Rate Tables'!$I$103,4)</f>
        <v>0</v>
      </c>
      <c r="AT121" s="40">
        <f t="shared" si="134"/>
        <v>271.22500000000002</v>
      </c>
      <c r="AU121" s="40">
        <f>ROUND(B121*'Rate Tables'!$I$105,4)</f>
        <v>8.7799999999999994</v>
      </c>
      <c r="AV121" s="40">
        <f>ROUND(B121*'Rate Tables'!$I$107,4)</f>
        <v>14.0625</v>
      </c>
      <c r="AW121" s="40">
        <f>ROUND(B121*'Rate Tables'!$I$112,4)</f>
        <v>10.494999999999999</v>
      </c>
      <c r="AX121" s="40">
        <f>ROUND(B121*'Rate Tables'!$I$114,4)</f>
        <v>0</v>
      </c>
      <c r="AY121" s="40">
        <f>ROUND(N121*'Rate Tables'!$I$117,4)</f>
        <v>7.05</v>
      </c>
      <c r="AZ121" s="40"/>
      <c r="BA121" s="40">
        <f>ROUND(B121*'Rate Tables'!$I$119,4)</f>
        <v>33.299999999999997</v>
      </c>
      <c r="BB121" s="40">
        <f t="shared" si="135"/>
        <v>40.349999999999994</v>
      </c>
      <c r="BC121" s="40">
        <f>ROUND(N121*'Rate Tables'!$I$122,4)</f>
        <v>2.5</v>
      </c>
      <c r="BD121" s="40">
        <f>ROUND(O121*'Rate Tables'!$I$123,4)</f>
        <v>38.6</v>
      </c>
      <c r="BE121" s="40">
        <f>ROUND(L121*'Rate Tables'!$I$125,4)</f>
        <v>203.75</v>
      </c>
      <c r="BF121" s="40"/>
      <c r="BG121" s="40">
        <f>SUM(BC121:BF121)</f>
        <v>244.85</v>
      </c>
      <c r="BH121" s="78">
        <f>ROUND(B121*'Rate Tables'!$I$109,4)</f>
        <v>3.5249999999999999</v>
      </c>
      <c r="BI121" s="78">
        <f>ROUND(B121*'Rate Tables'!$I$110,4)</f>
        <v>4.9749999999999996</v>
      </c>
      <c r="BJ121" s="77">
        <f t="shared" ref="BJ121:BJ124" si="142">ROUND(AO121+AT121+AU121+AV121+AW121+AX121+BB121+BG121+BH121+BI121,2)</f>
        <v>622.26</v>
      </c>
      <c r="BO121" s="1"/>
      <c r="BP121" s="1"/>
    </row>
    <row r="122" spans="1:68" x14ac:dyDescent="0.25">
      <c r="A122" s="58">
        <f>A121</f>
        <v>25</v>
      </c>
      <c r="B122" s="106">
        <f>ROUND(A122*200,0)</f>
        <v>5000</v>
      </c>
      <c r="C122" s="86">
        <f>AK122</f>
        <v>965.86</v>
      </c>
      <c r="D122" s="86">
        <f>BJ122</f>
        <v>972.91</v>
      </c>
      <c r="E122" s="88">
        <f t="shared" si="137"/>
        <v>7.0499999999999545</v>
      </c>
      <c r="F122" s="107">
        <f t="shared" si="138"/>
        <v>0.7</v>
      </c>
      <c r="H122" s="88">
        <f t="shared" si="139"/>
        <v>19.3172</v>
      </c>
      <c r="I122" s="88">
        <f t="shared" si="140"/>
        <v>19.458200000000001</v>
      </c>
      <c r="J122" s="12"/>
      <c r="L122" s="35">
        <f>IF(B122&lt;=4920,B122,4920)</f>
        <v>4920</v>
      </c>
      <c r="M122" s="35">
        <f>IF(B122&lt;=4920,0,B122-4920)</f>
        <v>80</v>
      </c>
      <c r="N122" s="35">
        <f t="shared" si="130"/>
        <v>5</v>
      </c>
      <c r="O122" s="35">
        <f t="shared" si="131"/>
        <v>20</v>
      </c>
      <c r="P122" s="40">
        <f>'Rate Tables'!$F$96</f>
        <v>24</v>
      </c>
      <c r="Q122" s="40">
        <f>ROUND(N122*'Rate Tables'!$F$99,4)</f>
        <v>29.7</v>
      </c>
      <c r="R122" s="40">
        <f>ROUND(O122*'Rate Tables'!$F$100,4)</f>
        <v>163</v>
      </c>
      <c r="S122" s="40">
        <f>ROUND(L122*'Rate Tables'!$F$102,4)</f>
        <v>154.53720000000001</v>
      </c>
      <c r="T122" s="40">
        <f>ROUND(M122*'Rate Tables'!$F$103,4)</f>
        <v>2.2639999999999998</v>
      </c>
      <c r="U122" s="40">
        <f>SUM(Q122:T122)</f>
        <v>349.50120000000004</v>
      </c>
      <c r="V122" s="40">
        <f>ROUND(B122*'Rate Tables'!$F$105,4)</f>
        <v>17.559999999999999</v>
      </c>
      <c r="W122" s="40">
        <f>ROUND(B122*'Rate Tables'!$F$107,4)</f>
        <v>28.125</v>
      </c>
      <c r="X122" s="40">
        <f>ROUND(B122*'Rate Tables'!$F$112,4)</f>
        <v>20.99</v>
      </c>
      <c r="Y122" s="40">
        <f>ROUND(B122*'Rate Tables'!$F$114,4)</f>
        <v>0</v>
      </c>
      <c r="Z122" s="40">
        <f>ROUND(N122*'Rate Tables'!$F$117,4)</f>
        <v>7.05</v>
      </c>
      <c r="AA122" s="40"/>
      <c r="AB122" s="40">
        <f>ROUND(B122*'Rate Tables'!$F$119,4)</f>
        <v>66.599999999999994</v>
      </c>
      <c r="AC122" s="40">
        <f t="shared" si="132"/>
        <v>73.649999999999991</v>
      </c>
      <c r="AD122" s="40">
        <f>ROUND(N122*'Rate Tables'!$F$122,4)</f>
        <v>2.5</v>
      </c>
      <c r="AE122" s="40">
        <f>ROUND(O122*'Rate Tables'!$F$123,4)</f>
        <v>38.6</v>
      </c>
      <c r="AF122" s="40">
        <f>ROUND(L122*'Rate Tables'!$F$125,4)</f>
        <v>400.98</v>
      </c>
      <c r="AG122" s="40"/>
      <c r="AH122" s="40">
        <f t="shared" si="133"/>
        <v>442.08000000000004</v>
      </c>
      <c r="AI122" s="78">
        <f>ROUND(B122*'Rate Tables'!$F$109,4)</f>
        <v>0</v>
      </c>
      <c r="AJ122" s="78">
        <f>ROUND(B122*'Rate Tables'!$F$110,4)</f>
        <v>9.9499999999999993</v>
      </c>
      <c r="AK122" s="77">
        <f>ROUND(P122+U122+V122+W122+X122+Y122+AC122+AH122+AI122+AJ122,2)</f>
        <v>965.86</v>
      </c>
      <c r="AL122" s="40"/>
      <c r="AO122" s="40">
        <f>'Rate Tables'!$I$96</f>
        <v>24</v>
      </c>
      <c r="AP122" s="40">
        <f>ROUND(N122*'Rate Tables'!$I$99,4)</f>
        <v>29.7</v>
      </c>
      <c r="AQ122" s="40">
        <f>ROUND(O122*'Rate Tables'!$I$100,4)</f>
        <v>163</v>
      </c>
      <c r="AR122" s="40">
        <f>ROUND(L122*'Rate Tables'!$I$102,4)</f>
        <v>154.53720000000001</v>
      </c>
      <c r="AS122" s="40">
        <f>ROUND(M122*'Rate Tables'!$I$103,4)</f>
        <v>2.2639999999999998</v>
      </c>
      <c r="AT122" s="40">
        <f t="shared" si="134"/>
        <v>349.50120000000004</v>
      </c>
      <c r="AU122" s="40">
        <f>ROUND(B122*'Rate Tables'!$I$105,4)</f>
        <v>17.559999999999999</v>
      </c>
      <c r="AV122" s="40">
        <f>ROUND(B122*'Rate Tables'!$I$107,4)</f>
        <v>28.125</v>
      </c>
      <c r="AW122" s="40">
        <f>ROUND(B122*'Rate Tables'!$I$112,4)</f>
        <v>20.99</v>
      </c>
      <c r="AX122" s="40">
        <f>ROUND(B122*'Rate Tables'!$I$114,4)</f>
        <v>0</v>
      </c>
      <c r="AY122" s="40">
        <f>ROUND(N122*'Rate Tables'!$I$117,4)</f>
        <v>7.05</v>
      </c>
      <c r="AZ122" s="40"/>
      <c r="BA122" s="40">
        <f>ROUND(B122*'Rate Tables'!$I$119,4)</f>
        <v>66.599999999999994</v>
      </c>
      <c r="BB122" s="40">
        <f t="shared" si="135"/>
        <v>73.649999999999991</v>
      </c>
      <c r="BC122" s="40">
        <f>ROUND(N122*'Rate Tables'!$I$122,4)</f>
        <v>2.5</v>
      </c>
      <c r="BD122" s="40">
        <f>ROUND(O122*'Rate Tables'!$I$123,4)</f>
        <v>38.6</v>
      </c>
      <c r="BE122" s="40">
        <f>ROUND(L122*'Rate Tables'!$I$125,4)</f>
        <v>400.98</v>
      </c>
      <c r="BF122" s="40"/>
      <c r="BG122" s="40">
        <f>SUM(BC122:BF122)</f>
        <v>442.08000000000004</v>
      </c>
      <c r="BH122" s="78">
        <f>ROUND(B122*'Rate Tables'!$I$109,4)</f>
        <v>7.05</v>
      </c>
      <c r="BI122" s="78">
        <f>ROUND(B122*'Rate Tables'!$I$110,4)</f>
        <v>9.9499999999999993</v>
      </c>
      <c r="BJ122" s="77">
        <f t="shared" si="142"/>
        <v>972.91</v>
      </c>
      <c r="BO122" s="1"/>
      <c r="BP122" s="1"/>
    </row>
    <row r="123" spans="1:68" x14ac:dyDescent="0.25">
      <c r="A123" s="58">
        <f>A122</f>
        <v>25</v>
      </c>
      <c r="B123" s="106">
        <f>ROUND(A123*300,0)</f>
        <v>7500</v>
      </c>
      <c r="C123" s="86">
        <f>AK123</f>
        <v>1108.22</v>
      </c>
      <c r="D123" s="86">
        <f>BJ123</f>
        <v>1118.79</v>
      </c>
      <c r="E123" s="88">
        <f t="shared" si="137"/>
        <v>10.569999999999936</v>
      </c>
      <c r="F123" s="107">
        <f t="shared" si="138"/>
        <v>1</v>
      </c>
      <c r="H123" s="88">
        <f t="shared" si="139"/>
        <v>14.776266666666668</v>
      </c>
      <c r="I123" s="88">
        <f t="shared" si="140"/>
        <v>14.917199999999999</v>
      </c>
      <c r="J123" s="12"/>
      <c r="L123" s="35">
        <f>IF(B123&lt;=4920,B123,4920)</f>
        <v>4920</v>
      </c>
      <c r="M123" s="35">
        <f>IF(B123&lt;=4920,0,B123-4920)</f>
        <v>2580</v>
      </c>
      <c r="N123" s="35">
        <f t="shared" si="130"/>
        <v>5</v>
      </c>
      <c r="O123" s="35">
        <f t="shared" si="131"/>
        <v>20</v>
      </c>
      <c r="P123" s="40">
        <f>'Rate Tables'!$F$96</f>
        <v>24</v>
      </c>
      <c r="Q123" s="40">
        <f>ROUND(N123*'Rate Tables'!$F$99,4)</f>
        <v>29.7</v>
      </c>
      <c r="R123" s="40">
        <f>ROUND(O123*'Rate Tables'!$F$100,4)</f>
        <v>163</v>
      </c>
      <c r="S123" s="40">
        <f>ROUND(L123*'Rate Tables'!$F$102,4)</f>
        <v>154.53720000000001</v>
      </c>
      <c r="T123" s="40">
        <f>ROUND(M123*'Rate Tables'!$F$103,4)</f>
        <v>73.013999999999996</v>
      </c>
      <c r="U123" s="40">
        <f>SUM(Q123:T123)</f>
        <v>420.25120000000004</v>
      </c>
      <c r="V123" s="40">
        <f>ROUND(B123*'Rate Tables'!$F$105,4)</f>
        <v>26.34</v>
      </c>
      <c r="W123" s="40">
        <f>ROUND(B123*'Rate Tables'!$F$107,4)</f>
        <v>42.1875</v>
      </c>
      <c r="X123" s="40">
        <f>ROUND(B123*'Rate Tables'!$F$112,4)</f>
        <v>31.484999999999999</v>
      </c>
      <c r="Y123" s="40">
        <f>ROUND(B123*'Rate Tables'!$F$114,4)</f>
        <v>0</v>
      </c>
      <c r="Z123" s="40">
        <f>ROUND(N123*'Rate Tables'!$F$117,4)</f>
        <v>7.05</v>
      </c>
      <c r="AA123" s="40"/>
      <c r="AB123" s="40">
        <f>ROUND(B123*'Rate Tables'!$F$119,4)</f>
        <v>99.9</v>
      </c>
      <c r="AC123" s="40">
        <f t="shared" si="132"/>
        <v>106.95</v>
      </c>
      <c r="AD123" s="40">
        <f>ROUND(N123*'Rate Tables'!$F$122,4)</f>
        <v>2.5</v>
      </c>
      <c r="AE123" s="40">
        <f>ROUND(O123*'Rate Tables'!$F$123,4)</f>
        <v>38.6</v>
      </c>
      <c r="AF123" s="40">
        <f>ROUND(L123*'Rate Tables'!$F$125,4)</f>
        <v>400.98</v>
      </c>
      <c r="AG123" s="40"/>
      <c r="AH123" s="40">
        <f t="shared" si="133"/>
        <v>442.08000000000004</v>
      </c>
      <c r="AI123" s="78">
        <f>ROUND(B123*'Rate Tables'!$F$109,4)</f>
        <v>0</v>
      </c>
      <c r="AJ123" s="78">
        <f>ROUND(B123*'Rate Tables'!$F$110,4)</f>
        <v>14.925000000000001</v>
      </c>
      <c r="AK123" s="77">
        <f>ROUND(P123+U123+V123+W123+X123+Y123+AC123+AH123+AI123+AJ123,2)</f>
        <v>1108.22</v>
      </c>
      <c r="AL123" s="40"/>
      <c r="AO123" s="40">
        <f>'Rate Tables'!$I$96</f>
        <v>24</v>
      </c>
      <c r="AP123" s="40">
        <f>ROUND(N123*'Rate Tables'!$I$99,4)</f>
        <v>29.7</v>
      </c>
      <c r="AQ123" s="40">
        <f>ROUND(O123*'Rate Tables'!$I$100,4)</f>
        <v>163</v>
      </c>
      <c r="AR123" s="40">
        <f>ROUND(L123*'Rate Tables'!$I$102,4)</f>
        <v>154.53720000000001</v>
      </c>
      <c r="AS123" s="40">
        <f>ROUND(M123*'Rate Tables'!$I$103,4)</f>
        <v>73.013999999999996</v>
      </c>
      <c r="AT123" s="40">
        <f t="shared" si="134"/>
        <v>420.25120000000004</v>
      </c>
      <c r="AU123" s="40">
        <f>ROUND(B123*'Rate Tables'!$I$105,4)</f>
        <v>26.34</v>
      </c>
      <c r="AV123" s="40">
        <f>ROUND(B123*'Rate Tables'!$I$107,4)</f>
        <v>42.1875</v>
      </c>
      <c r="AW123" s="40">
        <f>ROUND(B123*'Rate Tables'!$I$112,4)</f>
        <v>31.484999999999999</v>
      </c>
      <c r="AX123" s="40">
        <f>ROUND(B123*'Rate Tables'!$I$114,4)</f>
        <v>0</v>
      </c>
      <c r="AY123" s="40">
        <f>ROUND(N123*'Rate Tables'!$I$117,4)</f>
        <v>7.05</v>
      </c>
      <c r="AZ123" s="40"/>
      <c r="BA123" s="40">
        <f>ROUND(B123*'Rate Tables'!$I$119,4)</f>
        <v>99.9</v>
      </c>
      <c r="BB123" s="40">
        <f t="shared" si="135"/>
        <v>106.95</v>
      </c>
      <c r="BC123" s="40">
        <f>ROUND(N123*'Rate Tables'!$I$122,4)</f>
        <v>2.5</v>
      </c>
      <c r="BD123" s="40">
        <f>ROUND(O123*'Rate Tables'!$I$123,4)</f>
        <v>38.6</v>
      </c>
      <c r="BE123" s="40">
        <f>ROUND(L123*'Rate Tables'!$I$125,4)</f>
        <v>400.98</v>
      </c>
      <c r="BF123" s="40"/>
      <c r="BG123" s="40">
        <f>SUM(BC123:BF123)</f>
        <v>442.08000000000004</v>
      </c>
      <c r="BH123" s="78">
        <f>ROUND(B123*'Rate Tables'!$I$109,4)</f>
        <v>10.574999999999999</v>
      </c>
      <c r="BI123" s="78">
        <f>ROUND(B123*'Rate Tables'!$I$110,4)</f>
        <v>14.925000000000001</v>
      </c>
      <c r="BJ123" s="77">
        <f t="shared" si="142"/>
        <v>1118.79</v>
      </c>
      <c r="BO123" s="1"/>
      <c r="BP123" s="1"/>
    </row>
    <row r="124" spans="1:68" x14ac:dyDescent="0.25">
      <c r="A124" s="58">
        <f>A123</f>
        <v>25</v>
      </c>
      <c r="B124" s="106">
        <f>ROUND(A124*400,0)</f>
        <v>10000</v>
      </c>
      <c r="C124" s="86">
        <f>AK124</f>
        <v>1250.58</v>
      </c>
      <c r="D124" s="86">
        <f>BJ124</f>
        <v>1264.68</v>
      </c>
      <c r="E124" s="88">
        <f t="shared" si="137"/>
        <v>14.100000000000136</v>
      </c>
      <c r="F124" s="107">
        <f t="shared" si="138"/>
        <v>1.1000000000000001</v>
      </c>
      <c r="H124" s="88">
        <f t="shared" si="139"/>
        <v>12.505800000000001</v>
      </c>
      <c r="I124" s="88">
        <f t="shared" si="140"/>
        <v>12.646799999999999</v>
      </c>
      <c r="J124" s="12"/>
      <c r="L124" s="35">
        <f>IF(B124&lt;=4920,B124,4920)</f>
        <v>4920</v>
      </c>
      <c r="M124" s="35">
        <f>IF(B124&lt;=4920,0,B124-4920)</f>
        <v>5080</v>
      </c>
      <c r="N124" s="35">
        <f t="shared" si="130"/>
        <v>5</v>
      </c>
      <c r="O124" s="35">
        <f t="shared" si="131"/>
        <v>20</v>
      </c>
      <c r="P124" s="40">
        <f>'Rate Tables'!$F$96</f>
        <v>24</v>
      </c>
      <c r="Q124" s="40">
        <f>ROUND(N124*'Rate Tables'!$F$99,4)</f>
        <v>29.7</v>
      </c>
      <c r="R124" s="40">
        <f>ROUND(O124*'Rate Tables'!$F$100,4)</f>
        <v>163</v>
      </c>
      <c r="S124" s="40">
        <f>ROUND(L124*'Rate Tables'!$F$102,4)</f>
        <v>154.53720000000001</v>
      </c>
      <c r="T124" s="40">
        <f>ROUND(M124*'Rate Tables'!$F$103,4)</f>
        <v>143.76400000000001</v>
      </c>
      <c r="U124" s="40">
        <f>SUM(Q124:T124)</f>
        <v>491.00120000000004</v>
      </c>
      <c r="V124" s="40">
        <f>ROUND(B124*'Rate Tables'!$F$105,4)</f>
        <v>35.119999999999997</v>
      </c>
      <c r="W124" s="40">
        <f>ROUND(B124*'Rate Tables'!$F$107,4)</f>
        <v>56.25</v>
      </c>
      <c r="X124" s="40">
        <f>ROUND(B124*'Rate Tables'!$F$112,4)</f>
        <v>41.98</v>
      </c>
      <c r="Y124" s="40">
        <f>ROUND(B124*'Rate Tables'!$F$114,4)</f>
        <v>0</v>
      </c>
      <c r="Z124" s="40">
        <f>ROUND(N124*'Rate Tables'!$F$117,4)</f>
        <v>7.05</v>
      </c>
      <c r="AA124" s="40"/>
      <c r="AB124" s="40">
        <f>ROUND(B124*'Rate Tables'!$F$119,4)</f>
        <v>133.19999999999999</v>
      </c>
      <c r="AC124" s="40">
        <f t="shared" si="132"/>
        <v>140.25</v>
      </c>
      <c r="AD124" s="40">
        <f>ROUND(N124*'Rate Tables'!$F$122,4)</f>
        <v>2.5</v>
      </c>
      <c r="AE124" s="40">
        <f>ROUND(O124*'Rate Tables'!$F$123,4)</f>
        <v>38.6</v>
      </c>
      <c r="AF124" s="40">
        <f>ROUND(L124*'Rate Tables'!$F$125,4)</f>
        <v>400.98</v>
      </c>
      <c r="AG124" s="40"/>
      <c r="AH124" s="40">
        <f t="shared" si="133"/>
        <v>442.08000000000004</v>
      </c>
      <c r="AI124" s="78">
        <f>ROUND(B124*'Rate Tables'!$F$109,4)</f>
        <v>0</v>
      </c>
      <c r="AJ124" s="78">
        <f>ROUND(B124*'Rate Tables'!$F$110,4)</f>
        <v>19.899999999999999</v>
      </c>
      <c r="AK124" s="77">
        <f>ROUND(P124+U124+V124+W124+X124+Y124+AC124+AH124+AI124+AJ124,2)</f>
        <v>1250.58</v>
      </c>
      <c r="AL124" s="40"/>
      <c r="AO124" s="40">
        <f>'Rate Tables'!$I$96</f>
        <v>24</v>
      </c>
      <c r="AP124" s="40">
        <f>ROUND(N124*'Rate Tables'!$I$99,4)</f>
        <v>29.7</v>
      </c>
      <c r="AQ124" s="40">
        <f>ROUND(O124*'Rate Tables'!$I$100,4)</f>
        <v>163</v>
      </c>
      <c r="AR124" s="40">
        <f>ROUND(L124*'Rate Tables'!$I$102,4)</f>
        <v>154.53720000000001</v>
      </c>
      <c r="AS124" s="40">
        <f>ROUND(M124*'Rate Tables'!$I$103,4)</f>
        <v>143.76400000000001</v>
      </c>
      <c r="AT124" s="40">
        <f t="shared" si="134"/>
        <v>491.00120000000004</v>
      </c>
      <c r="AU124" s="40">
        <f>ROUND(B124*'Rate Tables'!$I$105,4)</f>
        <v>35.119999999999997</v>
      </c>
      <c r="AV124" s="40">
        <f>ROUND(B124*'Rate Tables'!$I$107,4)</f>
        <v>56.25</v>
      </c>
      <c r="AW124" s="40">
        <f>ROUND(B124*'Rate Tables'!$I$112,4)</f>
        <v>41.98</v>
      </c>
      <c r="AX124" s="40">
        <f>ROUND(B124*'Rate Tables'!$I$114,4)</f>
        <v>0</v>
      </c>
      <c r="AY124" s="40">
        <f>ROUND(N124*'Rate Tables'!$I$117,4)</f>
        <v>7.05</v>
      </c>
      <c r="AZ124" s="40"/>
      <c r="BA124" s="40">
        <f>ROUND(B124*'Rate Tables'!$I$119,4)</f>
        <v>133.19999999999999</v>
      </c>
      <c r="BB124" s="40">
        <f t="shared" si="135"/>
        <v>140.25</v>
      </c>
      <c r="BC124" s="40">
        <f>ROUND(N124*'Rate Tables'!$I$122,4)</f>
        <v>2.5</v>
      </c>
      <c r="BD124" s="40">
        <f>ROUND(O124*'Rate Tables'!$I$123,4)</f>
        <v>38.6</v>
      </c>
      <c r="BE124" s="40">
        <f>ROUND(L124*'Rate Tables'!$I$125,4)</f>
        <v>400.98</v>
      </c>
      <c r="BF124" s="40"/>
      <c r="BG124" s="40">
        <f>SUM(BC124:BF124)</f>
        <v>442.08000000000004</v>
      </c>
      <c r="BH124" s="78">
        <f>ROUND(B124*'Rate Tables'!$I$109,4)</f>
        <v>14.1</v>
      </c>
      <c r="BI124" s="78">
        <f>ROUND(B124*'Rate Tables'!$I$110,4)</f>
        <v>19.899999999999999</v>
      </c>
      <c r="BJ124" s="77">
        <f t="shared" si="142"/>
        <v>1264.68</v>
      </c>
      <c r="BO124" s="1"/>
      <c r="BP124" s="1"/>
    </row>
    <row r="125" spans="1:68" x14ac:dyDescent="0.25">
      <c r="B125" s="106"/>
      <c r="C125" s="88"/>
      <c r="D125" s="88"/>
      <c r="E125" s="88"/>
      <c r="F125" s="107"/>
      <c r="H125" s="88"/>
      <c r="I125" s="88"/>
      <c r="J125" s="12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78"/>
      <c r="AJ125" s="78"/>
      <c r="AK125" s="77"/>
      <c r="AL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78"/>
      <c r="BI125" s="78"/>
      <c r="BJ125" s="77"/>
      <c r="BO125" s="1"/>
      <c r="BP125" s="1"/>
    </row>
    <row r="126" spans="1:68" x14ac:dyDescent="0.25">
      <c r="A126" s="58">
        <v>50</v>
      </c>
      <c r="B126" s="106">
        <f>ROUND(A126*100,0)</f>
        <v>5000</v>
      </c>
      <c r="C126" s="86">
        <f>AK126</f>
        <v>1217.8599999999999</v>
      </c>
      <c r="D126" s="86">
        <f>BJ126</f>
        <v>1224.9100000000001</v>
      </c>
      <c r="E126" s="88">
        <f t="shared" si="137"/>
        <v>7.0500000000001819</v>
      </c>
      <c r="F126" s="107">
        <f t="shared" si="138"/>
        <v>0.6</v>
      </c>
      <c r="H126" s="88">
        <f t="shared" si="139"/>
        <v>24.357199999999999</v>
      </c>
      <c r="I126" s="88">
        <f t="shared" si="140"/>
        <v>24.498200000000001</v>
      </c>
      <c r="J126" s="12"/>
      <c r="L126" s="35">
        <f t="shared" ref="L126:L139" si="143">IF(B126&lt;=4920,B126,4920)</f>
        <v>4920</v>
      </c>
      <c r="M126" s="35">
        <f t="shared" ref="M126:M139" si="144">IF(B126&lt;=4920,0,B126-4920)</f>
        <v>80</v>
      </c>
      <c r="N126" s="35">
        <f t="shared" ref="N126:N139" si="145">IF(A126&lt;=5,A126,5)</f>
        <v>5</v>
      </c>
      <c r="O126" s="35">
        <f t="shared" ref="O126:O139" si="146">IF(A126&lt;=5,0,A126-5)</f>
        <v>45</v>
      </c>
      <c r="P126" s="40">
        <f>'Rate Tables'!$F$96</f>
        <v>24</v>
      </c>
      <c r="Q126" s="40">
        <f>ROUND(N126*'Rate Tables'!$F$99,4)</f>
        <v>29.7</v>
      </c>
      <c r="R126" s="40">
        <f>ROUND(O126*'Rate Tables'!$F$100,4)</f>
        <v>366.75</v>
      </c>
      <c r="S126" s="40">
        <f>ROUND(L126*'Rate Tables'!$F$102,4)</f>
        <v>154.53720000000001</v>
      </c>
      <c r="T126" s="40">
        <f>ROUND(M126*'Rate Tables'!$F$103,4)</f>
        <v>2.2639999999999998</v>
      </c>
      <c r="U126" s="40">
        <f>SUM(Q126:T126)</f>
        <v>553.25120000000004</v>
      </c>
      <c r="V126" s="40">
        <f>ROUND(B126*'Rate Tables'!$F$105,4)</f>
        <v>17.559999999999999</v>
      </c>
      <c r="W126" s="40">
        <f>ROUND(B126*'Rate Tables'!$F$107,4)</f>
        <v>28.125</v>
      </c>
      <c r="X126" s="40">
        <f>ROUND(B126*'Rate Tables'!$F$112,4)</f>
        <v>20.99</v>
      </c>
      <c r="Y126" s="40">
        <f>ROUND(B126*'Rate Tables'!$F$114,4)</f>
        <v>0</v>
      </c>
      <c r="Z126" s="40">
        <f>ROUND(N126*'Rate Tables'!$F$117,4)</f>
        <v>7.05</v>
      </c>
      <c r="AA126" s="40"/>
      <c r="AB126" s="40">
        <f>ROUND(B126*'Rate Tables'!$F$119,4)</f>
        <v>66.599999999999994</v>
      </c>
      <c r="AC126" s="40">
        <f t="shared" si="132"/>
        <v>73.649999999999991</v>
      </c>
      <c r="AD126" s="40">
        <f>ROUND(N126*'Rate Tables'!$F$122,4)</f>
        <v>2.5</v>
      </c>
      <c r="AE126" s="40">
        <f>ROUND(O126*'Rate Tables'!$F$123,4)</f>
        <v>86.85</v>
      </c>
      <c r="AF126" s="40">
        <f>ROUND(L126*'Rate Tables'!$F$125,4)</f>
        <v>400.98</v>
      </c>
      <c r="AG126" s="40"/>
      <c r="AH126" s="40">
        <f t="shared" si="133"/>
        <v>490.33000000000004</v>
      </c>
      <c r="AI126" s="78">
        <f>ROUND(B126*'Rate Tables'!$F$109,4)</f>
        <v>0</v>
      </c>
      <c r="AJ126" s="78">
        <f>ROUND(B126*'Rate Tables'!$F$110,4)</f>
        <v>9.9499999999999993</v>
      </c>
      <c r="AK126" s="77">
        <f>ROUND(P126+U126+V126+W126+X126+Y126+AC126+AH126+AI126+AJ126,2)</f>
        <v>1217.8599999999999</v>
      </c>
      <c r="AL126" s="40"/>
      <c r="AO126" s="40">
        <f>'Rate Tables'!$I$96</f>
        <v>24</v>
      </c>
      <c r="AP126" s="40">
        <f>ROUND(N126*'Rate Tables'!$I$99,4)</f>
        <v>29.7</v>
      </c>
      <c r="AQ126" s="40">
        <f>ROUND(O126*'Rate Tables'!$I$100,4)</f>
        <v>366.75</v>
      </c>
      <c r="AR126" s="40">
        <f>ROUND(L126*'Rate Tables'!$I$102,4)</f>
        <v>154.53720000000001</v>
      </c>
      <c r="AS126" s="40">
        <f>ROUND(M126*'Rate Tables'!$I$103,4)</f>
        <v>2.2639999999999998</v>
      </c>
      <c r="AT126" s="40">
        <f t="shared" si="134"/>
        <v>553.25120000000004</v>
      </c>
      <c r="AU126" s="40">
        <f>ROUND(B126*'Rate Tables'!$I$105,4)</f>
        <v>17.559999999999999</v>
      </c>
      <c r="AV126" s="40">
        <f>ROUND(B126*'Rate Tables'!$I$107,4)</f>
        <v>28.125</v>
      </c>
      <c r="AW126" s="40">
        <f>ROUND(B126*'Rate Tables'!$I$112,4)</f>
        <v>20.99</v>
      </c>
      <c r="AX126" s="40">
        <f>ROUND(B126*'Rate Tables'!$I$114,4)</f>
        <v>0</v>
      </c>
      <c r="AY126" s="40">
        <f>ROUND(N126*'Rate Tables'!$I$117,4)</f>
        <v>7.05</v>
      </c>
      <c r="AZ126" s="40"/>
      <c r="BA126" s="40">
        <f>ROUND(B126*'Rate Tables'!$I$119,4)</f>
        <v>66.599999999999994</v>
      </c>
      <c r="BB126" s="40">
        <f t="shared" si="135"/>
        <v>73.649999999999991</v>
      </c>
      <c r="BC126" s="40">
        <f>ROUND(N126*'Rate Tables'!$I$122,4)</f>
        <v>2.5</v>
      </c>
      <c r="BD126" s="40">
        <f>ROUND(O126*'Rate Tables'!$I$123,4)</f>
        <v>86.85</v>
      </c>
      <c r="BE126" s="40">
        <f>ROUND(L126*'Rate Tables'!$I$125,4)</f>
        <v>400.98</v>
      </c>
      <c r="BF126" s="40"/>
      <c r="BG126" s="40">
        <f>SUM(BC126:BF126)</f>
        <v>490.33000000000004</v>
      </c>
      <c r="BH126" s="78">
        <f>ROUND(B126*'Rate Tables'!$I$109,4)</f>
        <v>7.05</v>
      </c>
      <c r="BI126" s="78">
        <f>ROUND(B126*'Rate Tables'!$I$110,4)</f>
        <v>9.9499999999999993</v>
      </c>
      <c r="BJ126" s="77">
        <f t="shared" ref="BJ126:BJ129" si="147">ROUND(AO126+AT126+AU126+AV126+AW126+AX126+BB126+BG126+BH126+BI126,2)</f>
        <v>1224.9100000000001</v>
      </c>
      <c r="BO126" s="1"/>
      <c r="BP126" s="1"/>
    </row>
    <row r="127" spans="1:68" x14ac:dyDescent="0.25">
      <c r="A127" s="58">
        <f>A126</f>
        <v>50</v>
      </c>
      <c r="B127" s="106">
        <f>ROUND(A127*200,0)</f>
        <v>10000</v>
      </c>
      <c r="C127" s="86">
        <f>AK127</f>
        <v>1502.58</v>
      </c>
      <c r="D127" s="86">
        <f>BJ127</f>
        <v>1516.68</v>
      </c>
      <c r="E127" s="88">
        <f t="shared" si="137"/>
        <v>14.100000000000136</v>
      </c>
      <c r="F127" s="107">
        <f t="shared" si="138"/>
        <v>0.9</v>
      </c>
      <c r="H127" s="88">
        <f t="shared" si="139"/>
        <v>15.0258</v>
      </c>
      <c r="I127" s="88">
        <f t="shared" si="140"/>
        <v>15.1668</v>
      </c>
      <c r="J127" s="12"/>
      <c r="L127" s="35">
        <f t="shared" si="143"/>
        <v>4920</v>
      </c>
      <c r="M127" s="35">
        <f t="shared" si="144"/>
        <v>5080</v>
      </c>
      <c r="N127" s="35">
        <f t="shared" si="145"/>
        <v>5</v>
      </c>
      <c r="O127" s="35">
        <f t="shared" si="146"/>
        <v>45</v>
      </c>
      <c r="P127" s="40">
        <f>'Rate Tables'!$F$96</f>
        <v>24</v>
      </c>
      <c r="Q127" s="40">
        <f>ROUND(N127*'Rate Tables'!$F$99,4)</f>
        <v>29.7</v>
      </c>
      <c r="R127" s="40">
        <f>ROUND(O127*'Rate Tables'!$F$100,4)</f>
        <v>366.75</v>
      </c>
      <c r="S127" s="40">
        <f>ROUND(L127*'Rate Tables'!$F$102,4)</f>
        <v>154.53720000000001</v>
      </c>
      <c r="T127" s="40">
        <f>ROUND(M127*'Rate Tables'!$F$103,4)</f>
        <v>143.76400000000001</v>
      </c>
      <c r="U127" s="40">
        <f>SUM(Q127:T127)</f>
        <v>694.75120000000004</v>
      </c>
      <c r="V127" s="40">
        <f>ROUND(B127*'Rate Tables'!$F$105,4)</f>
        <v>35.119999999999997</v>
      </c>
      <c r="W127" s="40">
        <f>ROUND(B127*'Rate Tables'!$F$107,4)</f>
        <v>56.25</v>
      </c>
      <c r="X127" s="40">
        <f>ROUND(B127*'Rate Tables'!$F$112,4)</f>
        <v>41.98</v>
      </c>
      <c r="Y127" s="40">
        <f>ROUND(B127*'Rate Tables'!$F$114,4)</f>
        <v>0</v>
      </c>
      <c r="Z127" s="40">
        <f>ROUND(N127*'Rate Tables'!$F$117,4)</f>
        <v>7.05</v>
      </c>
      <c r="AA127" s="40"/>
      <c r="AB127" s="40">
        <f>ROUND(B127*'Rate Tables'!$F$119,4)</f>
        <v>133.19999999999999</v>
      </c>
      <c r="AC127" s="40">
        <f t="shared" si="132"/>
        <v>140.25</v>
      </c>
      <c r="AD127" s="40">
        <f>ROUND(N127*'Rate Tables'!$F$122,4)</f>
        <v>2.5</v>
      </c>
      <c r="AE127" s="40">
        <f>ROUND(O127*'Rate Tables'!$F$123,4)</f>
        <v>86.85</v>
      </c>
      <c r="AF127" s="40">
        <f>ROUND(L127*'Rate Tables'!$F$125,4)</f>
        <v>400.98</v>
      </c>
      <c r="AG127" s="40"/>
      <c r="AH127" s="40">
        <f t="shared" si="133"/>
        <v>490.33000000000004</v>
      </c>
      <c r="AI127" s="78">
        <f>ROUND(B127*'Rate Tables'!$F$109,4)</f>
        <v>0</v>
      </c>
      <c r="AJ127" s="78">
        <f>ROUND(B127*'Rate Tables'!$F$110,4)</f>
        <v>19.899999999999999</v>
      </c>
      <c r="AK127" s="77">
        <f>ROUND(P127+U127+V127+W127+X127+Y127+AC127+AH127+AI127+AJ127,2)</f>
        <v>1502.58</v>
      </c>
      <c r="AL127" s="40"/>
      <c r="AO127" s="40">
        <f>'Rate Tables'!$I$96</f>
        <v>24</v>
      </c>
      <c r="AP127" s="40">
        <f>ROUND(N127*'Rate Tables'!$I$99,4)</f>
        <v>29.7</v>
      </c>
      <c r="AQ127" s="40">
        <f>ROUND(O127*'Rate Tables'!$I$100,4)</f>
        <v>366.75</v>
      </c>
      <c r="AR127" s="40">
        <f>ROUND(L127*'Rate Tables'!$I$102,4)</f>
        <v>154.53720000000001</v>
      </c>
      <c r="AS127" s="40">
        <f>ROUND(M127*'Rate Tables'!$I$103,4)</f>
        <v>143.76400000000001</v>
      </c>
      <c r="AT127" s="40">
        <f t="shared" si="134"/>
        <v>694.75120000000004</v>
      </c>
      <c r="AU127" s="40">
        <f>ROUND(B127*'Rate Tables'!$I$105,4)</f>
        <v>35.119999999999997</v>
      </c>
      <c r="AV127" s="40">
        <f>ROUND(B127*'Rate Tables'!$I$107,4)</f>
        <v>56.25</v>
      </c>
      <c r="AW127" s="40">
        <f>ROUND(B127*'Rate Tables'!$I$112,4)</f>
        <v>41.98</v>
      </c>
      <c r="AX127" s="40">
        <f>ROUND(B127*'Rate Tables'!$I$114,4)</f>
        <v>0</v>
      </c>
      <c r="AY127" s="40">
        <f>ROUND(N127*'Rate Tables'!$I$117,4)</f>
        <v>7.05</v>
      </c>
      <c r="AZ127" s="40"/>
      <c r="BA127" s="40">
        <f>ROUND(B127*'Rate Tables'!$I$119,4)</f>
        <v>133.19999999999999</v>
      </c>
      <c r="BB127" s="40">
        <f t="shared" si="135"/>
        <v>140.25</v>
      </c>
      <c r="BC127" s="40">
        <f>ROUND(N127*'Rate Tables'!$I$122,4)</f>
        <v>2.5</v>
      </c>
      <c r="BD127" s="40">
        <f>ROUND(O127*'Rate Tables'!$I$123,4)</f>
        <v>86.85</v>
      </c>
      <c r="BE127" s="40">
        <f>ROUND(L127*'Rate Tables'!$I$125,4)</f>
        <v>400.98</v>
      </c>
      <c r="BF127" s="40"/>
      <c r="BG127" s="40">
        <f>SUM(BC127:BF127)</f>
        <v>490.33000000000004</v>
      </c>
      <c r="BH127" s="78">
        <f>ROUND(B127*'Rate Tables'!$I$109,4)</f>
        <v>14.1</v>
      </c>
      <c r="BI127" s="78">
        <f>ROUND(B127*'Rate Tables'!$I$110,4)</f>
        <v>19.899999999999999</v>
      </c>
      <c r="BJ127" s="77">
        <f t="shared" si="147"/>
        <v>1516.68</v>
      </c>
      <c r="BO127" s="1"/>
      <c r="BP127" s="1"/>
    </row>
    <row r="128" spans="1:68" x14ac:dyDescent="0.25">
      <c r="A128" s="58">
        <f>A127</f>
        <v>50</v>
      </c>
      <c r="B128" s="106">
        <f>ROUND(A128*300,0)</f>
        <v>15000</v>
      </c>
      <c r="C128" s="86">
        <f>AK128</f>
        <v>1787.31</v>
      </c>
      <c r="D128" s="86">
        <f>BJ128</f>
        <v>1808.46</v>
      </c>
      <c r="E128" s="88">
        <f t="shared" si="137"/>
        <v>21.150000000000091</v>
      </c>
      <c r="F128" s="107">
        <f t="shared" si="138"/>
        <v>1.2</v>
      </c>
      <c r="H128" s="88">
        <f t="shared" si="139"/>
        <v>11.9154</v>
      </c>
      <c r="I128" s="88">
        <f t="shared" si="140"/>
        <v>12.0564</v>
      </c>
      <c r="J128" s="12"/>
      <c r="L128" s="35">
        <f t="shared" si="143"/>
        <v>4920</v>
      </c>
      <c r="M128" s="35">
        <f t="shared" si="144"/>
        <v>10080</v>
      </c>
      <c r="N128" s="35">
        <f t="shared" si="145"/>
        <v>5</v>
      </c>
      <c r="O128" s="35">
        <f t="shared" si="146"/>
        <v>45</v>
      </c>
      <c r="P128" s="40">
        <f>'Rate Tables'!$F$96</f>
        <v>24</v>
      </c>
      <c r="Q128" s="40">
        <f>ROUND(N128*'Rate Tables'!$F$99,4)</f>
        <v>29.7</v>
      </c>
      <c r="R128" s="40">
        <f>ROUND(O128*'Rate Tables'!$F$100,4)</f>
        <v>366.75</v>
      </c>
      <c r="S128" s="40">
        <f>ROUND(L128*'Rate Tables'!$F$102,4)</f>
        <v>154.53720000000001</v>
      </c>
      <c r="T128" s="40">
        <f>ROUND(M128*'Rate Tables'!$F$103,4)</f>
        <v>285.26400000000001</v>
      </c>
      <c r="U128" s="40">
        <f>SUM(Q128:T128)</f>
        <v>836.25120000000004</v>
      </c>
      <c r="V128" s="40">
        <f>ROUND(B128*'Rate Tables'!$F$105,4)</f>
        <v>52.68</v>
      </c>
      <c r="W128" s="40">
        <f>ROUND(B128*'Rate Tables'!$F$107,4)</f>
        <v>84.375</v>
      </c>
      <c r="X128" s="40">
        <f>ROUND(B128*'Rate Tables'!$F$112,4)</f>
        <v>62.97</v>
      </c>
      <c r="Y128" s="40">
        <f>ROUND(B128*'Rate Tables'!$F$114,4)</f>
        <v>0</v>
      </c>
      <c r="Z128" s="40">
        <f>ROUND(N128*'Rate Tables'!$F$117,4)</f>
        <v>7.05</v>
      </c>
      <c r="AA128" s="40"/>
      <c r="AB128" s="40">
        <f>ROUND(B128*'Rate Tables'!$F$119,4)</f>
        <v>199.8</v>
      </c>
      <c r="AC128" s="40">
        <f t="shared" si="132"/>
        <v>206.85000000000002</v>
      </c>
      <c r="AD128" s="40">
        <f>ROUND(N128*'Rate Tables'!$F$122,4)</f>
        <v>2.5</v>
      </c>
      <c r="AE128" s="40">
        <f>ROUND(O128*'Rate Tables'!$F$123,4)</f>
        <v>86.85</v>
      </c>
      <c r="AF128" s="40">
        <f>ROUND(L128*'Rate Tables'!$F$125,4)</f>
        <v>400.98</v>
      </c>
      <c r="AG128" s="40"/>
      <c r="AH128" s="40">
        <f t="shared" si="133"/>
        <v>490.33000000000004</v>
      </c>
      <c r="AI128" s="78">
        <f>ROUND(B128*'Rate Tables'!$F$109,4)</f>
        <v>0</v>
      </c>
      <c r="AJ128" s="78">
        <f>ROUND(B128*'Rate Tables'!$F$110,4)</f>
        <v>29.85</v>
      </c>
      <c r="AK128" s="77">
        <f>ROUND(P128+U128+V128+W128+X128+Y128+AC128+AH128+AI128+AJ128,2)</f>
        <v>1787.31</v>
      </c>
      <c r="AL128" s="40"/>
      <c r="AO128" s="40">
        <f>'Rate Tables'!$I$96</f>
        <v>24</v>
      </c>
      <c r="AP128" s="40">
        <f>ROUND(N128*'Rate Tables'!$I$99,4)</f>
        <v>29.7</v>
      </c>
      <c r="AQ128" s="40">
        <f>ROUND(O128*'Rate Tables'!$I$100,4)</f>
        <v>366.75</v>
      </c>
      <c r="AR128" s="40">
        <f>ROUND(L128*'Rate Tables'!$I$102,4)</f>
        <v>154.53720000000001</v>
      </c>
      <c r="AS128" s="40">
        <f>ROUND(M128*'Rate Tables'!$I$103,4)</f>
        <v>285.26400000000001</v>
      </c>
      <c r="AT128" s="40">
        <f t="shared" si="134"/>
        <v>836.25120000000004</v>
      </c>
      <c r="AU128" s="40">
        <f>ROUND(B128*'Rate Tables'!$I$105,4)</f>
        <v>52.68</v>
      </c>
      <c r="AV128" s="40">
        <f>ROUND(B128*'Rate Tables'!$I$107,4)</f>
        <v>84.375</v>
      </c>
      <c r="AW128" s="40">
        <f>ROUND(B128*'Rate Tables'!$I$112,4)</f>
        <v>62.97</v>
      </c>
      <c r="AX128" s="40">
        <f>ROUND(B128*'Rate Tables'!$I$114,4)</f>
        <v>0</v>
      </c>
      <c r="AY128" s="40">
        <f>ROUND(N128*'Rate Tables'!$I$117,4)</f>
        <v>7.05</v>
      </c>
      <c r="AZ128" s="40"/>
      <c r="BA128" s="40">
        <f>ROUND(B128*'Rate Tables'!$I$119,4)</f>
        <v>199.8</v>
      </c>
      <c r="BB128" s="40">
        <f t="shared" si="135"/>
        <v>206.85000000000002</v>
      </c>
      <c r="BC128" s="40">
        <f>ROUND(N128*'Rate Tables'!$I$122,4)</f>
        <v>2.5</v>
      </c>
      <c r="BD128" s="40">
        <f>ROUND(O128*'Rate Tables'!$I$123,4)</f>
        <v>86.85</v>
      </c>
      <c r="BE128" s="40">
        <f>ROUND(L128*'Rate Tables'!$I$125,4)</f>
        <v>400.98</v>
      </c>
      <c r="BF128" s="40"/>
      <c r="BG128" s="40">
        <f>SUM(BC128:BF128)</f>
        <v>490.33000000000004</v>
      </c>
      <c r="BH128" s="78">
        <f>ROUND(B128*'Rate Tables'!$I$109,4)</f>
        <v>21.15</v>
      </c>
      <c r="BI128" s="78">
        <f>ROUND(B128*'Rate Tables'!$I$110,4)</f>
        <v>29.85</v>
      </c>
      <c r="BJ128" s="77">
        <f t="shared" si="147"/>
        <v>1808.46</v>
      </c>
      <c r="BO128" s="1"/>
      <c r="BP128" s="1"/>
    </row>
    <row r="129" spans="1:68" x14ac:dyDescent="0.25">
      <c r="A129" s="58">
        <f>A128</f>
        <v>50</v>
      </c>
      <c r="B129" s="106">
        <f>ROUND(A129*400,0)</f>
        <v>20000</v>
      </c>
      <c r="C129" s="86">
        <f>AK129</f>
        <v>2072.0300000000002</v>
      </c>
      <c r="D129" s="86">
        <f>BJ129</f>
        <v>2100.23</v>
      </c>
      <c r="E129" s="88">
        <f t="shared" si="137"/>
        <v>28.199999999999818</v>
      </c>
      <c r="F129" s="107">
        <f t="shared" si="138"/>
        <v>1.4</v>
      </c>
      <c r="H129" s="88">
        <f t="shared" si="139"/>
        <v>10.360150000000001</v>
      </c>
      <c r="I129" s="88">
        <f t="shared" si="140"/>
        <v>10.501150000000001</v>
      </c>
      <c r="J129" s="12"/>
      <c r="L129" s="35">
        <f t="shared" si="143"/>
        <v>4920</v>
      </c>
      <c r="M129" s="35">
        <f t="shared" si="144"/>
        <v>15080</v>
      </c>
      <c r="N129" s="35">
        <f t="shared" si="145"/>
        <v>5</v>
      </c>
      <c r="O129" s="35">
        <f t="shared" si="146"/>
        <v>45</v>
      </c>
      <c r="P129" s="40">
        <f>'Rate Tables'!$F$96</f>
        <v>24</v>
      </c>
      <c r="Q129" s="40">
        <f>ROUND(N129*'Rate Tables'!$F$99,4)</f>
        <v>29.7</v>
      </c>
      <c r="R129" s="40">
        <f>ROUND(O129*'Rate Tables'!$F$100,4)</f>
        <v>366.75</v>
      </c>
      <c r="S129" s="40">
        <f>ROUND(L129*'Rate Tables'!$F$102,4)</f>
        <v>154.53720000000001</v>
      </c>
      <c r="T129" s="40">
        <f>ROUND(M129*'Rate Tables'!$F$103,4)</f>
        <v>426.76400000000001</v>
      </c>
      <c r="U129" s="40">
        <f>SUM(Q129:T129)</f>
        <v>977.75120000000004</v>
      </c>
      <c r="V129" s="40">
        <f>ROUND(B129*'Rate Tables'!$F$105,4)</f>
        <v>70.239999999999995</v>
      </c>
      <c r="W129" s="40">
        <f>ROUND(B129*'Rate Tables'!$F$107,4)</f>
        <v>112.5</v>
      </c>
      <c r="X129" s="40">
        <f>ROUND(B129*'Rate Tables'!$F$112,4)</f>
        <v>83.96</v>
      </c>
      <c r="Y129" s="40">
        <f>ROUND(B129*'Rate Tables'!$F$114,4)</f>
        <v>0</v>
      </c>
      <c r="Z129" s="40">
        <f>ROUND(N129*'Rate Tables'!$F$117,4)</f>
        <v>7.05</v>
      </c>
      <c r="AA129" s="40"/>
      <c r="AB129" s="40">
        <f>ROUND(B129*'Rate Tables'!$F$119,4)</f>
        <v>266.39999999999998</v>
      </c>
      <c r="AC129" s="40">
        <f t="shared" si="132"/>
        <v>273.45</v>
      </c>
      <c r="AD129" s="40">
        <f>ROUND(N129*'Rate Tables'!$F$122,4)</f>
        <v>2.5</v>
      </c>
      <c r="AE129" s="40">
        <f>ROUND(O129*'Rate Tables'!$F$123,4)</f>
        <v>86.85</v>
      </c>
      <c r="AF129" s="40">
        <f>ROUND(L129*'Rate Tables'!$F$125,4)</f>
        <v>400.98</v>
      </c>
      <c r="AG129" s="40"/>
      <c r="AH129" s="40">
        <f t="shared" si="133"/>
        <v>490.33000000000004</v>
      </c>
      <c r="AI129" s="78">
        <f>ROUND(B129*'Rate Tables'!$F$109,4)</f>
        <v>0</v>
      </c>
      <c r="AJ129" s="78">
        <f>ROUND(B129*'Rate Tables'!$F$110,4)</f>
        <v>39.799999999999997</v>
      </c>
      <c r="AK129" s="77">
        <f>ROUND(P129+U129+V129+W129+X129+Y129+AC129+AH129+AI129+AJ129,2)</f>
        <v>2072.0300000000002</v>
      </c>
      <c r="AL129" s="40"/>
      <c r="AO129" s="40">
        <f>'Rate Tables'!$I$96</f>
        <v>24</v>
      </c>
      <c r="AP129" s="40">
        <f>ROUND(N129*'Rate Tables'!$I$99,4)</f>
        <v>29.7</v>
      </c>
      <c r="AQ129" s="40">
        <f>ROUND(O129*'Rate Tables'!$I$100,4)</f>
        <v>366.75</v>
      </c>
      <c r="AR129" s="40">
        <f>ROUND(L129*'Rate Tables'!$I$102,4)</f>
        <v>154.53720000000001</v>
      </c>
      <c r="AS129" s="40">
        <f>ROUND(M129*'Rate Tables'!$I$103,4)</f>
        <v>426.76400000000001</v>
      </c>
      <c r="AT129" s="40">
        <f t="shared" si="134"/>
        <v>977.75120000000004</v>
      </c>
      <c r="AU129" s="40">
        <f>ROUND(B129*'Rate Tables'!$I$105,4)</f>
        <v>70.239999999999995</v>
      </c>
      <c r="AV129" s="40">
        <f>ROUND(B129*'Rate Tables'!$I$107,4)</f>
        <v>112.5</v>
      </c>
      <c r="AW129" s="40">
        <f>ROUND(B129*'Rate Tables'!$I$112,4)</f>
        <v>83.96</v>
      </c>
      <c r="AX129" s="40">
        <f>ROUND(B129*'Rate Tables'!$I$114,4)</f>
        <v>0</v>
      </c>
      <c r="AY129" s="40">
        <f>ROUND(N129*'Rate Tables'!$I$117,4)</f>
        <v>7.05</v>
      </c>
      <c r="AZ129" s="40"/>
      <c r="BA129" s="40">
        <f>ROUND(B129*'Rate Tables'!$I$119,4)</f>
        <v>266.39999999999998</v>
      </c>
      <c r="BB129" s="40">
        <f t="shared" si="135"/>
        <v>273.45</v>
      </c>
      <c r="BC129" s="40">
        <f>ROUND(N129*'Rate Tables'!$I$122,4)</f>
        <v>2.5</v>
      </c>
      <c r="BD129" s="40">
        <f>ROUND(O129*'Rate Tables'!$I$123,4)</f>
        <v>86.85</v>
      </c>
      <c r="BE129" s="40">
        <f>ROUND(L129*'Rate Tables'!$I$125,4)</f>
        <v>400.98</v>
      </c>
      <c r="BF129" s="40"/>
      <c r="BG129" s="40">
        <f>SUM(BC129:BF129)</f>
        <v>490.33000000000004</v>
      </c>
      <c r="BH129" s="78">
        <f>ROUND(B129*'Rate Tables'!$I$109,4)</f>
        <v>28.2</v>
      </c>
      <c r="BI129" s="78">
        <f>ROUND(B129*'Rate Tables'!$I$110,4)</f>
        <v>39.799999999999997</v>
      </c>
      <c r="BJ129" s="77">
        <f t="shared" si="147"/>
        <v>2100.23</v>
      </c>
      <c r="BO129" s="1"/>
      <c r="BP129" s="1"/>
    </row>
    <row r="130" spans="1:68" x14ac:dyDescent="0.25">
      <c r="B130" s="106"/>
      <c r="C130" s="88"/>
      <c r="D130" s="88"/>
      <c r="E130" s="88"/>
      <c r="F130" s="107"/>
      <c r="H130" s="88"/>
      <c r="I130" s="88"/>
      <c r="J130" s="12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78"/>
      <c r="AJ130" s="78"/>
      <c r="AK130" s="77"/>
      <c r="AL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78"/>
      <c r="BI130" s="78"/>
      <c r="BJ130" s="77"/>
      <c r="BO130" s="1"/>
      <c r="BP130" s="1"/>
    </row>
    <row r="131" spans="1:68" x14ac:dyDescent="0.25">
      <c r="A131" s="58">
        <v>100</v>
      </c>
      <c r="B131" s="106">
        <f>ROUND(A131*100,0)</f>
        <v>10000</v>
      </c>
      <c r="C131" s="86">
        <f>AK131</f>
        <v>2006.58</v>
      </c>
      <c r="D131" s="86">
        <f>BJ131</f>
        <v>2020.68</v>
      </c>
      <c r="E131" s="88">
        <f t="shared" si="137"/>
        <v>14.100000000000136</v>
      </c>
      <c r="F131" s="107">
        <f t="shared" si="138"/>
        <v>0.7</v>
      </c>
      <c r="H131" s="88">
        <f t="shared" si="139"/>
        <v>20.065799999999999</v>
      </c>
      <c r="I131" s="88">
        <f t="shared" si="140"/>
        <v>20.206800000000001</v>
      </c>
      <c r="J131" s="12"/>
      <c r="L131" s="35">
        <f t="shared" si="143"/>
        <v>4920</v>
      </c>
      <c r="M131" s="35">
        <f t="shared" si="144"/>
        <v>5080</v>
      </c>
      <c r="N131" s="35">
        <f t="shared" si="145"/>
        <v>5</v>
      </c>
      <c r="O131" s="35">
        <f t="shared" si="146"/>
        <v>95</v>
      </c>
      <c r="P131" s="40">
        <f>'Rate Tables'!$F$96</f>
        <v>24</v>
      </c>
      <c r="Q131" s="40">
        <f>ROUND(N131*'Rate Tables'!$F$99,4)</f>
        <v>29.7</v>
      </c>
      <c r="R131" s="40">
        <f>ROUND(O131*'Rate Tables'!$F$100,4)</f>
        <v>774.25</v>
      </c>
      <c r="S131" s="40">
        <f>ROUND(L131*'Rate Tables'!$F$102,4)</f>
        <v>154.53720000000001</v>
      </c>
      <c r="T131" s="40">
        <f>ROUND(M131*'Rate Tables'!$F$103,4)</f>
        <v>143.76400000000001</v>
      </c>
      <c r="U131" s="40">
        <f>SUM(Q131:T131)</f>
        <v>1102.2512000000002</v>
      </c>
      <c r="V131" s="40">
        <f>ROUND(B131*'Rate Tables'!$F$105,4)</f>
        <v>35.119999999999997</v>
      </c>
      <c r="W131" s="40">
        <f>ROUND(B131*'Rate Tables'!$F$107,4)</f>
        <v>56.25</v>
      </c>
      <c r="X131" s="40">
        <f>ROUND(B131*'Rate Tables'!$F$112,4)</f>
        <v>41.98</v>
      </c>
      <c r="Y131" s="40">
        <f>ROUND(B131*'Rate Tables'!$F$114,4)</f>
        <v>0</v>
      </c>
      <c r="Z131" s="40">
        <f>ROUND(N131*'Rate Tables'!$F$117,4)</f>
        <v>7.05</v>
      </c>
      <c r="AA131" s="40"/>
      <c r="AB131" s="40">
        <f>ROUND(B131*'Rate Tables'!$F$119,4)</f>
        <v>133.19999999999999</v>
      </c>
      <c r="AC131" s="40">
        <f t="shared" si="132"/>
        <v>140.25</v>
      </c>
      <c r="AD131" s="40">
        <f>ROUND(N131*'Rate Tables'!$F$122,4)</f>
        <v>2.5</v>
      </c>
      <c r="AE131" s="40">
        <f>ROUND(O131*'Rate Tables'!$F$123,4)</f>
        <v>183.35</v>
      </c>
      <c r="AF131" s="40">
        <f>ROUND(L131*'Rate Tables'!$F$125,4)</f>
        <v>400.98</v>
      </c>
      <c r="AG131" s="40"/>
      <c r="AH131" s="40">
        <f t="shared" si="133"/>
        <v>586.83000000000004</v>
      </c>
      <c r="AI131" s="78">
        <f>ROUND(B131*'Rate Tables'!$F$109,4)</f>
        <v>0</v>
      </c>
      <c r="AJ131" s="78">
        <f>ROUND(B131*'Rate Tables'!$F$110,4)</f>
        <v>19.899999999999999</v>
      </c>
      <c r="AK131" s="77">
        <f>ROUND(P131+U131+V131+W131+X131+Y131+AC131+AH131+AI131+AJ131,2)</f>
        <v>2006.58</v>
      </c>
      <c r="AL131" s="40"/>
      <c r="AO131" s="40">
        <f>'Rate Tables'!$I$96</f>
        <v>24</v>
      </c>
      <c r="AP131" s="40">
        <f>ROUND(N131*'Rate Tables'!$I$99,4)</f>
        <v>29.7</v>
      </c>
      <c r="AQ131" s="40">
        <f>ROUND(O131*'Rate Tables'!$I$100,4)</f>
        <v>774.25</v>
      </c>
      <c r="AR131" s="40">
        <f>ROUND(L131*'Rate Tables'!$I$102,4)</f>
        <v>154.53720000000001</v>
      </c>
      <c r="AS131" s="40">
        <f>ROUND(M131*'Rate Tables'!$I$103,4)</f>
        <v>143.76400000000001</v>
      </c>
      <c r="AT131" s="40">
        <f t="shared" si="134"/>
        <v>1102.2512000000002</v>
      </c>
      <c r="AU131" s="40">
        <f>ROUND(B131*'Rate Tables'!$I$105,4)</f>
        <v>35.119999999999997</v>
      </c>
      <c r="AV131" s="40">
        <f>ROUND(B131*'Rate Tables'!$I$107,4)</f>
        <v>56.25</v>
      </c>
      <c r="AW131" s="40">
        <f>ROUND(B131*'Rate Tables'!$I$112,4)</f>
        <v>41.98</v>
      </c>
      <c r="AX131" s="40">
        <f>ROUND(B131*'Rate Tables'!$I$114,4)</f>
        <v>0</v>
      </c>
      <c r="AY131" s="40">
        <f>ROUND(N131*'Rate Tables'!$I$117,4)</f>
        <v>7.05</v>
      </c>
      <c r="AZ131" s="40"/>
      <c r="BA131" s="40">
        <f>ROUND(B131*'Rate Tables'!$I$119,4)</f>
        <v>133.19999999999999</v>
      </c>
      <c r="BB131" s="40">
        <f t="shared" si="135"/>
        <v>140.25</v>
      </c>
      <c r="BC131" s="40">
        <f>ROUND(N131*'Rate Tables'!$I$122,4)</f>
        <v>2.5</v>
      </c>
      <c r="BD131" s="40">
        <f>ROUND(O131*'Rate Tables'!$I$123,4)</f>
        <v>183.35</v>
      </c>
      <c r="BE131" s="40">
        <f>ROUND(L131*'Rate Tables'!$I$125,4)</f>
        <v>400.98</v>
      </c>
      <c r="BF131" s="40"/>
      <c r="BG131" s="40">
        <f>SUM(BC131:BF131)</f>
        <v>586.83000000000004</v>
      </c>
      <c r="BH131" s="78">
        <f>ROUND(B131*'Rate Tables'!$I$109,4)</f>
        <v>14.1</v>
      </c>
      <c r="BI131" s="78">
        <f>ROUND(B131*'Rate Tables'!$I$110,4)</f>
        <v>19.899999999999999</v>
      </c>
      <c r="BJ131" s="77">
        <f t="shared" ref="BJ131:BJ134" si="148">ROUND(AO131+AT131+AU131+AV131+AW131+AX131+BB131+BG131+BH131+BI131,2)</f>
        <v>2020.68</v>
      </c>
      <c r="BO131" s="1"/>
      <c r="BP131" s="1"/>
    </row>
    <row r="132" spans="1:68" x14ac:dyDescent="0.25">
      <c r="A132" s="58">
        <f>A131</f>
        <v>100</v>
      </c>
      <c r="B132" s="106">
        <f>ROUND(A132*200,0)</f>
        <v>20000</v>
      </c>
      <c r="C132" s="86">
        <f>AK132</f>
        <v>2576.0300000000002</v>
      </c>
      <c r="D132" s="86">
        <f>BJ132</f>
        <v>2604.23</v>
      </c>
      <c r="E132" s="88">
        <f t="shared" si="137"/>
        <v>28.199999999999818</v>
      </c>
      <c r="F132" s="107">
        <f t="shared" si="138"/>
        <v>1.1000000000000001</v>
      </c>
      <c r="H132" s="88">
        <f t="shared" si="139"/>
        <v>12.88015</v>
      </c>
      <c r="I132" s="88">
        <f t="shared" si="140"/>
        <v>13.02115</v>
      </c>
      <c r="J132" s="12"/>
      <c r="L132" s="35">
        <f t="shared" si="143"/>
        <v>4920</v>
      </c>
      <c r="M132" s="35">
        <f t="shared" si="144"/>
        <v>15080</v>
      </c>
      <c r="N132" s="35">
        <f t="shared" si="145"/>
        <v>5</v>
      </c>
      <c r="O132" s="35">
        <f t="shared" si="146"/>
        <v>95</v>
      </c>
      <c r="P132" s="40">
        <f>'Rate Tables'!$F$96</f>
        <v>24</v>
      </c>
      <c r="Q132" s="40">
        <f>ROUND(N132*'Rate Tables'!$F$99,4)</f>
        <v>29.7</v>
      </c>
      <c r="R132" s="40">
        <f>ROUND(O132*'Rate Tables'!$F$100,4)</f>
        <v>774.25</v>
      </c>
      <c r="S132" s="40">
        <f>ROUND(L132*'Rate Tables'!$F$102,4)</f>
        <v>154.53720000000001</v>
      </c>
      <c r="T132" s="40">
        <f>ROUND(M132*'Rate Tables'!$F$103,4)</f>
        <v>426.76400000000001</v>
      </c>
      <c r="U132" s="40">
        <f>SUM(Q132:T132)</f>
        <v>1385.2512000000002</v>
      </c>
      <c r="V132" s="40">
        <f>ROUND(B132*'Rate Tables'!$F$105,4)</f>
        <v>70.239999999999995</v>
      </c>
      <c r="W132" s="40">
        <f>ROUND(B132*'Rate Tables'!$F$107,4)</f>
        <v>112.5</v>
      </c>
      <c r="X132" s="40">
        <f>ROUND(B132*'Rate Tables'!$F$112,4)</f>
        <v>83.96</v>
      </c>
      <c r="Y132" s="40">
        <f>ROUND(B132*'Rate Tables'!$F$114,4)</f>
        <v>0</v>
      </c>
      <c r="Z132" s="40">
        <f>ROUND(N132*'Rate Tables'!$F$117,4)</f>
        <v>7.05</v>
      </c>
      <c r="AA132" s="40"/>
      <c r="AB132" s="40">
        <f>ROUND(B132*'Rate Tables'!$F$119,4)</f>
        <v>266.39999999999998</v>
      </c>
      <c r="AC132" s="40">
        <f t="shared" si="132"/>
        <v>273.45</v>
      </c>
      <c r="AD132" s="40">
        <f>ROUND(N132*'Rate Tables'!$F$122,4)</f>
        <v>2.5</v>
      </c>
      <c r="AE132" s="40">
        <f>ROUND(O132*'Rate Tables'!$F$123,4)</f>
        <v>183.35</v>
      </c>
      <c r="AF132" s="40">
        <f>ROUND(L132*'Rate Tables'!$F$125,4)</f>
        <v>400.98</v>
      </c>
      <c r="AG132" s="40"/>
      <c r="AH132" s="40">
        <f t="shared" si="133"/>
        <v>586.83000000000004</v>
      </c>
      <c r="AI132" s="78">
        <f>ROUND(B132*'Rate Tables'!$F$109,4)</f>
        <v>0</v>
      </c>
      <c r="AJ132" s="78">
        <f>ROUND(B132*'Rate Tables'!$F$110,4)</f>
        <v>39.799999999999997</v>
      </c>
      <c r="AK132" s="77">
        <f>ROUND(P132+U132+V132+W132+X132+Y132+AC132+AH132+AI132+AJ132,2)</f>
        <v>2576.0300000000002</v>
      </c>
      <c r="AL132" s="40"/>
      <c r="AO132" s="40">
        <f>'Rate Tables'!$I$96</f>
        <v>24</v>
      </c>
      <c r="AP132" s="40">
        <f>ROUND(N132*'Rate Tables'!$I$99,4)</f>
        <v>29.7</v>
      </c>
      <c r="AQ132" s="40">
        <f>ROUND(O132*'Rate Tables'!$I$100,4)</f>
        <v>774.25</v>
      </c>
      <c r="AR132" s="40">
        <f>ROUND(L132*'Rate Tables'!$I$102,4)</f>
        <v>154.53720000000001</v>
      </c>
      <c r="AS132" s="40">
        <f>ROUND(M132*'Rate Tables'!$I$103,4)</f>
        <v>426.76400000000001</v>
      </c>
      <c r="AT132" s="40">
        <f t="shared" si="134"/>
        <v>1385.2512000000002</v>
      </c>
      <c r="AU132" s="40">
        <f>ROUND(B132*'Rate Tables'!$I$105,4)</f>
        <v>70.239999999999995</v>
      </c>
      <c r="AV132" s="40">
        <f>ROUND(B132*'Rate Tables'!$I$107,4)</f>
        <v>112.5</v>
      </c>
      <c r="AW132" s="40">
        <f>ROUND(B132*'Rate Tables'!$I$112,4)</f>
        <v>83.96</v>
      </c>
      <c r="AX132" s="40">
        <f>ROUND(B132*'Rate Tables'!$I$114,4)</f>
        <v>0</v>
      </c>
      <c r="AY132" s="40">
        <f>ROUND(N132*'Rate Tables'!$I$117,4)</f>
        <v>7.05</v>
      </c>
      <c r="AZ132" s="40"/>
      <c r="BA132" s="40">
        <f>ROUND(B132*'Rate Tables'!$I$119,4)</f>
        <v>266.39999999999998</v>
      </c>
      <c r="BB132" s="40">
        <f t="shared" si="135"/>
        <v>273.45</v>
      </c>
      <c r="BC132" s="40">
        <f>ROUND(N132*'Rate Tables'!$I$122,4)</f>
        <v>2.5</v>
      </c>
      <c r="BD132" s="40">
        <f>ROUND(O132*'Rate Tables'!$I$123,4)</f>
        <v>183.35</v>
      </c>
      <c r="BE132" s="40">
        <f>ROUND(L132*'Rate Tables'!$I$125,4)</f>
        <v>400.98</v>
      </c>
      <c r="BF132" s="40"/>
      <c r="BG132" s="40">
        <f>SUM(BC132:BF132)</f>
        <v>586.83000000000004</v>
      </c>
      <c r="BH132" s="78">
        <f>ROUND(B132*'Rate Tables'!$I$109,4)</f>
        <v>28.2</v>
      </c>
      <c r="BI132" s="78">
        <f>ROUND(B132*'Rate Tables'!$I$110,4)</f>
        <v>39.799999999999997</v>
      </c>
      <c r="BJ132" s="77">
        <f t="shared" si="148"/>
        <v>2604.23</v>
      </c>
      <c r="BO132" s="1"/>
      <c r="BP132" s="1"/>
    </row>
    <row r="133" spans="1:68" x14ac:dyDescent="0.25">
      <c r="A133" s="58">
        <f>A132</f>
        <v>100</v>
      </c>
      <c r="B133" s="106">
        <f>ROUND(A133*300,0)</f>
        <v>30000</v>
      </c>
      <c r="C133" s="86">
        <f>AK133</f>
        <v>3145.48</v>
      </c>
      <c r="D133" s="86">
        <f>BJ133</f>
        <v>3187.78</v>
      </c>
      <c r="E133" s="88">
        <f t="shared" si="137"/>
        <v>42.300000000000182</v>
      </c>
      <c r="F133" s="107">
        <f t="shared" si="138"/>
        <v>1.3</v>
      </c>
      <c r="H133" s="88">
        <f t="shared" si="139"/>
        <v>10.484933333333334</v>
      </c>
      <c r="I133" s="88">
        <f t="shared" si="140"/>
        <v>10.625933333333334</v>
      </c>
      <c r="J133" s="12"/>
      <c r="L133" s="35">
        <f t="shared" si="143"/>
        <v>4920</v>
      </c>
      <c r="M133" s="35">
        <f t="shared" si="144"/>
        <v>25080</v>
      </c>
      <c r="N133" s="35">
        <f t="shared" si="145"/>
        <v>5</v>
      </c>
      <c r="O133" s="35">
        <f t="shared" si="146"/>
        <v>95</v>
      </c>
      <c r="P133" s="40">
        <f>'Rate Tables'!$F$96</f>
        <v>24</v>
      </c>
      <c r="Q133" s="40">
        <f>ROUND(N133*'Rate Tables'!$F$99,4)</f>
        <v>29.7</v>
      </c>
      <c r="R133" s="40">
        <f>ROUND(O133*'Rate Tables'!$F$100,4)</f>
        <v>774.25</v>
      </c>
      <c r="S133" s="40">
        <f>ROUND(L133*'Rate Tables'!$F$102,4)</f>
        <v>154.53720000000001</v>
      </c>
      <c r="T133" s="40">
        <f>ROUND(M133*'Rate Tables'!$F$103,4)</f>
        <v>709.76400000000001</v>
      </c>
      <c r="U133" s="40">
        <f>SUM(Q133:T133)</f>
        <v>1668.2512000000002</v>
      </c>
      <c r="V133" s="40">
        <f>ROUND(B133*'Rate Tables'!$F$105,4)</f>
        <v>105.36</v>
      </c>
      <c r="W133" s="40">
        <f>ROUND(B133*'Rate Tables'!$F$107,4)</f>
        <v>168.75</v>
      </c>
      <c r="X133" s="40">
        <f>ROUND(B133*'Rate Tables'!$F$112,4)</f>
        <v>125.94</v>
      </c>
      <c r="Y133" s="40">
        <f>ROUND(B133*'Rate Tables'!$F$114,4)</f>
        <v>0</v>
      </c>
      <c r="Z133" s="40">
        <f>ROUND(N133*'Rate Tables'!$F$117,4)</f>
        <v>7.05</v>
      </c>
      <c r="AA133" s="40"/>
      <c r="AB133" s="40">
        <f>ROUND(B133*'Rate Tables'!$F$119,4)</f>
        <v>399.6</v>
      </c>
      <c r="AC133" s="40">
        <f t="shared" si="132"/>
        <v>406.65000000000003</v>
      </c>
      <c r="AD133" s="40">
        <f>ROUND(N133*'Rate Tables'!$F$122,4)</f>
        <v>2.5</v>
      </c>
      <c r="AE133" s="40">
        <f>ROUND(O133*'Rate Tables'!$F$123,4)</f>
        <v>183.35</v>
      </c>
      <c r="AF133" s="40">
        <f>ROUND(L133*'Rate Tables'!$F$125,4)</f>
        <v>400.98</v>
      </c>
      <c r="AG133" s="40"/>
      <c r="AH133" s="40">
        <f t="shared" si="133"/>
        <v>586.83000000000004</v>
      </c>
      <c r="AI133" s="78">
        <f>ROUND(B133*'Rate Tables'!$F$109,4)</f>
        <v>0</v>
      </c>
      <c r="AJ133" s="78">
        <f>ROUND(B133*'Rate Tables'!$F$110,4)</f>
        <v>59.7</v>
      </c>
      <c r="AK133" s="77">
        <f>ROUND(P133+U133+V133+W133+X133+Y133+AC133+AH133+AI133+AJ133,2)</f>
        <v>3145.48</v>
      </c>
      <c r="AL133" s="40"/>
      <c r="AO133" s="40">
        <f>'Rate Tables'!$I$96</f>
        <v>24</v>
      </c>
      <c r="AP133" s="40">
        <f>ROUND(N133*'Rate Tables'!$I$99,4)</f>
        <v>29.7</v>
      </c>
      <c r="AQ133" s="40">
        <f>ROUND(O133*'Rate Tables'!$I$100,4)</f>
        <v>774.25</v>
      </c>
      <c r="AR133" s="40">
        <f>ROUND(L133*'Rate Tables'!$I$102,4)</f>
        <v>154.53720000000001</v>
      </c>
      <c r="AS133" s="40">
        <f>ROUND(M133*'Rate Tables'!$I$103,4)</f>
        <v>709.76400000000001</v>
      </c>
      <c r="AT133" s="40">
        <f t="shared" si="134"/>
        <v>1668.2512000000002</v>
      </c>
      <c r="AU133" s="40">
        <f>ROUND(B133*'Rate Tables'!$I$105,4)</f>
        <v>105.36</v>
      </c>
      <c r="AV133" s="40">
        <f>ROUND(B133*'Rate Tables'!$I$107,4)</f>
        <v>168.75</v>
      </c>
      <c r="AW133" s="40">
        <f>ROUND(B133*'Rate Tables'!$I$112,4)</f>
        <v>125.94</v>
      </c>
      <c r="AX133" s="40">
        <f>ROUND(B133*'Rate Tables'!$I$114,4)</f>
        <v>0</v>
      </c>
      <c r="AY133" s="40">
        <f>ROUND(N133*'Rate Tables'!$I$117,4)</f>
        <v>7.05</v>
      </c>
      <c r="AZ133" s="40"/>
      <c r="BA133" s="40">
        <f>ROUND(B133*'Rate Tables'!$I$119,4)</f>
        <v>399.6</v>
      </c>
      <c r="BB133" s="40">
        <f t="shared" si="135"/>
        <v>406.65000000000003</v>
      </c>
      <c r="BC133" s="40">
        <f>ROUND(N133*'Rate Tables'!$I$122,4)</f>
        <v>2.5</v>
      </c>
      <c r="BD133" s="40">
        <f>ROUND(O133*'Rate Tables'!$I$123,4)</f>
        <v>183.35</v>
      </c>
      <c r="BE133" s="40">
        <f>ROUND(L133*'Rate Tables'!$I$125,4)</f>
        <v>400.98</v>
      </c>
      <c r="BF133" s="40"/>
      <c r="BG133" s="40">
        <f>SUM(BC133:BF133)</f>
        <v>586.83000000000004</v>
      </c>
      <c r="BH133" s="78">
        <f>ROUND(B133*'Rate Tables'!$I$109,4)</f>
        <v>42.3</v>
      </c>
      <c r="BI133" s="78">
        <f>ROUND(B133*'Rate Tables'!$I$110,4)</f>
        <v>59.7</v>
      </c>
      <c r="BJ133" s="77">
        <f t="shared" si="148"/>
        <v>3187.78</v>
      </c>
      <c r="BO133" s="1"/>
      <c r="BP133" s="1"/>
    </row>
    <row r="134" spans="1:68" x14ac:dyDescent="0.25">
      <c r="A134" s="58">
        <f>A133</f>
        <v>100</v>
      </c>
      <c r="B134" s="106">
        <f>ROUND(A134*400,0)</f>
        <v>40000</v>
      </c>
      <c r="C134" s="86">
        <f>AK134</f>
        <v>3714.93</v>
      </c>
      <c r="D134" s="86">
        <f>BJ134</f>
        <v>3771.33</v>
      </c>
      <c r="E134" s="88">
        <f t="shared" si="137"/>
        <v>56.400000000000091</v>
      </c>
      <c r="F134" s="107">
        <f t="shared" si="138"/>
        <v>1.5</v>
      </c>
      <c r="H134" s="88">
        <f t="shared" si="139"/>
        <v>9.2873249999999992</v>
      </c>
      <c r="I134" s="88">
        <f t="shared" si="140"/>
        <v>9.4283249999999992</v>
      </c>
      <c r="J134" s="12"/>
      <c r="L134" s="35">
        <f t="shared" si="143"/>
        <v>4920</v>
      </c>
      <c r="M134" s="35">
        <f t="shared" si="144"/>
        <v>35080</v>
      </c>
      <c r="N134" s="35">
        <f t="shared" si="145"/>
        <v>5</v>
      </c>
      <c r="O134" s="35">
        <f t="shared" si="146"/>
        <v>95</v>
      </c>
      <c r="P134" s="40">
        <f>'Rate Tables'!$F$96</f>
        <v>24</v>
      </c>
      <c r="Q134" s="40">
        <f>ROUND(N134*'Rate Tables'!$F$99,4)</f>
        <v>29.7</v>
      </c>
      <c r="R134" s="40">
        <f>ROUND(O134*'Rate Tables'!$F$100,4)</f>
        <v>774.25</v>
      </c>
      <c r="S134" s="40">
        <f>ROUND(L134*'Rate Tables'!$F$102,4)</f>
        <v>154.53720000000001</v>
      </c>
      <c r="T134" s="40">
        <f>ROUND(M134*'Rate Tables'!$F$103,4)</f>
        <v>992.76400000000001</v>
      </c>
      <c r="U134" s="40">
        <f>SUM(Q134:T134)</f>
        <v>1951.2512000000002</v>
      </c>
      <c r="V134" s="40">
        <f>ROUND(B134*'Rate Tables'!$F$105,4)</f>
        <v>140.47999999999999</v>
      </c>
      <c r="W134" s="40">
        <f>ROUND(B134*'Rate Tables'!$F$107,4)</f>
        <v>225</v>
      </c>
      <c r="X134" s="40">
        <f>ROUND(B134*'Rate Tables'!$F$112,4)</f>
        <v>167.92</v>
      </c>
      <c r="Y134" s="40">
        <f>ROUND(B134*'Rate Tables'!$F$114,4)</f>
        <v>0</v>
      </c>
      <c r="Z134" s="40">
        <f>ROUND(N134*'Rate Tables'!$F$117,4)</f>
        <v>7.05</v>
      </c>
      <c r="AA134" s="40"/>
      <c r="AB134" s="40">
        <f>ROUND(B134*'Rate Tables'!$F$119,4)</f>
        <v>532.79999999999995</v>
      </c>
      <c r="AC134" s="40">
        <f t="shared" si="132"/>
        <v>539.84999999999991</v>
      </c>
      <c r="AD134" s="40">
        <f>ROUND(N134*'Rate Tables'!$F$122,4)</f>
        <v>2.5</v>
      </c>
      <c r="AE134" s="40">
        <f>ROUND(O134*'Rate Tables'!$F$123,4)</f>
        <v>183.35</v>
      </c>
      <c r="AF134" s="40">
        <f>ROUND(L134*'Rate Tables'!$F$125,4)</f>
        <v>400.98</v>
      </c>
      <c r="AG134" s="40"/>
      <c r="AH134" s="40">
        <f t="shared" si="133"/>
        <v>586.83000000000004</v>
      </c>
      <c r="AI134" s="78">
        <f>ROUND(B134*'Rate Tables'!$F$109,4)</f>
        <v>0</v>
      </c>
      <c r="AJ134" s="78">
        <f>ROUND(B134*'Rate Tables'!$F$110,4)</f>
        <v>79.599999999999994</v>
      </c>
      <c r="AK134" s="77">
        <f>ROUND(P134+U134+V134+W134+X134+Y134+AC134+AH134+AI134+AJ134,2)</f>
        <v>3714.93</v>
      </c>
      <c r="AL134" s="40"/>
      <c r="AO134" s="40">
        <f>'Rate Tables'!$I$96</f>
        <v>24</v>
      </c>
      <c r="AP134" s="40">
        <f>ROUND(N134*'Rate Tables'!$I$99,4)</f>
        <v>29.7</v>
      </c>
      <c r="AQ134" s="40">
        <f>ROUND(O134*'Rate Tables'!$I$100,4)</f>
        <v>774.25</v>
      </c>
      <c r="AR134" s="40">
        <f>ROUND(L134*'Rate Tables'!$I$102,4)</f>
        <v>154.53720000000001</v>
      </c>
      <c r="AS134" s="40">
        <f>ROUND(M134*'Rate Tables'!$I$103,4)</f>
        <v>992.76400000000001</v>
      </c>
      <c r="AT134" s="40">
        <f t="shared" si="134"/>
        <v>1951.2512000000002</v>
      </c>
      <c r="AU134" s="40">
        <f>ROUND(B134*'Rate Tables'!$I$105,4)</f>
        <v>140.47999999999999</v>
      </c>
      <c r="AV134" s="40">
        <f>ROUND(B134*'Rate Tables'!$I$107,4)</f>
        <v>225</v>
      </c>
      <c r="AW134" s="40">
        <f>ROUND(B134*'Rate Tables'!$I$112,4)</f>
        <v>167.92</v>
      </c>
      <c r="AX134" s="40">
        <f>ROUND(B134*'Rate Tables'!$I$114,4)</f>
        <v>0</v>
      </c>
      <c r="AY134" s="40">
        <f>ROUND(N134*'Rate Tables'!$I$117,4)</f>
        <v>7.05</v>
      </c>
      <c r="AZ134" s="40"/>
      <c r="BA134" s="40">
        <f>ROUND(B134*'Rate Tables'!$I$119,4)</f>
        <v>532.79999999999995</v>
      </c>
      <c r="BB134" s="40">
        <f t="shared" si="135"/>
        <v>539.84999999999991</v>
      </c>
      <c r="BC134" s="40">
        <f>ROUND(N134*'Rate Tables'!$I$122,4)</f>
        <v>2.5</v>
      </c>
      <c r="BD134" s="40">
        <f>ROUND(O134*'Rate Tables'!$I$123,4)</f>
        <v>183.35</v>
      </c>
      <c r="BE134" s="40">
        <f>ROUND(L134*'Rate Tables'!$I$125,4)</f>
        <v>400.98</v>
      </c>
      <c r="BF134" s="40"/>
      <c r="BG134" s="40">
        <f>SUM(BC134:BF134)</f>
        <v>586.83000000000004</v>
      </c>
      <c r="BH134" s="78">
        <f>ROUND(B134*'Rate Tables'!$I$109,4)</f>
        <v>56.4</v>
      </c>
      <c r="BI134" s="78">
        <f>ROUND(B134*'Rate Tables'!$I$110,4)</f>
        <v>79.599999999999994</v>
      </c>
      <c r="BJ134" s="77">
        <f t="shared" si="148"/>
        <v>3771.33</v>
      </c>
      <c r="BO134" s="1"/>
      <c r="BP134" s="1"/>
    </row>
    <row r="135" spans="1:68" x14ac:dyDescent="0.25">
      <c r="B135" s="106"/>
      <c r="C135" s="88"/>
      <c r="D135" s="88"/>
      <c r="E135" s="88"/>
      <c r="F135" s="107"/>
      <c r="H135" s="88"/>
      <c r="I135" s="88"/>
      <c r="J135" s="12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78"/>
      <c r="AJ135" s="78"/>
      <c r="AK135" s="77"/>
      <c r="AL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78"/>
      <c r="BI135" s="78"/>
      <c r="BJ135" s="77"/>
      <c r="BO135" s="1"/>
      <c r="BP135" s="1"/>
    </row>
    <row r="136" spans="1:68" x14ac:dyDescent="0.25">
      <c r="A136" s="58">
        <v>150</v>
      </c>
      <c r="B136" s="106">
        <f>ROUND(A136*100,0)</f>
        <v>15000</v>
      </c>
      <c r="C136" s="86">
        <f>AK136</f>
        <v>2795.31</v>
      </c>
      <c r="D136" s="86">
        <f>BJ136</f>
        <v>2816.46</v>
      </c>
      <c r="E136" s="88">
        <f t="shared" si="137"/>
        <v>21.150000000000091</v>
      </c>
      <c r="F136" s="107">
        <f t="shared" si="138"/>
        <v>0.8</v>
      </c>
      <c r="H136" s="88">
        <f t="shared" si="139"/>
        <v>18.635400000000001</v>
      </c>
      <c r="I136" s="88">
        <f t="shared" si="140"/>
        <v>18.776400000000002</v>
      </c>
      <c r="J136" s="12"/>
      <c r="L136" s="35">
        <f t="shared" si="143"/>
        <v>4920</v>
      </c>
      <c r="M136" s="35">
        <f t="shared" si="144"/>
        <v>10080</v>
      </c>
      <c r="N136" s="35">
        <f t="shared" si="145"/>
        <v>5</v>
      </c>
      <c r="O136" s="35">
        <f t="shared" si="146"/>
        <v>145</v>
      </c>
      <c r="P136" s="40">
        <f>'Rate Tables'!$F$96</f>
        <v>24</v>
      </c>
      <c r="Q136" s="40">
        <f>ROUND(N136*'Rate Tables'!$F$99,4)</f>
        <v>29.7</v>
      </c>
      <c r="R136" s="40">
        <f>ROUND(O136*'Rate Tables'!$F$100,4)</f>
        <v>1181.75</v>
      </c>
      <c r="S136" s="40">
        <f>ROUND(L136*'Rate Tables'!$F$102,4)</f>
        <v>154.53720000000001</v>
      </c>
      <c r="T136" s="40">
        <f>ROUND(M136*'Rate Tables'!$F$103,4)</f>
        <v>285.26400000000001</v>
      </c>
      <c r="U136" s="40">
        <f>SUM(Q136:T136)</f>
        <v>1651.2512000000002</v>
      </c>
      <c r="V136" s="40">
        <f>ROUND(B136*'Rate Tables'!$F$105,4)</f>
        <v>52.68</v>
      </c>
      <c r="W136" s="40">
        <f>ROUND(B136*'Rate Tables'!$F$107,4)</f>
        <v>84.375</v>
      </c>
      <c r="X136" s="40">
        <f>ROUND(B136*'Rate Tables'!$F$112,4)</f>
        <v>62.97</v>
      </c>
      <c r="Y136" s="40">
        <f>ROUND(B136*'Rate Tables'!$F$114,4)</f>
        <v>0</v>
      </c>
      <c r="Z136" s="40">
        <f>ROUND(N136*'Rate Tables'!$F$117,4)</f>
        <v>7.05</v>
      </c>
      <c r="AA136" s="40"/>
      <c r="AB136" s="40">
        <f>ROUND(B136*'Rate Tables'!$F$119,4)</f>
        <v>199.8</v>
      </c>
      <c r="AC136" s="40">
        <f t="shared" si="132"/>
        <v>206.85000000000002</v>
      </c>
      <c r="AD136" s="40">
        <f>ROUND(N136*'Rate Tables'!$F$122,4)</f>
        <v>2.5</v>
      </c>
      <c r="AE136" s="40">
        <f>ROUND(O136*'Rate Tables'!$F$123,4)</f>
        <v>279.85000000000002</v>
      </c>
      <c r="AF136" s="40">
        <f>ROUND(L136*'Rate Tables'!$F$125,4)</f>
        <v>400.98</v>
      </c>
      <c r="AG136" s="40"/>
      <c r="AH136" s="40">
        <f t="shared" si="133"/>
        <v>683.33</v>
      </c>
      <c r="AI136" s="78">
        <f>ROUND(B136*'Rate Tables'!$F$109,4)</f>
        <v>0</v>
      </c>
      <c r="AJ136" s="78">
        <f>ROUND(B136*'Rate Tables'!$F$110,4)</f>
        <v>29.85</v>
      </c>
      <c r="AK136" s="77">
        <f>ROUND(P136+U136+V136+W136+X136+Y136+AC136+AH136+AI136+AJ136,2)</f>
        <v>2795.31</v>
      </c>
      <c r="AL136" s="40"/>
      <c r="AO136" s="40">
        <f>'Rate Tables'!$I$96</f>
        <v>24</v>
      </c>
      <c r="AP136" s="40">
        <f>ROUND(N136*'Rate Tables'!$I$99,4)</f>
        <v>29.7</v>
      </c>
      <c r="AQ136" s="40">
        <f>ROUND(O136*'Rate Tables'!$I$100,4)</f>
        <v>1181.75</v>
      </c>
      <c r="AR136" s="40">
        <f>ROUND(L136*'Rate Tables'!$I$102,4)</f>
        <v>154.53720000000001</v>
      </c>
      <c r="AS136" s="40">
        <f>ROUND(M136*'Rate Tables'!$I$103,4)</f>
        <v>285.26400000000001</v>
      </c>
      <c r="AT136" s="40">
        <f t="shared" si="134"/>
        <v>1651.2512000000002</v>
      </c>
      <c r="AU136" s="40">
        <f>ROUND(B136*'Rate Tables'!$I$105,4)</f>
        <v>52.68</v>
      </c>
      <c r="AV136" s="40">
        <f>ROUND(B136*'Rate Tables'!$I$107,4)</f>
        <v>84.375</v>
      </c>
      <c r="AW136" s="40">
        <f>ROUND(B136*'Rate Tables'!$I$112,4)</f>
        <v>62.97</v>
      </c>
      <c r="AX136" s="40">
        <f>ROUND(B136*'Rate Tables'!$I$114,4)</f>
        <v>0</v>
      </c>
      <c r="AY136" s="40">
        <f>ROUND(N136*'Rate Tables'!$I$117,4)</f>
        <v>7.05</v>
      </c>
      <c r="AZ136" s="40"/>
      <c r="BA136" s="40">
        <f>ROUND(B136*'Rate Tables'!$I$119,4)</f>
        <v>199.8</v>
      </c>
      <c r="BB136" s="40">
        <f t="shared" si="135"/>
        <v>206.85000000000002</v>
      </c>
      <c r="BC136" s="40">
        <f>ROUND(N136*'Rate Tables'!$I$122,4)</f>
        <v>2.5</v>
      </c>
      <c r="BD136" s="40">
        <f>ROUND(O136*'Rate Tables'!$I$123,4)</f>
        <v>279.85000000000002</v>
      </c>
      <c r="BE136" s="40">
        <f>ROUND(L136*'Rate Tables'!$I$125,4)</f>
        <v>400.98</v>
      </c>
      <c r="BF136" s="40"/>
      <c r="BG136" s="40">
        <f>SUM(BC136:BF136)</f>
        <v>683.33</v>
      </c>
      <c r="BH136" s="78">
        <f>ROUND(B136*'Rate Tables'!$I$109,4)</f>
        <v>21.15</v>
      </c>
      <c r="BI136" s="78">
        <f>ROUND(B136*'Rate Tables'!$I$110,4)</f>
        <v>29.85</v>
      </c>
      <c r="BJ136" s="77">
        <f t="shared" ref="BJ136:BJ139" si="149">ROUND(AO136+AT136+AU136+AV136+AW136+AX136+BB136+BG136+BH136+BI136,2)</f>
        <v>2816.46</v>
      </c>
      <c r="BO136" s="1"/>
      <c r="BP136" s="1"/>
    </row>
    <row r="137" spans="1:68" x14ac:dyDescent="0.25">
      <c r="A137" s="58">
        <f>A136</f>
        <v>150</v>
      </c>
      <c r="B137" s="106">
        <f>ROUND(A137*200,0)</f>
        <v>30000</v>
      </c>
      <c r="C137" s="86">
        <f>AK137</f>
        <v>3649.48</v>
      </c>
      <c r="D137" s="86">
        <f>BJ137</f>
        <v>3691.78</v>
      </c>
      <c r="E137" s="88">
        <f t="shared" si="137"/>
        <v>42.300000000000182</v>
      </c>
      <c r="F137" s="107">
        <f t="shared" si="138"/>
        <v>1.2</v>
      </c>
      <c r="H137" s="88">
        <f t="shared" si="139"/>
        <v>12.164933333333334</v>
      </c>
      <c r="I137" s="88">
        <f t="shared" si="140"/>
        <v>12.305933333333334</v>
      </c>
      <c r="J137" s="12"/>
      <c r="L137" s="35">
        <f t="shared" si="143"/>
        <v>4920</v>
      </c>
      <c r="M137" s="35">
        <f t="shared" si="144"/>
        <v>25080</v>
      </c>
      <c r="N137" s="35">
        <f t="shared" si="145"/>
        <v>5</v>
      </c>
      <c r="O137" s="35">
        <f t="shared" si="146"/>
        <v>145</v>
      </c>
      <c r="P137" s="40">
        <f>'Rate Tables'!$F$96</f>
        <v>24</v>
      </c>
      <c r="Q137" s="40">
        <f>ROUND(N137*'Rate Tables'!$F$99,4)</f>
        <v>29.7</v>
      </c>
      <c r="R137" s="40">
        <f>ROUND(O137*'Rate Tables'!$F$100,4)</f>
        <v>1181.75</v>
      </c>
      <c r="S137" s="40">
        <f>ROUND(L137*'Rate Tables'!$F$102,4)</f>
        <v>154.53720000000001</v>
      </c>
      <c r="T137" s="40">
        <f>ROUND(M137*'Rate Tables'!$F$103,4)</f>
        <v>709.76400000000001</v>
      </c>
      <c r="U137" s="40">
        <f>SUM(Q137:T137)</f>
        <v>2075.7512000000002</v>
      </c>
      <c r="V137" s="40">
        <f>ROUND(B137*'Rate Tables'!$F$105,4)</f>
        <v>105.36</v>
      </c>
      <c r="W137" s="40">
        <f>ROUND(B137*'Rate Tables'!$F$107,4)</f>
        <v>168.75</v>
      </c>
      <c r="X137" s="40">
        <f>ROUND(B137*'Rate Tables'!$F$112,4)</f>
        <v>125.94</v>
      </c>
      <c r="Y137" s="40">
        <f>ROUND(B137*'Rate Tables'!$F$114,4)</f>
        <v>0</v>
      </c>
      <c r="Z137" s="40">
        <f>ROUND(N137*'Rate Tables'!$F$117,4)</f>
        <v>7.05</v>
      </c>
      <c r="AA137" s="40"/>
      <c r="AB137" s="40">
        <f>ROUND(B137*'Rate Tables'!$F$119,4)</f>
        <v>399.6</v>
      </c>
      <c r="AC137" s="40">
        <f t="shared" si="132"/>
        <v>406.65000000000003</v>
      </c>
      <c r="AD137" s="40">
        <f>ROUND(N137*'Rate Tables'!$F$122,4)</f>
        <v>2.5</v>
      </c>
      <c r="AE137" s="40">
        <f>ROUND(O137*'Rate Tables'!$F$123,4)</f>
        <v>279.85000000000002</v>
      </c>
      <c r="AF137" s="40">
        <f>ROUND(L137*'Rate Tables'!$F$125,4)</f>
        <v>400.98</v>
      </c>
      <c r="AG137" s="40"/>
      <c r="AH137" s="40">
        <f t="shared" si="133"/>
        <v>683.33</v>
      </c>
      <c r="AI137" s="78">
        <f>ROUND(B137*'Rate Tables'!$F$109,4)</f>
        <v>0</v>
      </c>
      <c r="AJ137" s="78">
        <f>ROUND(B137*'Rate Tables'!$F$110,4)</f>
        <v>59.7</v>
      </c>
      <c r="AK137" s="77">
        <f>ROUND(P137+U137+V137+W137+X137+Y137+AC137+AH137+AI137+AJ137,2)</f>
        <v>3649.48</v>
      </c>
      <c r="AL137" s="40"/>
      <c r="AO137" s="40">
        <f>'Rate Tables'!$I$96</f>
        <v>24</v>
      </c>
      <c r="AP137" s="40">
        <f>ROUND(N137*'Rate Tables'!$I$99,4)</f>
        <v>29.7</v>
      </c>
      <c r="AQ137" s="40">
        <f>ROUND(O137*'Rate Tables'!$I$100,4)</f>
        <v>1181.75</v>
      </c>
      <c r="AR137" s="40">
        <f>ROUND(L137*'Rate Tables'!$I$102,4)</f>
        <v>154.53720000000001</v>
      </c>
      <c r="AS137" s="40">
        <f>ROUND(M137*'Rate Tables'!$I$103,4)</f>
        <v>709.76400000000001</v>
      </c>
      <c r="AT137" s="40">
        <f t="shared" si="134"/>
        <v>2075.7512000000002</v>
      </c>
      <c r="AU137" s="40">
        <f>ROUND(B137*'Rate Tables'!$I$105,4)</f>
        <v>105.36</v>
      </c>
      <c r="AV137" s="40">
        <f>ROUND(B137*'Rate Tables'!$I$107,4)</f>
        <v>168.75</v>
      </c>
      <c r="AW137" s="40">
        <f>ROUND(B137*'Rate Tables'!$I$112,4)</f>
        <v>125.94</v>
      </c>
      <c r="AX137" s="40">
        <f>ROUND(B137*'Rate Tables'!$I$114,4)</f>
        <v>0</v>
      </c>
      <c r="AY137" s="40">
        <f>ROUND(N137*'Rate Tables'!$I$117,4)</f>
        <v>7.05</v>
      </c>
      <c r="AZ137" s="40"/>
      <c r="BA137" s="40">
        <f>ROUND(B137*'Rate Tables'!$I$119,4)</f>
        <v>399.6</v>
      </c>
      <c r="BB137" s="40">
        <f t="shared" si="135"/>
        <v>406.65000000000003</v>
      </c>
      <c r="BC137" s="40">
        <f>ROUND(N137*'Rate Tables'!$I$122,4)</f>
        <v>2.5</v>
      </c>
      <c r="BD137" s="40">
        <f>ROUND(O137*'Rate Tables'!$I$123,4)</f>
        <v>279.85000000000002</v>
      </c>
      <c r="BE137" s="40">
        <f>ROUND(L137*'Rate Tables'!$I$125,4)</f>
        <v>400.98</v>
      </c>
      <c r="BF137" s="40"/>
      <c r="BG137" s="40">
        <f>SUM(BC137:BF137)</f>
        <v>683.33</v>
      </c>
      <c r="BH137" s="78">
        <f>ROUND(B137*'Rate Tables'!$I$109,4)</f>
        <v>42.3</v>
      </c>
      <c r="BI137" s="78">
        <f>ROUND(B137*'Rate Tables'!$I$110,4)</f>
        <v>59.7</v>
      </c>
      <c r="BJ137" s="77">
        <f t="shared" si="149"/>
        <v>3691.78</v>
      </c>
      <c r="BO137" s="1"/>
      <c r="BP137" s="1"/>
    </row>
    <row r="138" spans="1:68" x14ac:dyDescent="0.25">
      <c r="A138" s="58">
        <f>A137</f>
        <v>150</v>
      </c>
      <c r="B138" s="106">
        <f>ROUND(A138*300,0)</f>
        <v>45000</v>
      </c>
      <c r="C138" s="86">
        <f>AK138</f>
        <v>4503.66</v>
      </c>
      <c r="D138" s="86">
        <f>BJ138</f>
        <v>4567.1099999999997</v>
      </c>
      <c r="E138" s="88">
        <f t="shared" si="137"/>
        <v>63.449999999999818</v>
      </c>
      <c r="F138" s="107">
        <f t="shared" si="138"/>
        <v>1.4</v>
      </c>
      <c r="H138" s="88">
        <f t="shared" si="139"/>
        <v>10.008133333333333</v>
      </c>
      <c r="I138" s="88">
        <f t="shared" si="140"/>
        <v>10.149133333333332</v>
      </c>
      <c r="J138" s="12"/>
      <c r="L138" s="35">
        <f t="shared" si="143"/>
        <v>4920</v>
      </c>
      <c r="M138" s="35">
        <f t="shared" si="144"/>
        <v>40080</v>
      </c>
      <c r="N138" s="35">
        <f t="shared" si="145"/>
        <v>5</v>
      </c>
      <c r="O138" s="35">
        <f t="shared" si="146"/>
        <v>145</v>
      </c>
      <c r="P138" s="40">
        <f>'Rate Tables'!$F$96</f>
        <v>24</v>
      </c>
      <c r="Q138" s="40">
        <f>ROUND(N138*'Rate Tables'!$F$99,4)</f>
        <v>29.7</v>
      </c>
      <c r="R138" s="40">
        <f>ROUND(O138*'Rate Tables'!$F$100,4)</f>
        <v>1181.75</v>
      </c>
      <c r="S138" s="40">
        <f>ROUND(L138*'Rate Tables'!$F$102,4)</f>
        <v>154.53720000000001</v>
      </c>
      <c r="T138" s="40">
        <f>ROUND(M138*'Rate Tables'!$F$103,4)</f>
        <v>1134.2639999999999</v>
      </c>
      <c r="U138" s="40">
        <f>SUM(Q138:T138)</f>
        <v>2500.2511999999997</v>
      </c>
      <c r="V138" s="40">
        <f>ROUND(B138*'Rate Tables'!$F$105,4)</f>
        <v>158.04</v>
      </c>
      <c r="W138" s="40">
        <f>ROUND(B138*'Rate Tables'!$F$107,4)</f>
        <v>253.125</v>
      </c>
      <c r="X138" s="40">
        <f>ROUND(B138*'Rate Tables'!$F$112,4)</f>
        <v>188.91</v>
      </c>
      <c r="Y138" s="40">
        <f>ROUND(B138*'Rate Tables'!$F$114,4)</f>
        <v>0</v>
      </c>
      <c r="Z138" s="40">
        <f>ROUND(N138*'Rate Tables'!$F$117,4)</f>
        <v>7.05</v>
      </c>
      <c r="AA138" s="40"/>
      <c r="AB138" s="40">
        <f>ROUND(B138*'Rate Tables'!$F$119,4)</f>
        <v>599.4</v>
      </c>
      <c r="AC138" s="40">
        <f t="shared" si="132"/>
        <v>606.44999999999993</v>
      </c>
      <c r="AD138" s="40">
        <f>ROUND(N138*'Rate Tables'!$F$122,4)</f>
        <v>2.5</v>
      </c>
      <c r="AE138" s="40">
        <f>ROUND(O138*'Rate Tables'!$F$123,4)</f>
        <v>279.85000000000002</v>
      </c>
      <c r="AF138" s="40">
        <f>ROUND(L138*'Rate Tables'!$F$125,4)</f>
        <v>400.98</v>
      </c>
      <c r="AG138" s="40"/>
      <c r="AH138" s="40">
        <f t="shared" si="133"/>
        <v>683.33</v>
      </c>
      <c r="AI138" s="78">
        <f>ROUND(B138*'Rate Tables'!$F$109,4)</f>
        <v>0</v>
      </c>
      <c r="AJ138" s="78">
        <f>ROUND(B138*'Rate Tables'!$F$110,4)</f>
        <v>89.55</v>
      </c>
      <c r="AK138" s="77">
        <f>ROUND(P138+U138+V138+W138+X138+Y138+AC138+AH138+AI138+AJ138,2)</f>
        <v>4503.66</v>
      </c>
      <c r="AL138" s="40"/>
      <c r="AO138" s="40">
        <f>'Rate Tables'!$I$96</f>
        <v>24</v>
      </c>
      <c r="AP138" s="40">
        <f>ROUND(N138*'Rate Tables'!$I$99,4)</f>
        <v>29.7</v>
      </c>
      <c r="AQ138" s="40">
        <f>ROUND(O138*'Rate Tables'!$I$100,4)</f>
        <v>1181.75</v>
      </c>
      <c r="AR138" s="40">
        <f>ROUND(L138*'Rate Tables'!$I$102,4)</f>
        <v>154.53720000000001</v>
      </c>
      <c r="AS138" s="40">
        <f>ROUND(M138*'Rate Tables'!$I$103,4)</f>
        <v>1134.2639999999999</v>
      </c>
      <c r="AT138" s="40">
        <f t="shared" si="134"/>
        <v>2500.2511999999997</v>
      </c>
      <c r="AU138" s="40">
        <f>ROUND(B138*'Rate Tables'!$I$105,4)</f>
        <v>158.04</v>
      </c>
      <c r="AV138" s="40">
        <f>ROUND(B138*'Rate Tables'!$I$107,4)</f>
        <v>253.125</v>
      </c>
      <c r="AW138" s="40">
        <f>ROUND(B138*'Rate Tables'!$I$112,4)</f>
        <v>188.91</v>
      </c>
      <c r="AX138" s="40">
        <f>ROUND(B138*'Rate Tables'!$I$114,4)</f>
        <v>0</v>
      </c>
      <c r="AY138" s="40">
        <f>ROUND(N138*'Rate Tables'!$I$117,4)</f>
        <v>7.05</v>
      </c>
      <c r="AZ138" s="40"/>
      <c r="BA138" s="40">
        <f>ROUND(B138*'Rate Tables'!$I$119,4)</f>
        <v>599.4</v>
      </c>
      <c r="BB138" s="40">
        <f t="shared" si="135"/>
        <v>606.44999999999993</v>
      </c>
      <c r="BC138" s="40">
        <f>ROUND(N138*'Rate Tables'!$I$122,4)</f>
        <v>2.5</v>
      </c>
      <c r="BD138" s="40">
        <f>ROUND(O138*'Rate Tables'!$I$123,4)</f>
        <v>279.85000000000002</v>
      </c>
      <c r="BE138" s="40">
        <f>ROUND(L138*'Rate Tables'!$I$125,4)</f>
        <v>400.98</v>
      </c>
      <c r="BF138" s="40"/>
      <c r="BG138" s="40">
        <f>SUM(BC138:BF138)</f>
        <v>683.33</v>
      </c>
      <c r="BH138" s="78">
        <f>ROUND(B138*'Rate Tables'!$I$109,4)</f>
        <v>63.45</v>
      </c>
      <c r="BI138" s="78">
        <f>ROUND(B138*'Rate Tables'!$I$110,4)</f>
        <v>89.55</v>
      </c>
      <c r="BJ138" s="77">
        <f t="shared" si="149"/>
        <v>4567.1099999999997</v>
      </c>
      <c r="BO138" s="1"/>
      <c r="BP138" s="1"/>
    </row>
    <row r="139" spans="1:68" x14ac:dyDescent="0.25">
      <c r="A139" s="58">
        <f>A138</f>
        <v>150</v>
      </c>
      <c r="B139" s="106">
        <f>ROUND(A139*400,0)</f>
        <v>60000</v>
      </c>
      <c r="C139" s="86">
        <f>AK139</f>
        <v>5357.83</v>
      </c>
      <c r="D139" s="86">
        <f>BJ139</f>
        <v>5442.43</v>
      </c>
      <c r="E139" s="88">
        <f t="shared" si="137"/>
        <v>84.600000000000364</v>
      </c>
      <c r="F139" s="107">
        <f t="shared" si="138"/>
        <v>1.6</v>
      </c>
      <c r="H139" s="88">
        <f t="shared" si="139"/>
        <v>8.9297166666666659</v>
      </c>
      <c r="I139" s="88">
        <f t="shared" si="140"/>
        <v>9.0707166666666676</v>
      </c>
      <c r="J139" s="12"/>
      <c r="L139" s="35">
        <f t="shared" si="143"/>
        <v>4920</v>
      </c>
      <c r="M139" s="35">
        <f t="shared" si="144"/>
        <v>55080</v>
      </c>
      <c r="N139" s="35">
        <f t="shared" si="145"/>
        <v>5</v>
      </c>
      <c r="O139" s="35">
        <f t="shared" si="146"/>
        <v>145</v>
      </c>
      <c r="P139" s="40">
        <f>'Rate Tables'!$F$96</f>
        <v>24</v>
      </c>
      <c r="Q139" s="40">
        <f>ROUND(N139*'Rate Tables'!$F$99,4)</f>
        <v>29.7</v>
      </c>
      <c r="R139" s="40">
        <f>ROUND(O139*'Rate Tables'!$F$100,4)</f>
        <v>1181.75</v>
      </c>
      <c r="S139" s="40">
        <f>ROUND(L139*'Rate Tables'!$F$102,4)</f>
        <v>154.53720000000001</v>
      </c>
      <c r="T139" s="40">
        <f>ROUND(M139*'Rate Tables'!$F$103,4)</f>
        <v>1558.7639999999999</v>
      </c>
      <c r="U139" s="40">
        <f>SUM(Q139:T139)</f>
        <v>2924.7511999999997</v>
      </c>
      <c r="V139" s="40">
        <f>ROUND(B139*'Rate Tables'!$F$105,4)</f>
        <v>210.72</v>
      </c>
      <c r="W139" s="40">
        <f>ROUND(B139*'Rate Tables'!$F$107,4)</f>
        <v>337.5</v>
      </c>
      <c r="X139" s="40">
        <f>ROUND(B139*'Rate Tables'!$F$112,4)</f>
        <v>251.88</v>
      </c>
      <c r="Y139" s="40">
        <f>ROUND(B139*'Rate Tables'!$F$114,4)</f>
        <v>0</v>
      </c>
      <c r="Z139" s="40">
        <f>ROUND(N139*'Rate Tables'!$F$117,4)</f>
        <v>7.05</v>
      </c>
      <c r="AA139" s="40"/>
      <c r="AB139" s="40">
        <f>ROUND(B139*'Rate Tables'!$F$119,4)</f>
        <v>799.2</v>
      </c>
      <c r="AC139" s="40">
        <f t="shared" si="132"/>
        <v>806.25</v>
      </c>
      <c r="AD139" s="40">
        <f>ROUND(N139*'Rate Tables'!$F$122,4)</f>
        <v>2.5</v>
      </c>
      <c r="AE139" s="40">
        <f>ROUND(O139*'Rate Tables'!$F$123,4)</f>
        <v>279.85000000000002</v>
      </c>
      <c r="AF139" s="40">
        <f>ROUND(L139*'Rate Tables'!$F$125,4)</f>
        <v>400.98</v>
      </c>
      <c r="AG139" s="40"/>
      <c r="AH139" s="40">
        <f t="shared" si="133"/>
        <v>683.33</v>
      </c>
      <c r="AI139" s="78">
        <f>ROUND(B139*'Rate Tables'!$F$109,4)</f>
        <v>0</v>
      </c>
      <c r="AJ139" s="78">
        <f>ROUND(B139*'Rate Tables'!$F$110,4)</f>
        <v>119.4</v>
      </c>
      <c r="AK139" s="77">
        <f>ROUND(P139+U139+V139+W139+X139+Y139+AC139+AH139+AI139+AJ139,2)</f>
        <v>5357.83</v>
      </c>
      <c r="AL139" s="40"/>
      <c r="AO139" s="40">
        <f>'Rate Tables'!$I$96</f>
        <v>24</v>
      </c>
      <c r="AP139" s="40">
        <f>ROUND(N139*'Rate Tables'!$I$99,4)</f>
        <v>29.7</v>
      </c>
      <c r="AQ139" s="40">
        <f>ROUND(O139*'Rate Tables'!$I$100,4)</f>
        <v>1181.75</v>
      </c>
      <c r="AR139" s="40">
        <f>ROUND(L139*'Rate Tables'!$I$102,4)</f>
        <v>154.53720000000001</v>
      </c>
      <c r="AS139" s="40">
        <f>ROUND(M139*'Rate Tables'!$I$103,4)</f>
        <v>1558.7639999999999</v>
      </c>
      <c r="AT139" s="40">
        <f t="shared" si="134"/>
        <v>2924.7511999999997</v>
      </c>
      <c r="AU139" s="40">
        <f>ROUND(B139*'Rate Tables'!$I$105,4)</f>
        <v>210.72</v>
      </c>
      <c r="AV139" s="40">
        <f>ROUND(B139*'Rate Tables'!$I$107,4)</f>
        <v>337.5</v>
      </c>
      <c r="AW139" s="40">
        <f>ROUND(B139*'Rate Tables'!$I$112,4)</f>
        <v>251.88</v>
      </c>
      <c r="AX139" s="40">
        <f>ROUND(B139*'Rate Tables'!$I$114,4)</f>
        <v>0</v>
      </c>
      <c r="AY139" s="40">
        <f>ROUND(N139*'Rate Tables'!$I$117,4)</f>
        <v>7.05</v>
      </c>
      <c r="AZ139" s="40"/>
      <c r="BA139" s="40">
        <f>ROUND(B139*'Rate Tables'!$I$119,4)</f>
        <v>799.2</v>
      </c>
      <c r="BB139" s="40">
        <f t="shared" si="135"/>
        <v>806.25</v>
      </c>
      <c r="BC139" s="40">
        <f>ROUND(N139*'Rate Tables'!$I$122,4)</f>
        <v>2.5</v>
      </c>
      <c r="BD139" s="40">
        <f>ROUND(O139*'Rate Tables'!$I$123,4)</f>
        <v>279.85000000000002</v>
      </c>
      <c r="BE139" s="40">
        <f>ROUND(L139*'Rate Tables'!$I$125,4)</f>
        <v>400.98</v>
      </c>
      <c r="BF139" s="40"/>
      <c r="BG139" s="40">
        <f>SUM(BC139:BF139)</f>
        <v>683.33</v>
      </c>
      <c r="BH139" s="78">
        <f>ROUND(B139*'Rate Tables'!$I$109,4)</f>
        <v>84.6</v>
      </c>
      <c r="BI139" s="78">
        <f>ROUND(B139*'Rate Tables'!$I$110,4)</f>
        <v>119.4</v>
      </c>
      <c r="BJ139" s="77">
        <f t="shared" si="149"/>
        <v>5442.43</v>
      </c>
      <c r="BO139" s="1"/>
      <c r="BP139" s="1"/>
    </row>
    <row r="142" spans="1:68" ht="15.5" x14ac:dyDescent="0.35">
      <c r="A142" s="100" t="str">
        <f>'Rate Tables'!A1</f>
        <v>ROCKLAND ELECTRIC COMPANY</v>
      </c>
      <c r="B142" s="100"/>
      <c r="C142" s="84"/>
      <c r="D142" s="84"/>
      <c r="E142" s="84"/>
      <c r="F142" s="84"/>
    </row>
    <row r="144" spans="1:68" x14ac:dyDescent="0.25">
      <c r="A144" s="84" t="str">
        <f>'Rate Tables'!A3</f>
        <v>Monthly Billing Comparisons</v>
      </c>
      <c r="B144" s="84"/>
      <c r="C144" s="84"/>
      <c r="D144" s="84"/>
      <c r="E144" s="84"/>
      <c r="F144" s="84"/>
    </row>
    <row r="146" spans="1:62" ht="13" x14ac:dyDescent="0.3">
      <c r="A146" s="101" t="s">
        <v>87</v>
      </c>
      <c r="B146" s="101"/>
      <c r="C146" s="84"/>
      <c r="D146" s="84"/>
      <c r="E146" s="84"/>
      <c r="F146" s="84"/>
    </row>
    <row r="147" spans="1:62" x14ac:dyDescent="0.25">
      <c r="B147" s="84"/>
      <c r="C147" s="84"/>
      <c r="D147" s="84"/>
      <c r="E147" s="84"/>
      <c r="F147" s="84"/>
    </row>
    <row r="150" spans="1:62" x14ac:dyDescent="0.25">
      <c r="B150" s="102" t="s">
        <v>48</v>
      </c>
      <c r="C150" s="102" t="s">
        <v>49</v>
      </c>
      <c r="D150" s="102" t="s">
        <v>49</v>
      </c>
      <c r="P150" s="135" t="s">
        <v>50</v>
      </c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Q150" s="74" t="s">
        <v>51</v>
      </c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</row>
    <row r="151" spans="1:62" ht="13" x14ac:dyDescent="0.3">
      <c r="A151" s="108" t="s">
        <v>78</v>
      </c>
      <c r="B151" s="102" t="s">
        <v>52</v>
      </c>
      <c r="C151" s="102" t="s">
        <v>1</v>
      </c>
      <c r="D151" s="102" t="s">
        <v>3</v>
      </c>
      <c r="E151" s="103" t="s">
        <v>53</v>
      </c>
      <c r="F151" s="84"/>
      <c r="H151" s="134" t="s">
        <v>54</v>
      </c>
      <c r="I151" s="134"/>
      <c r="J151" s="4"/>
      <c r="L151" s="38" t="s">
        <v>37</v>
      </c>
      <c r="M151" s="38" t="s">
        <v>37</v>
      </c>
      <c r="N151" s="42" t="s">
        <v>32</v>
      </c>
      <c r="O151" s="42" t="s">
        <v>32</v>
      </c>
      <c r="P151" s="38"/>
      <c r="Q151" s="42" t="s">
        <v>79</v>
      </c>
      <c r="R151" s="42" t="s">
        <v>79</v>
      </c>
      <c r="S151" s="38" t="s">
        <v>55</v>
      </c>
      <c r="T151" s="38" t="s">
        <v>55</v>
      </c>
      <c r="U151" s="38" t="s">
        <v>2</v>
      </c>
      <c r="V151" s="38"/>
      <c r="W151" s="38"/>
      <c r="X151" s="38" t="s">
        <v>56</v>
      </c>
      <c r="Y151" s="38" t="s">
        <v>80</v>
      </c>
      <c r="Z151" s="38" t="s">
        <v>69</v>
      </c>
      <c r="AA151" s="38" t="s">
        <v>69</v>
      </c>
      <c r="AB151" s="38" t="s">
        <v>69</v>
      </c>
      <c r="AC151" s="38" t="s">
        <v>2</v>
      </c>
      <c r="AD151" s="42" t="s">
        <v>81</v>
      </c>
      <c r="AE151" s="42" t="s">
        <v>81</v>
      </c>
      <c r="AF151" s="38" t="s">
        <v>19</v>
      </c>
      <c r="AG151" s="38" t="s">
        <v>19</v>
      </c>
      <c r="AH151" s="38" t="s">
        <v>2</v>
      </c>
      <c r="AI151" s="38"/>
      <c r="AJ151" s="38"/>
      <c r="AK151" s="38" t="s">
        <v>2</v>
      </c>
      <c r="AO151" s="38"/>
      <c r="AP151" s="42" t="s">
        <v>79</v>
      </c>
      <c r="AQ151" s="42" t="s">
        <v>79</v>
      </c>
      <c r="AR151" s="38" t="s">
        <v>55</v>
      </c>
      <c r="AS151" s="38" t="s">
        <v>55</v>
      </c>
      <c r="AT151" s="38" t="s">
        <v>2</v>
      </c>
      <c r="AU151" s="38"/>
      <c r="AV151" s="38"/>
      <c r="AW151" s="38" t="s">
        <v>56</v>
      </c>
      <c r="AX151" s="38" t="s">
        <v>80</v>
      </c>
      <c r="AY151" s="38" t="s">
        <v>69</v>
      </c>
      <c r="AZ151" s="38" t="s">
        <v>69</v>
      </c>
      <c r="BA151" s="38" t="s">
        <v>69</v>
      </c>
      <c r="BB151" s="38" t="s">
        <v>2</v>
      </c>
      <c r="BC151" s="42" t="s">
        <v>81</v>
      </c>
      <c r="BD151" s="42" t="s">
        <v>81</v>
      </c>
      <c r="BE151" s="38" t="s">
        <v>19</v>
      </c>
      <c r="BF151" s="38" t="s">
        <v>19</v>
      </c>
      <c r="BG151" s="38" t="s">
        <v>2</v>
      </c>
      <c r="BH151" s="38"/>
      <c r="BI151" s="38"/>
      <c r="BJ151" s="38" t="s">
        <v>2</v>
      </c>
    </row>
    <row r="152" spans="1:62" ht="13" x14ac:dyDescent="0.3">
      <c r="A152" s="110" t="s">
        <v>82</v>
      </c>
      <c r="B152" s="104" t="s">
        <v>57</v>
      </c>
      <c r="C152" s="104" t="s">
        <v>58</v>
      </c>
      <c r="D152" s="104" t="s">
        <v>58</v>
      </c>
      <c r="E152" s="104" t="s">
        <v>59</v>
      </c>
      <c r="F152" s="104" t="s">
        <v>60</v>
      </c>
      <c r="H152" s="105" t="s">
        <v>1</v>
      </c>
      <c r="I152" s="105" t="s">
        <v>3</v>
      </c>
      <c r="J152" s="28"/>
      <c r="L152" s="39" t="s">
        <v>61</v>
      </c>
      <c r="M152" s="39" t="s">
        <v>62</v>
      </c>
      <c r="N152" s="39" t="s">
        <v>61</v>
      </c>
      <c r="O152" s="39" t="s">
        <v>62</v>
      </c>
      <c r="P152" s="39" t="s">
        <v>63</v>
      </c>
      <c r="Q152" s="39" t="s">
        <v>61</v>
      </c>
      <c r="R152" s="39" t="s">
        <v>62</v>
      </c>
      <c r="S152" s="39" t="s">
        <v>61</v>
      </c>
      <c r="T152" s="39" t="s">
        <v>62</v>
      </c>
      <c r="U152" s="39" t="s">
        <v>64</v>
      </c>
      <c r="V152" s="39" t="s">
        <v>65</v>
      </c>
      <c r="W152" s="39" t="s">
        <v>66</v>
      </c>
      <c r="X152" s="39" t="s">
        <v>67</v>
      </c>
      <c r="Y152" s="39" t="s">
        <v>84</v>
      </c>
      <c r="Z152" s="43" t="s">
        <v>85</v>
      </c>
      <c r="AA152" s="43" t="s">
        <v>86</v>
      </c>
      <c r="AB152" s="39" t="s">
        <v>37</v>
      </c>
      <c r="AC152" s="39" t="s">
        <v>69</v>
      </c>
      <c r="AD152" s="39" t="s">
        <v>61</v>
      </c>
      <c r="AE152" s="39" t="s">
        <v>62</v>
      </c>
      <c r="AF152" s="39" t="s">
        <v>70</v>
      </c>
      <c r="AG152" s="39" t="s">
        <v>71</v>
      </c>
      <c r="AH152" s="39" t="s">
        <v>19</v>
      </c>
      <c r="AI152" s="68" t="s">
        <v>103</v>
      </c>
      <c r="AJ152" s="68" t="s">
        <v>108</v>
      </c>
      <c r="AK152" s="39" t="s">
        <v>72</v>
      </c>
      <c r="AO152" s="39" t="s">
        <v>63</v>
      </c>
      <c r="AP152" s="39" t="s">
        <v>61</v>
      </c>
      <c r="AQ152" s="39" t="s">
        <v>62</v>
      </c>
      <c r="AR152" s="39" t="s">
        <v>61</v>
      </c>
      <c r="AS152" s="39" t="s">
        <v>62</v>
      </c>
      <c r="AT152" s="39" t="s">
        <v>64</v>
      </c>
      <c r="AU152" s="39" t="s">
        <v>65</v>
      </c>
      <c r="AV152" s="39" t="s">
        <v>66</v>
      </c>
      <c r="AW152" s="39" t="s">
        <v>67</v>
      </c>
      <c r="AX152" s="39" t="s">
        <v>84</v>
      </c>
      <c r="AY152" s="43" t="s">
        <v>85</v>
      </c>
      <c r="AZ152" s="43" t="s">
        <v>86</v>
      </c>
      <c r="BA152" s="39" t="s">
        <v>37</v>
      </c>
      <c r="BB152" s="39" t="s">
        <v>69</v>
      </c>
      <c r="BC152" s="39" t="s">
        <v>61</v>
      </c>
      <c r="BD152" s="39" t="s">
        <v>62</v>
      </c>
      <c r="BE152" s="39" t="s">
        <v>70</v>
      </c>
      <c r="BF152" s="39" t="s">
        <v>71</v>
      </c>
      <c r="BG152" s="39" t="s">
        <v>19</v>
      </c>
      <c r="BH152" s="68" t="s">
        <v>103</v>
      </c>
      <c r="BI152" s="68" t="s">
        <v>108</v>
      </c>
      <c r="BJ152" s="39" t="s">
        <v>72</v>
      </c>
    </row>
    <row r="153" spans="1:62" ht="13" x14ac:dyDescent="0.3">
      <c r="B153" s="104"/>
      <c r="C153" s="104"/>
      <c r="D153" s="104"/>
      <c r="E153" s="104"/>
      <c r="F153" s="104"/>
      <c r="L153" s="39"/>
      <c r="M153" s="39"/>
      <c r="P153" s="39"/>
      <c r="U153" s="39"/>
      <c r="V153" s="39"/>
      <c r="W153" s="39"/>
      <c r="X153" s="39"/>
      <c r="Y153" s="39"/>
      <c r="AB153" s="39"/>
      <c r="AF153" s="39"/>
      <c r="AG153" s="39"/>
      <c r="AH153" s="39"/>
      <c r="AI153" s="39"/>
      <c r="AJ153" s="39"/>
      <c r="AK153" s="39"/>
      <c r="AO153" s="39"/>
      <c r="AR153" s="39"/>
      <c r="AS153" s="39"/>
      <c r="AT153" s="39"/>
      <c r="AU153" s="39"/>
      <c r="AV153" s="39"/>
      <c r="AW153" s="39"/>
      <c r="AX153" s="39"/>
      <c r="BA153" s="39"/>
      <c r="BE153" s="39"/>
      <c r="BF153" s="39"/>
      <c r="BG153" s="39"/>
      <c r="BH153" s="39"/>
      <c r="BJ153" s="39"/>
    </row>
    <row r="154" spans="1:62" x14ac:dyDescent="0.25">
      <c r="A154" s="58">
        <v>7</v>
      </c>
      <c r="B154" s="106">
        <f>ROUND(A154*100,0)</f>
        <v>700</v>
      </c>
      <c r="C154" s="86">
        <f>AK154</f>
        <v>172.47</v>
      </c>
      <c r="D154" s="86">
        <f>BJ154</f>
        <v>173.46</v>
      </c>
      <c r="E154" s="86">
        <f>D154-C154</f>
        <v>0.99000000000000909</v>
      </c>
      <c r="F154" s="107">
        <f>ROUND(E154/C154*100,1)</f>
        <v>0.6</v>
      </c>
      <c r="H154" s="88">
        <f>C154/B154*100</f>
        <v>24.638571428571428</v>
      </c>
      <c r="I154" s="88">
        <f>D154/B154*100</f>
        <v>24.78</v>
      </c>
      <c r="J154" s="12"/>
      <c r="L154" s="35">
        <f>IF(B154&lt;=4920,B154,4920)</f>
        <v>700</v>
      </c>
      <c r="M154" s="35">
        <f>IF(B154&lt;=4920,0,B154-4920)</f>
        <v>0</v>
      </c>
      <c r="N154" s="35">
        <f>IF(A154&lt;=5,A154,5)</f>
        <v>5</v>
      </c>
      <c r="O154" s="35">
        <f>IF(A154&lt;=5,0,A154-5)</f>
        <v>2</v>
      </c>
      <c r="P154" s="40">
        <f>'Rate Tables'!$G$96</f>
        <v>24</v>
      </c>
      <c r="Q154" s="40">
        <f>ROUND(N154*'Rate Tables'!$G$99,4)</f>
        <v>24.75</v>
      </c>
      <c r="R154" s="40">
        <f>ROUND(O154*'Rate Tables'!$G$100,4)</f>
        <v>13.66</v>
      </c>
      <c r="S154" s="40">
        <f>ROUND(L154*'Rate Tables'!$G$102,4)</f>
        <v>20.873999999999999</v>
      </c>
      <c r="T154" s="40">
        <f>ROUND(M154*'Rate Tables'!$G$103,4)</f>
        <v>0</v>
      </c>
      <c r="U154" s="40">
        <f>SUM(Q154:T154)</f>
        <v>59.283999999999992</v>
      </c>
      <c r="V154" s="40">
        <f>ROUND(B154*'Rate Tables'!$G$105,4)</f>
        <v>2.4584000000000001</v>
      </c>
      <c r="W154" s="40">
        <f>ROUND(B154*'Rate Tables'!$G$107,4)</f>
        <v>3.9375</v>
      </c>
      <c r="X154" s="40">
        <f>ROUND(B154*'Rate Tables'!$G$112,4)</f>
        <v>2.9386000000000001</v>
      </c>
      <c r="Y154" s="40">
        <f>ROUND(B154*'Rate Tables'!$G$114,4)</f>
        <v>0</v>
      </c>
      <c r="Z154" s="40">
        <f>ROUND(N154*'Rate Tables'!$G$117,4)</f>
        <v>5.9</v>
      </c>
      <c r="AA154" s="40"/>
      <c r="AB154" s="40">
        <f>ROUND(B154*'Rate Tables'!$G$119,4)</f>
        <v>9.3239999999999998</v>
      </c>
      <c r="AC154" s="40">
        <f>SUM(Z154:AB154)</f>
        <v>15.224</v>
      </c>
      <c r="AD154" s="40">
        <f>ROUND(N154*'Rate Tables'!$G$122,4)</f>
        <v>3.15</v>
      </c>
      <c r="AE154" s="40">
        <f>ROUND(O154*'Rate Tables'!$G$123,4)</f>
        <v>2.96</v>
      </c>
      <c r="AF154" s="40">
        <f>ROUND(L154*'Rate Tables'!$G$125,4)</f>
        <v>57.127000000000002</v>
      </c>
      <c r="AG154" s="40"/>
      <c r="AH154" s="40">
        <f>SUM(AD154:AG154)</f>
        <v>63.237000000000002</v>
      </c>
      <c r="AI154" s="78">
        <f>ROUND(B154*'Rate Tables'!$G$109,4)</f>
        <v>0</v>
      </c>
      <c r="AJ154" s="78">
        <f>ROUND(B154*'Rate Tables'!$G$110,4)</f>
        <v>1.393</v>
      </c>
      <c r="AK154" s="41">
        <f>ROUND(P154+U154+V154+W154+X154+Y154+AC154+AH154+AI154+AJ154,2)</f>
        <v>172.47</v>
      </c>
      <c r="AO154" s="40">
        <f>'Rate Tables'!$J$96</f>
        <v>24</v>
      </c>
      <c r="AP154" s="40">
        <f>ROUND(N154*'Rate Tables'!$J$99,4)</f>
        <v>24.75</v>
      </c>
      <c r="AQ154" s="40">
        <f>ROUND(O154*'Rate Tables'!$J$100,4)</f>
        <v>13.66</v>
      </c>
      <c r="AR154" s="40">
        <f>ROUND(L154*'Rate Tables'!$J$102,4)</f>
        <v>20.873999999999999</v>
      </c>
      <c r="AS154" s="40">
        <f>ROUND(M154*'Rate Tables'!$J$103,4)</f>
        <v>0</v>
      </c>
      <c r="AT154" s="40">
        <f>SUM(AP154:AS154)</f>
        <v>59.283999999999992</v>
      </c>
      <c r="AU154" s="40">
        <f>ROUND(B154*'Rate Tables'!$J$105,4)</f>
        <v>2.4584000000000001</v>
      </c>
      <c r="AV154" s="40">
        <f>ROUND(B154*'Rate Tables'!$J$107,4)</f>
        <v>3.9375</v>
      </c>
      <c r="AW154" s="40">
        <f>ROUND(B154*'Rate Tables'!$J$112,4)</f>
        <v>2.9386000000000001</v>
      </c>
      <c r="AX154" s="40">
        <f>ROUND(B154*'Rate Tables'!$J$114,4)</f>
        <v>0</v>
      </c>
      <c r="AY154" s="40">
        <f>ROUND(N154*'Rate Tables'!$J$117,4)</f>
        <v>5.9</v>
      </c>
      <c r="AZ154" s="40"/>
      <c r="BA154" s="40">
        <f>ROUND(B154*'Rate Tables'!$J$119,4)</f>
        <v>9.3239999999999998</v>
      </c>
      <c r="BB154" s="40">
        <f>SUM(AY154:BA154)</f>
        <v>15.224</v>
      </c>
      <c r="BC154" s="40">
        <f>ROUND(N154*'Rate Tables'!$J$122,4)</f>
        <v>3.15</v>
      </c>
      <c r="BD154" s="40">
        <f>ROUND(O154*'Rate Tables'!$J$123,4)</f>
        <v>2.96</v>
      </c>
      <c r="BE154" s="40">
        <f>ROUND(L154*'Rate Tables'!$J$125,4)</f>
        <v>57.127000000000002</v>
      </c>
      <c r="BF154" s="40"/>
      <c r="BG154" s="40">
        <f>SUM(BC154:BF154)</f>
        <v>63.237000000000002</v>
      </c>
      <c r="BH154" s="78">
        <f>ROUND(B154*'Rate Tables'!$J$109,4)</f>
        <v>0.98699999999999999</v>
      </c>
      <c r="BI154" s="78">
        <f>ROUND(B154*'Rate Tables'!$J$110,4)</f>
        <v>1.393</v>
      </c>
      <c r="BJ154" s="41">
        <f>ROUND(AO154+AT154+AU154+AV154+AW154+AX154+BB154+BG154+BH154+BI154,2)</f>
        <v>173.46</v>
      </c>
    </row>
    <row r="155" spans="1:62" x14ac:dyDescent="0.25">
      <c r="A155" s="58">
        <f>A154</f>
        <v>7</v>
      </c>
      <c r="B155" s="106">
        <f>ROUND(A155*200,0)</f>
        <v>1400</v>
      </c>
      <c r="C155" s="88">
        <f>AK155</f>
        <v>270.52999999999997</v>
      </c>
      <c r="D155" s="88">
        <f>BJ155</f>
        <v>272.5</v>
      </c>
      <c r="E155" s="88">
        <f>D155-C155</f>
        <v>1.9700000000000273</v>
      </c>
      <c r="F155" s="107">
        <f>ROUND(E155/C155*100,1)</f>
        <v>0.7</v>
      </c>
      <c r="H155" s="88">
        <f>C155/B155*100</f>
        <v>19.323571428571427</v>
      </c>
      <c r="I155" s="88">
        <f>D155/B155*100</f>
        <v>19.464285714285715</v>
      </c>
      <c r="J155" s="12"/>
      <c r="L155" s="35">
        <f>IF(B155&lt;=4920,B155,4920)</f>
        <v>1400</v>
      </c>
      <c r="M155" s="35">
        <f>IF(B155&lt;=4920,0,B155-4920)</f>
        <v>0</v>
      </c>
      <c r="N155" s="35">
        <f>IF(A155&lt;=5,A155,5)</f>
        <v>5</v>
      </c>
      <c r="O155" s="35">
        <f>IF(A155&lt;=5,0,A155-5)</f>
        <v>2</v>
      </c>
      <c r="P155" s="40">
        <f>'Rate Tables'!$G$96</f>
        <v>24</v>
      </c>
      <c r="Q155" s="40">
        <f>ROUND(N155*'Rate Tables'!$G$99,4)</f>
        <v>24.75</v>
      </c>
      <c r="R155" s="40">
        <f>ROUND(O155*'Rate Tables'!$G$100,4)</f>
        <v>13.66</v>
      </c>
      <c r="S155" s="40">
        <f>ROUND(L155*'Rate Tables'!$G$102,4)</f>
        <v>41.747999999999998</v>
      </c>
      <c r="T155" s="40">
        <f>ROUND(M155*'Rate Tables'!$G$103,4)</f>
        <v>0</v>
      </c>
      <c r="U155" s="40">
        <f>SUM(Q155:T155)</f>
        <v>80.157999999999987</v>
      </c>
      <c r="V155" s="40">
        <f>ROUND(B155*'Rate Tables'!$G$105,4)</f>
        <v>4.9168000000000003</v>
      </c>
      <c r="W155" s="40">
        <f>ROUND(B155*'Rate Tables'!$G$107,4)</f>
        <v>7.875</v>
      </c>
      <c r="X155" s="40">
        <f>ROUND(B155*'Rate Tables'!$G$112,4)</f>
        <v>5.8772000000000002</v>
      </c>
      <c r="Y155" s="40">
        <f>ROUND(B155*'Rate Tables'!$G$114,4)</f>
        <v>0</v>
      </c>
      <c r="Z155" s="40">
        <f>ROUND(N155*'Rate Tables'!$G$117,4)</f>
        <v>5.9</v>
      </c>
      <c r="AA155" s="40"/>
      <c r="AB155" s="40">
        <f>ROUND(B155*'Rate Tables'!$G$119,4)</f>
        <v>18.648</v>
      </c>
      <c r="AC155" s="40">
        <f>SUM(Z155:AB155)</f>
        <v>24.548000000000002</v>
      </c>
      <c r="AD155" s="40">
        <f>ROUND(N155*'Rate Tables'!$G$122,4)</f>
        <v>3.15</v>
      </c>
      <c r="AE155" s="40">
        <f>ROUND(O155*'Rate Tables'!$G$123,4)</f>
        <v>2.96</v>
      </c>
      <c r="AF155" s="40">
        <f>ROUND(L155*'Rate Tables'!$G$125,4)</f>
        <v>114.254</v>
      </c>
      <c r="AG155" s="40"/>
      <c r="AH155" s="40">
        <f>SUM(AD155:AG155)</f>
        <v>120.364</v>
      </c>
      <c r="AI155" s="78">
        <f>ROUND(B155*'Rate Tables'!$G$109,4)</f>
        <v>0</v>
      </c>
      <c r="AJ155" s="78">
        <f>ROUND(B155*'Rate Tables'!$G$110,4)</f>
        <v>2.786</v>
      </c>
      <c r="AK155" s="41">
        <f t="shared" ref="AK155:AK182" si="150">ROUND(P155+U155+V155+W155+X155+Y155+AC155+AH155+AI155+AJ155,2)</f>
        <v>270.52999999999997</v>
      </c>
      <c r="AO155" s="40">
        <f>'Rate Tables'!$J$96</f>
        <v>24</v>
      </c>
      <c r="AP155" s="40">
        <f>ROUND(N155*'Rate Tables'!$J$99,4)</f>
        <v>24.75</v>
      </c>
      <c r="AQ155" s="40">
        <f>ROUND(O155*'Rate Tables'!$J$100,4)</f>
        <v>13.66</v>
      </c>
      <c r="AR155" s="40">
        <f>ROUND(L155*'Rate Tables'!$J$102,4)</f>
        <v>41.747999999999998</v>
      </c>
      <c r="AS155" s="40">
        <f>ROUND(M155*'Rate Tables'!$J$103,4)</f>
        <v>0</v>
      </c>
      <c r="AT155" s="40">
        <f>SUM(AP155:AS155)</f>
        <v>80.157999999999987</v>
      </c>
      <c r="AU155" s="40">
        <f>ROUND(B155*'Rate Tables'!$J$105,4)</f>
        <v>4.9168000000000003</v>
      </c>
      <c r="AV155" s="40">
        <f>ROUND(B155*'Rate Tables'!$J$107,4)</f>
        <v>7.875</v>
      </c>
      <c r="AW155" s="40">
        <f>ROUND(B155*'Rate Tables'!$J$112,4)</f>
        <v>5.8772000000000002</v>
      </c>
      <c r="AX155" s="40">
        <f>ROUND(B155*'Rate Tables'!$J$114,4)</f>
        <v>0</v>
      </c>
      <c r="AY155" s="40">
        <f>ROUND(N155*'Rate Tables'!$J$117,4)</f>
        <v>5.9</v>
      </c>
      <c r="AZ155" s="40"/>
      <c r="BA155" s="40">
        <f>ROUND(B155*'Rate Tables'!$J$119,4)</f>
        <v>18.648</v>
      </c>
      <c r="BB155" s="40">
        <f>SUM(AY155:BA155)</f>
        <v>24.548000000000002</v>
      </c>
      <c r="BC155" s="40">
        <f>ROUND(N155*'Rate Tables'!$J$122,4)</f>
        <v>3.15</v>
      </c>
      <c r="BD155" s="40">
        <f>ROUND(O155*'Rate Tables'!$J$123,4)</f>
        <v>2.96</v>
      </c>
      <c r="BE155" s="40">
        <f>ROUND(L155*'Rate Tables'!$J$125,4)</f>
        <v>114.254</v>
      </c>
      <c r="BF155" s="40"/>
      <c r="BG155" s="40">
        <f>SUM(BC155:BF155)</f>
        <v>120.364</v>
      </c>
      <c r="BH155" s="78">
        <f>ROUND(B155*'Rate Tables'!$J$109,4)</f>
        <v>1.974</v>
      </c>
      <c r="BI155" s="78">
        <f>ROUND(B155*'Rate Tables'!$J$110,4)</f>
        <v>2.786</v>
      </c>
      <c r="BJ155" s="41">
        <f t="shared" ref="BJ155:BJ182" si="151">ROUND(AO155+AT155+AU155+AV155+AW155+AX155+BB155+BG155+BH155+BI155,2)</f>
        <v>272.5</v>
      </c>
    </row>
    <row r="156" spans="1:62" x14ac:dyDescent="0.25">
      <c r="A156" s="58">
        <f>A155</f>
        <v>7</v>
      </c>
      <c r="B156" s="106">
        <f>ROUND(A156*300,0)</f>
        <v>2100</v>
      </c>
      <c r="C156" s="88">
        <f>AK156</f>
        <v>368.58</v>
      </c>
      <c r="D156" s="88">
        <f>BJ156</f>
        <v>371.54</v>
      </c>
      <c r="E156" s="88">
        <f>D156-C156</f>
        <v>2.9600000000000364</v>
      </c>
      <c r="F156" s="107">
        <f>ROUND(E156/C156*100,1)</f>
        <v>0.8</v>
      </c>
      <c r="H156" s="88">
        <f>C156/B156*100</f>
        <v>17.55142857142857</v>
      </c>
      <c r="I156" s="88">
        <f>D156/B156*100</f>
        <v>17.692380952380955</v>
      </c>
      <c r="J156" s="12"/>
      <c r="L156" s="35">
        <f>IF(B156&lt;=4920,B156,4920)</f>
        <v>2100</v>
      </c>
      <c r="M156" s="35">
        <f>IF(B156&lt;=4920,0,B156-4920)</f>
        <v>0</v>
      </c>
      <c r="N156" s="35">
        <f>IF(A156&lt;=5,A156,5)</f>
        <v>5</v>
      </c>
      <c r="O156" s="35">
        <f>IF(A156&lt;=5,0,A156-5)</f>
        <v>2</v>
      </c>
      <c r="P156" s="40">
        <f>'Rate Tables'!$G$96</f>
        <v>24</v>
      </c>
      <c r="Q156" s="40">
        <f>ROUND(N156*'Rate Tables'!$G$99,4)</f>
        <v>24.75</v>
      </c>
      <c r="R156" s="40">
        <f>ROUND(O156*'Rate Tables'!$G$100,4)</f>
        <v>13.66</v>
      </c>
      <c r="S156" s="40">
        <f>ROUND(L156*'Rate Tables'!$G$102,4)</f>
        <v>62.622</v>
      </c>
      <c r="T156" s="40">
        <f>ROUND(M156*'Rate Tables'!$G$103,4)</f>
        <v>0</v>
      </c>
      <c r="U156" s="40">
        <f>SUM(Q156:T156)</f>
        <v>101.032</v>
      </c>
      <c r="V156" s="40">
        <f>ROUND(B156*'Rate Tables'!$G$105,4)</f>
        <v>7.3752000000000004</v>
      </c>
      <c r="W156" s="40">
        <f>ROUND(B156*'Rate Tables'!$G$107,4)</f>
        <v>11.8125</v>
      </c>
      <c r="X156" s="40">
        <f>ROUND(B156*'Rate Tables'!$G$112,4)</f>
        <v>8.8157999999999994</v>
      </c>
      <c r="Y156" s="40">
        <f>ROUND(B156*'Rate Tables'!$G$114,4)</f>
        <v>0</v>
      </c>
      <c r="Z156" s="40">
        <f>ROUND(N156*'Rate Tables'!$G$117,4)</f>
        <v>5.9</v>
      </c>
      <c r="AA156" s="40"/>
      <c r="AB156" s="40">
        <f>ROUND(B156*'Rate Tables'!$G$119,4)</f>
        <v>27.972000000000001</v>
      </c>
      <c r="AC156" s="40">
        <f>SUM(Z156:AB156)</f>
        <v>33.872</v>
      </c>
      <c r="AD156" s="40">
        <f>ROUND(N156*'Rate Tables'!$G$122,4)</f>
        <v>3.15</v>
      </c>
      <c r="AE156" s="40">
        <f>ROUND(O156*'Rate Tables'!$G$123,4)</f>
        <v>2.96</v>
      </c>
      <c r="AF156" s="40">
        <f>ROUND(L156*'Rate Tables'!$G$125,4)</f>
        <v>171.381</v>
      </c>
      <c r="AG156" s="40"/>
      <c r="AH156" s="40">
        <f>SUM(AD156:AG156)</f>
        <v>177.49099999999999</v>
      </c>
      <c r="AI156" s="78">
        <f>ROUND(B156*'Rate Tables'!$G$109,4)</f>
        <v>0</v>
      </c>
      <c r="AJ156" s="78">
        <f>ROUND(B156*'Rate Tables'!$G$110,4)</f>
        <v>4.1790000000000003</v>
      </c>
      <c r="AK156" s="41">
        <f t="shared" si="150"/>
        <v>368.58</v>
      </c>
      <c r="AO156" s="40">
        <f>'Rate Tables'!$J$96</f>
        <v>24</v>
      </c>
      <c r="AP156" s="40">
        <f>ROUND(N156*'Rate Tables'!$J$99,4)</f>
        <v>24.75</v>
      </c>
      <c r="AQ156" s="40">
        <f>ROUND(O156*'Rate Tables'!$J$100,4)</f>
        <v>13.66</v>
      </c>
      <c r="AR156" s="40">
        <f>ROUND(L156*'Rate Tables'!$J$102,4)</f>
        <v>62.622</v>
      </c>
      <c r="AS156" s="40">
        <f>ROUND(M156*'Rate Tables'!$J$103,4)</f>
        <v>0</v>
      </c>
      <c r="AT156" s="40">
        <f>SUM(AP156:AS156)</f>
        <v>101.032</v>
      </c>
      <c r="AU156" s="40">
        <f>ROUND(B156*'Rate Tables'!$J$105,4)</f>
        <v>7.3752000000000004</v>
      </c>
      <c r="AV156" s="40">
        <f>ROUND(B156*'Rate Tables'!$J$107,4)</f>
        <v>11.8125</v>
      </c>
      <c r="AW156" s="40">
        <f>ROUND(B156*'Rate Tables'!$J$112,4)</f>
        <v>8.8157999999999994</v>
      </c>
      <c r="AX156" s="40">
        <f>ROUND(B156*'Rate Tables'!$J$114,4)</f>
        <v>0</v>
      </c>
      <c r="AY156" s="40">
        <f>ROUND(N156*'Rate Tables'!$J$117,4)</f>
        <v>5.9</v>
      </c>
      <c r="AZ156" s="40"/>
      <c r="BA156" s="40">
        <f>ROUND(B156*'Rate Tables'!$J$119,4)</f>
        <v>27.972000000000001</v>
      </c>
      <c r="BB156" s="40">
        <f>SUM(AY156:BA156)</f>
        <v>33.872</v>
      </c>
      <c r="BC156" s="40">
        <f>ROUND(N156*'Rate Tables'!$J$122,4)</f>
        <v>3.15</v>
      </c>
      <c r="BD156" s="40">
        <f>ROUND(O156*'Rate Tables'!$J$123,4)</f>
        <v>2.96</v>
      </c>
      <c r="BE156" s="40">
        <f>ROUND(L156*'Rate Tables'!$J$125,4)</f>
        <v>171.381</v>
      </c>
      <c r="BF156" s="40"/>
      <c r="BG156" s="40">
        <f>SUM(BC156:BF156)</f>
        <v>177.49099999999999</v>
      </c>
      <c r="BH156" s="78">
        <f>ROUND(B156*'Rate Tables'!$J$109,4)</f>
        <v>2.9609999999999999</v>
      </c>
      <c r="BI156" s="78">
        <f>ROUND(B156*'Rate Tables'!$J$110,4)</f>
        <v>4.1790000000000003</v>
      </c>
      <c r="BJ156" s="41">
        <f t="shared" si="151"/>
        <v>371.54</v>
      </c>
    </row>
    <row r="157" spans="1:62" x14ac:dyDescent="0.25">
      <c r="A157" s="58">
        <f>A156</f>
        <v>7</v>
      </c>
      <c r="B157" s="106">
        <f>ROUND(A157*400,0)</f>
        <v>2800</v>
      </c>
      <c r="C157" s="88">
        <f>AK157</f>
        <v>466.63</v>
      </c>
      <c r="D157" s="88">
        <f>BJ157</f>
        <v>470.58</v>
      </c>
      <c r="E157" s="88">
        <f>D157-C157</f>
        <v>3.9499999999999886</v>
      </c>
      <c r="F157" s="107">
        <f>ROUND(E157/C157*100,1)</f>
        <v>0.8</v>
      </c>
      <c r="H157" s="88">
        <f>C157/B157*100</f>
        <v>16.665357142857143</v>
      </c>
      <c r="I157" s="88">
        <f>D157/B157*100</f>
        <v>16.806428571428572</v>
      </c>
      <c r="J157" s="12"/>
      <c r="L157" s="35">
        <f>IF(B157&lt;=4920,B157,4920)</f>
        <v>2800</v>
      </c>
      <c r="M157" s="35">
        <f>IF(B157&lt;=4920,0,B157-4920)</f>
        <v>0</v>
      </c>
      <c r="N157" s="35">
        <f>IF(A157&lt;=5,A157,5)</f>
        <v>5</v>
      </c>
      <c r="O157" s="35">
        <f>IF(A157&lt;=5,0,A157-5)</f>
        <v>2</v>
      </c>
      <c r="P157" s="40">
        <f>'Rate Tables'!$G$96</f>
        <v>24</v>
      </c>
      <c r="Q157" s="40">
        <f>ROUND(N157*'Rate Tables'!$G$99,4)</f>
        <v>24.75</v>
      </c>
      <c r="R157" s="40">
        <f>ROUND(O157*'Rate Tables'!$G$100,4)</f>
        <v>13.66</v>
      </c>
      <c r="S157" s="40">
        <f>ROUND(L157*'Rate Tables'!$G$102,4)</f>
        <v>83.495999999999995</v>
      </c>
      <c r="T157" s="40">
        <f>ROUND(M157*'Rate Tables'!$G$103,4)</f>
        <v>0</v>
      </c>
      <c r="U157" s="40">
        <f>SUM(Q157:T157)</f>
        <v>121.90599999999999</v>
      </c>
      <c r="V157" s="40">
        <f>ROUND(B157*'Rate Tables'!$G$105,4)</f>
        <v>9.8336000000000006</v>
      </c>
      <c r="W157" s="40">
        <f>ROUND(B157*'Rate Tables'!$G$107,4)</f>
        <v>15.75</v>
      </c>
      <c r="X157" s="40">
        <f>ROUND(B157*'Rate Tables'!$G$112,4)</f>
        <v>11.7544</v>
      </c>
      <c r="Y157" s="40">
        <f>ROUND(B157*'Rate Tables'!$G$114,4)</f>
        <v>0</v>
      </c>
      <c r="Z157" s="40">
        <f>ROUND(N157*'Rate Tables'!$G$117,4)</f>
        <v>5.9</v>
      </c>
      <c r="AA157" s="40"/>
      <c r="AB157" s="40">
        <f>ROUND(B157*'Rate Tables'!$G$119,4)</f>
        <v>37.295999999999999</v>
      </c>
      <c r="AC157" s="40">
        <f>SUM(Z157:AB157)</f>
        <v>43.195999999999998</v>
      </c>
      <c r="AD157" s="40">
        <f>ROUND(N157*'Rate Tables'!$G$122,4)</f>
        <v>3.15</v>
      </c>
      <c r="AE157" s="40">
        <f>ROUND(O157*'Rate Tables'!$G$123,4)</f>
        <v>2.96</v>
      </c>
      <c r="AF157" s="40">
        <f>ROUND(L157*'Rate Tables'!$G$125,4)</f>
        <v>228.50800000000001</v>
      </c>
      <c r="AG157" s="40"/>
      <c r="AH157" s="40">
        <f>SUM(AD157:AG157)</f>
        <v>234.61799999999999</v>
      </c>
      <c r="AI157" s="78">
        <f>ROUND(B157*'Rate Tables'!$G$109,4)</f>
        <v>0</v>
      </c>
      <c r="AJ157" s="78">
        <f>ROUND(B157*'Rate Tables'!$G$110,4)</f>
        <v>5.5720000000000001</v>
      </c>
      <c r="AK157" s="41">
        <f t="shared" si="150"/>
        <v>466.63</v>
      </c>
      <c r="AO157" s="40">
        <f>'Rate Tables'!$J$96</f>
        <v>24</v>
      </c>
      <c r="AP157" s="40">
        <f>ROUND(N157*'Rate Tables'!$J$99,4)</f>
        <v>24.75</v>
      </c>
      <c r="AQ157" s="40">
        <f>ROUND(O157*'Rate Tables'!$J$100,4)</f>
        <v>13.66</v>
      </c>
      <c r="AR157" s="40">
        <f>ROUND(L157*'Rate Tables'!$J$102,4)</f>
        <v>83.495999999999995</v>
      </c>
      <c r="AS157" s="40">
        <f>ROUND(M157*'Rate Tables'!$J$103,4)</f>
        <v>0</v>
      </c>
      <c r="AT157" s="40">
        <f>SUM(AP157:AS157)</f>
        <v>121.90599999999999</v>
      </c>
      <c r="AU157" s="40">
        <f>ROUND(B157*'Rate Tables'!$J$105,4)</f>
        <v>9.8336000000000006</v>
      </c>
      <c r="AV157" s="40">
        <f>ROUND(B157*'Rate Tables'!$J$107,4)</f>
        <v>15.75</v>
      </c>
      <c r="AW157" s="40">
        <f>ROUND(B157*'Rate Tables'!$J$112,4)</f>
        <v>11.7544</v>
      </c>
      <c r="AX157" s="40">
        <f>ROUND(B157*'Rate Tables'!$J$114,4)</f>
        <v>0</v>
      </c>
      <c r="AY157" s="40">
        <f>ROUND(N157*'Rate Tables'!$J$117,4)</f>
        <v>5.9</v>
      </c>
      <c r="AZ157" s="40"/>
      <c r="BA157" s="40">
        <f>ROUND(B157*'Rate Tables'!$J$119,4)</f>
        <v>37.295999999999999</v>
      </c>
      <c r="BB157" s="40">
        <f>SUM(AY157:BA157)</f>
        <v>43.195999999999998</v>
      </c>
      <c r="BC157" s="40">
        <f>ROUND(N157*'Rate Tables'!$J$122,4)</f>
        <v>3.15</v>
      </c>
      <c r="BD157" s="40">
        <f>ROUND(O157*'Rate Tables'!$J$123,4)</f>
        <v>2.96</v>
      </c>
      <c r="BE157" s="40">
        <f>ROUND(L157*'Rate Tables'!$J$125,4)</f>
        <v>228.50800000000001</v>
      </c>
      <c r="BF157" s="40"/>
      <c r="BG157" s="40">
        <f>SUM(BC157:BF157)</f>
        <v>234.61799999999999</v>
      </c>
      <c r="BH157" s="78">
        <f>ROUND(B157*'Rate Tables'!$J$109,4)</f>
        <v>3.948</v>
      </c>
      <c r="BI157" s="78">
        <f>ROUND(B157*'Rate Tables'!$J$110,4)</f>
        <v>5.5720000000000001</v>
      </c>
      <c r="BJ157" s="41">
        <f t="shared" si="151"/>
        <v>470.58</v>
      </c>
    </row>
    <row r="158" spans="1:62" x14ac:dyDescent="0.25">
      <c r="B158" s="106"/>
      <c r="C158" s="88"/>
      <c r="D158" s="88"/>
      <c r="E158" s="88"/>
      <c r="F158" s="107"/>
      <c r="H158" s="88"/>
      <c r="I158" s="88"/>
      <c r="J158" s="12"/>
      <c r="P158" s="40"/>
      <c r="Q158" s="40"/>
      <c r="R158" s="40"/>
      <c r="S158" s="40"/>
      <c r="T158" s="40">
        <f>ROUND(M158*'Rate Tables'!$G$103,4)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78"/>
      <c r="AJ158" s="78"/>
      <c r="AK158" s="41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78"/>
      <c r="BI158" s="78"/>
      <c r="BJ158" s="41"/>
    </row>
    <row r="159" spans="1:62" x14ac:dyDescent="0.25">
      <c r="A159" s="58">
        <v>10</v>
      </c>
      <c r="B159" s="106">
        <f>ROUND(A159*100,0)</f>
        <v>1000</v>
      </c>
      <c r="C159" s="88">
        <f>AK159</f>
        <v>239.43</v>
      </c>
      <c r="D159" s="88">
        <f>BJ159</f>
        <v>240.84</v>
      </c>
      <c r="E159" s="88">
        <f>D159-C159</f>
        <v>1.4099999999999966</v>
      </c>
      <c r="F159" s="107">
        <f>ROUND(E159/C159*100,1)</f>
        <v>0.6</v>
      </c>
      <c r="H159" s="88">
        <f>C159/B159*100</f>
        <v>23.943000000000001</v>
      </c>
      <c r="I159" s="88">
        <f>D159/B159*100</f>
        <v>24.084</v>
      </c>
      <c r="J159" s="12"/>
      <c r="L159" s="35">
        <f>IF(B159&lt;=4920,B159,4920)</f>
        <v>1000</v>
      </c>
      <c r="M159" s="35">
        <f>IF(B159&lt;=4920,0,B159-4920)</f>
        <v>0</v>
      </c>
      <c r="N159" s="35">
        <f>IF(A159&lt;=5,A159,5)</f>
        <v>5</v>
      </c>
      <c r="O159" s="35">
        <f>IF(A159&lt;=5,0,A159-5)</f>
        <v>5</v>
      </c>
      <c r="P159" s="40">
        <f>'Rate Tables'!$G$96</f>
        <v>24</v>
      </c>
      <c r="Q159" s="40">
        <f>ROUND(N159*'Rate Tables'!$G$99,4)</f>
        <v>24.75</v>
      </c>
      <c r="R159" s="40">
        <f>ROUND(O159*'Rate Tables'!$G$100,4)</f>
        <v>34.15</v>
      </c>
      <c r="S159" s="40">
        <f>ROUND(L159*'Rate Tables'!$G$102,4)</f>
        <v>29.82</v>
      </c>
      <c r="T159" s="40">
        <f>ROUND(M159*'Rate Tables'!$G$103,4)</f>
        <v>0</v>
      </c>
      <c r="U159" s="40">
        <f>SUM(Q159:T159)</f>
        <v>88.72</v>
      </c>
      <c r="V159" s="40">
        <f>ROUND(B159*'Rate Tables'!$G$105,4)</f>
        <v>3.512</v>
      </c>
      <c r="W159" s="40">
        <f>ROUND(B159*'Rate Tables'!$G$107,4)</f>
        <v>5.625</v>
      </c>
      <c r="X159" s="40">
        <f>ROUND(B159*'Rate Tables'!$G$112,4)</f>
        <v>4.1980000000000004</v>
      </c>
      <c r="Y159" s="40">
        <f>ROUND(B159*'Rate Tables'!$G$114,4)</f>
        <v>0</v>
      </c>
      <c r="Z159" s="40">
        <f>ROUND(N159*'Rate Tables'!$G$117,4)</f>
        <v>5.9</v>
      </c>
      <c r="AA159" s="40"/>
      <c r="AB159" s="40">
        <f>ROUND(B159*'Rate Tables'!$G$119,4)</f>
        <v>13.32</v>
      </c>
      <c r="AC159" s="40">
        <f>SUM(Z159:AB159)</f>
        <v>19.22</v>
      </c>
      <c r="AD159" s="40">
        <f>ROUND(N159*'Rate Tables'!$G$122,4)</f>
        <v>3.15</v>
      </c>
      <c r="AE159" s="40">
        <f>ROUND(O159*'Rate Tables'!$G$123,4)</f>
        <v>7.4</v>
      </c>
      <c r="AF159" s="40">
        <f>ROUND(L159*'Rate Tables'!$G$125,4)</f>
        <v>81.61</v>
      </c>
      <c r="AG159" s="40"/>
      <c r="AH159" s="40">
        <f>SUM(AD159:AG159)</f>
        <v>92.16</v>
      </c>
      <c r="AI159" s="78">
        <f>ROUND(B159*'Rate Tables'!$G$109,4)</f>
        <v>0</v>
      </c>
      <c r="AJ159" s="78">
        <f>ROUND(B159*'Rate Tables'!$G$110,4)</f>
        <v>1.99</v>
      </c>
      <c r="AK159" s="41">
        <f t="shared" si="150"/>
        <v>239.43</v>
      </c>
      <c r="AO159" s="40">
        <f>'Rate Tables'!$J$96</f>
        <v>24</v>
      </c>
      <c r="AP159" s="40">
        <f>ROUND(N159*'Rate Tables'!$J$99,4)</f>
        <v>24.75</v>
      </c>
      <c r="AQ159" s="40">
        <f>ROUND(O159*'Rate Tables'!$J$100,4)</f>
        <v>34.15</v>
      </c>
      <c r="AR159" s="40">
        <f>ROUND(L159*'Rate Tables'!$J$102,4)</f>
        <v>29.82</v>
      </c>
      <c r="AS159" s="40">
        <f>ROUND(M159*'Rate Tables'!$J$103,4)</f>
        <v>0</v>
      </c>
      <c r="AT159" s="40">
        <f>SUM(AP159:AS159)</f>
        <v>88.72</v>
      </c>
      <c r="AU159" s="40">
        <f>ROUND(B159*'Rate Tables'!$J$105,4)</f>
        <v>3.512</v>
      </c>
      <c r="AV159" s="40">
        <f>ROUND(B159*'Rate Tables'!$J$107,4)</f>
        <v>5.625</v>
      </c>
      <c r="AW159" s="40">
        <f>ROUND(B159*'Rate Tables'!$J$112,4)</f>
        <v>4.1980000000000004</v>
      </c>
      <c r="AX159" s="40">
        <f>ROUND(B159*'Rate Tables'!$J$114,4)</f>
        <v>0</v>
      </c>
      <c r="AY159" s="40">
        <f>ROUND(N159*'Rate Tables'!$J$117,4)</f>
        <v>5.9</v>
      </c>
      <c r="AZ159" s="40"/>
      <c r="BA159" s="40">
        <f>ROUND(B159*'Rate Tables'!$J$119,4)</f>
        <v>13.32</v>
      </c>
      <c r="BB159" s="40">
        <f>SUM(AY159:BA159)</f>
        <v>19.22</v>
      </c>
      <c r="BC159" s="40">
        <f>ROUND(N159*'Rate Tables'!$J$122,4)</f>
        <v>3.15</v>
      </c>
      <c r="BD159" s="40">
        <f>ROUND(O159*'Rate Tables'!$J$123,4)</f>
        <v>7.4</v>
      </c>
      <c r="BE159" s="40">
        <f>ROUND(L159*'Rate Tables'!$J$125,4)</f>
        <v>81.61</v>
      </c>
      <c r="BF159" s="40"/>
      <c r="BG159" s="40">
        <f>SUM(BC159:BF159)</f>
        <v>92.16</v>
      </c>
      <c r="BH159" s="78">
        <f>ROUND(B159*'Rate Tables'!$J$109,4)</f>
        <v>1.41</v>
      </c>
      <c r="BI159" s="78">
        <f>ROUND(B159*'Rate Tables'!$J$110,4)</f>
        <v>1.99</v>
      </c>
      <c r="BJ159" s="41">
        <f t="shared" si="151"/>
        <v>240.84</v>
      </c>
    </row>
    <row r="160" spans="1:62" x14ac:dyDescent="0.25">
      <c r="A160" s="58">
        <f>A159</f>
        <v>10</v>
      </c>
      <c r="B160" s="106">
        <f>ROUND(A160*200,0)</f>
        <v>2000</v>
      </c>
      <c r="C160" s="88">
        <f>AK160</f>
        <v>379.5</v>
      </c>
      <c r="D160" s="88">
        <f>BJ160</f>
        <v>382.32</v>
      </c>
      <c r="E160" s="88">
        <f>D160-C160</f>
        <v>2.8199999999999932</v>
      </c>
      <c r="F160" s="107">
        <f>ROUND(E160/C160*100,1)</f>
        <v>0.7</v>
      </c>
      <c r="H160" s="88">
        <f>C160/B160*100</f>
        <v>18.975000000000001</v>
      </c>
      <c r="I160" s="88">
        <f>D160/B160*100</f>
        <v>19.116</v>
      </c>
      <c r="J160" s="12"/>
      <c r="L160" s="35">
        <f>IF(B160&lt;=4920,B160,4920)</f>
        <v>2000</v>
      </c>
      <c r="M160" s="35">
        <f>IF(B160&lt;=4920,0,B160-4920)</f>
        <v>0</v>
      </c>
      <c r="N160" s="35">
        <f>IF(A160&lt;=5,A160,5)</f>
        <v>5</v>
      </c>
      <c r="O160" s="35">
        <f>IF(A160&lt;=5,0,A160-5)</f>
        <v>5</v>
      </c>
      <c r="P160" s="40">
        <f>'Rate Tables'!$G$96</f>
        <v>24</v>
      </c>
      <c r="Q160" s="40">
        <f>ROUND(N160*'Rate Tables'!$G$99,4)</f>
        <v>24.75</v>
      </c>
      <c r="R160" s="40">
        <f>ROUND(O160*'Rate Tables'!$G$100,4)</f>
        <v>34.15</v>
      </c>
      <c r="S160" s="40">
        <f>ROUND(L160*'Rate Tables'!$G$102,4)</f>
        <v>59.64</v>
      </c>
      <c r="T160" s="40">
        <f>ROUND(M160*'Rate Tables'!$G$103,4)</f>
        <v>0</v>
      </c>
      <c r="U160" s="40">
        <f>SUM(Q160:T160)</f>
        <v>118.53999999999999</v>
      </c>
      <c r="V160" s="40">
        <f>ROUND(B160*'Rate Tables'!$G$105,4)</f>
        <v>7.024</v>
      </c>
      <c r="W160" s="40">
        <f>ROUND(B160*'Rate Tables'!$G$107,4)</f>
        <v>11.25</v>
      </c>
      <c r="X160" s="40">
        <f>ROUND(B160*'Rate Tables'!$G$112,4)</f>
        <v>8.3960000000000008</v>
      </c>
      <c r="Y160" s="40">
        <f>ROUND(B160*'Rate Tables'!$G$114,4)</f>
        <v>0</v>
      </c>
      <c r="Z160" s="40">
        <f>ROUND(N160*'Rate Tables'!$G$117,4)</f>
        <v>5.9</v>
      </c>
      <c r="AA160" s="40"/>
      <c r="AB160" s="40">
        <f>ROUND(B160*'Rate Tables'!$G$119,4)</f>
        <v>26.64</v>
      </c>
      <c r="AC160" s="40">
        <f>SUM(Z160:AB160)</f>
        <v>32.54</v>
      </c>
      <c r="AD160" s="40">
        <f>ROUND(N160*'Rate Tables'!$G$122,4)</f>
        <v>3.15</v>
      </c>
      <c r="AE160" s="40">
        <f>ROUND(O160*'Rate Tables'!$G$123,4)</f>
        <v>7.4</v>
      </c>
      <c r="AF160" s="40">
        <f>ROUND(L160*'Rate Tables'!$G$125,4)</f>
        <v>163.22</v>
      </c>
      <c r="AG160" s="40"/>
      <c r="AH160" s="40">
        <f>SUM(AD160:AG160)</f>
        <v>173.77</v>
      </c>
      <c r="AI160" s="78">
        <f>ROUND(B160*'Rate Tables'!$G$109,4)</f>
        <v>0</v>
      </c>
      <c r="AJ160" s="78">
        <f>ROUND(B160*'Rate Tables'!$G$110,4)</f>
        <v>3.98</v>
      </c>
      <c r="AK160" s="41">
        <f t="shared" si="150"/>
        <v>379.5</v>
      </c>
      <c r="AO160" s="40">
        <f>'Rate Tables'!$J$96</f>
        <v>24</v>
      </c>
      <c r="AP160" s="40">
        <f>ROUND(N160*'Rate Tables'!$J$99,4)</f>
        <v>24.75</v>
      </c>
      <c r="AQ160" s="40">
        <f>ROUND(O160*'Rate Tables'!$J$100,4)</f>
        <v>34.15</v>
      </c>
      <c r="AR160" s="40">
        <f>ROUND(L160*'Rate Tables'!$J$102,4)</f>
        <v>59.64</v>
      </c>
      <c r="AS160" s="40">
        <f>ROUND(M160*'Rate Tables'!$J$103,4)</f>
        <v>0</v>
      </c>
      <c r="AT160" s="40">
        <f>SUM(AP160:AS160)</f>
        <v>118.53999999999999</v>
      </c>
      <c r="AU160" s="40">
        <f>ROUND(B160*'Rate Tables'!$J$105,4)</f>
        <v>7.024</v>
      </c>
      <c r="AV160" s="40">
        <f>ROUND(B160*'Rate Tables'!$J$107,4)</f>
        <v>11.25</v>
      </c>
      <c r="AW160" s="40">
        <f>ROUND(B160*'Rate Tables'!$J$112,4)</f>
        <v>8.3960000000000008</v>
      </c>
      <c r="AX160" s="40">
        <f>ROUND(B160*'Rate Tables'!$J$114,4)</f>
        <v>0</v>
      </c>
      <c r="AY160" s="40">
        <f>ROUND(N160*'Rate Tables'!$J$117,4)</f>
        <v>5.9</v>
      </c>
      <c r="AZ160" s="40"/>
      <c r="BA160" s="40">
        <f>ROUND(B160*'Rate Tables'!$J$119,4)</f>
        <v>26.64</v>
      </c>
      <c r="BB160" s="40">
        <f>SUM(AY160:BA160)</f>
        <v>32.54</v>
      </c>
      <c r="BC160" s="40">
        <f>ROUND(N160*'Rate Tables'!$J$122,4)</f>
        <v>3.15</v>
      </c>
      <c r="BD160" s="40">
        <f>ROUND(O160*'Rate Tables'!$J$123,4)</f>
        <v>7.4</v>
      </c>
      <c r="BE160" s="40">
        <f>ROUND(L160*'Rate Tables'!$J$125,4)</f>
        <v>163.22</v>
      </c>
      <c r="BF160" s="40"/>
      <c r="BG160" s="40">
        <f>SUM(BC160:BF160)</f>
        <v>173.77</v>
      </c>
      <c r="BH160" s="78">
        <f>ROUND(B160*'Rate Tables'!$J$109,4)</f>
        <v>2.82</v>
      </c>
      <c r="BI160" s="78">
        <f>ROUND(B160*'Rate Tables'!$J$110,4)</f>
        <v>3.98</v>
      </c>
      <c r="BJ160" s="41">
        <f t="shared" si="151"/>
        <v>382.32</v>
      </c>
    </row>
    <row r="161" spans="1:62" x14ac:dyDescent="0.25">
      <c r="A161" s="58">
        <f>A160</f>
        <v>10</v>
      </c>
      <c r="B161" s="106">
        <f>ROUND(A161*300,0)</f>
        <v>3000</v>
      </c>
      <c r="C161" s="88">
        <f>AK161</f>
        <v>519.58000000000004</v>
      </c>
      <c r="D161" s="88">
        <f>BJ161</f>
        <v>523.80999999999995</v>
      </c>
      <c r="E161" s="88">
        <f>D161-C161</f>
        <v>4.2299999999999045</v>
      </c>
      <c r="F161" s="107">
        <f>ROUND(E161/C161*100,1)</f>
        <v>0.8</v>
      </c>
      <c r="H161" s="88">
        <f>C161/B161*100</f>
        <v>17.319333333333333</v>
      </c>
      <c r="I161" s="88">
        <f>D161/B161*100</f>
        <v>17.460333333333331</v>
      </c>
      <c r="J161" s="12"/>
      <c r="L161" s="35">
        <f>IF(B161&lt;=4920,B161,4920)</f>
        <v>3000</v>
      </c>
      <c r="M161" s="35">
        <f>IF(B161&lt;=4920,0,B161-4920)</f>
        <v>0</v>
      </c>
      <c r="N161" s="35">
        <f>IF(A161&lt;=5,A161,5)</f>
        <v>5</v>
      </c>
      <c r="O161" s="35">
        <f>IF(A161&lt;=5,0,A161-5)</f>
        <v>5</v>
      </c>
      <c r="P161" s="40">
        <f>'Rate Tables'!$G$96</f>
        <v>24</v>
      </c>
      <c r="Q161" s="40">
        <f>ROUND(N161*'Rate Tables'!$G$99,4)</f>
        <v>24.75</v>
      </c>
      <c r="R161" s="40">
        <f>ROUND(O161*'Rate Tables'!$G$100,4)</f>
        <v>34.15</v>
      </c>
      <c r="S161" s="40">
        <f>ROUND(L161*'Rate Tables'!$G$102,4)</f>
        <v>89.46</v>
      </c>
      <c r="T161" s="40">
        <f>ROUND(M161*'Rate Tables'!$G$103,4)</f>
        <v>0</v>
      </c>
      <c r="U161" s="40">
        <f>SUM(Q161:T161)</f>
        <v>148.35999999999999</v>
      </c>
      <c r="V161" s="40">
        <f>ROUND(B161*'Rate Tables'!$G$105,4)</f>
        <v>10.536</v>
      </c>
      <c r="W161" s="40">
        <f>ROUND(B161*'Rate Tables'!$G$107,4)</f>
        <v>16.875</v>
      </c>
      <c r="X161" s="40">
        <f>ROUND(B161*'Rate Tables'!$G$112,4)</f>
        <v>12.593999999999999</v>
      </c>
      <c r="Y161" s="40">
        <f>ROUND(B161*'Rate Tables'!$G$114,4)</f>
        <v>0</v>
      </c>
      <c r="Z161" s="40">
        <f>ROUND(N161*'Rate Tables'!$G$117,4)</f>
        <v>5.9</v>
      </c>
      <c r="AA161" s="40"/>
      <c r="AB161" s="40">
        <f>ROUND(B161*'Rate Tables'!$G$119,4)</f>
        <v>39.96</v>
      </c>
      <c r="AC161" s="40">
        <f>SUM(Z161:AB161)</f>
        <v>45.86</v>
      </c>
      <c r="AD161" s="40">
        <f>ROUND(N161*'Rate Tables'!$G$122,4)</f>
        <v>3.15</v>
      </c>
      <c r="AE161" s="40">
        <f>ROUND(O161*'Rate Tables'!$G$123,4)</f>
        <v>7.4</v>
      </c>
      <c r="AF161" s="40">
        <f>ROUND(L161*'Rate Tables'!$G$125,4)</f>
        <v>244.83</v>
      </c>
      <c r="AG161" s="40"/>
      <c r="AH161" s="40">
        <f>SUM(AD161:AG161)</f>
        <v>255.38000000000002</v>
      </c>
      <c r="AI161" s="78">
        <f>ROUND(B161*'Rate Tables'!$G$109,4)</f>
        <v>0</v>
      </c>
      <c r="AJ161" s="78">
        <f>ROUND(B161*'Rate Tables'!$G$110,4)</f>
        <v>5.97</v>
      </c>
      <c r="AK161" s="41">
        <f t="shared" si="150"/>
        <v>519.58000000000004</v>
      </c>
      <c r="AO161" s="40">
        <f>'Rate Tables'!$J$96</f>
        <v>24</v>
      </c>
      <c r="AP161" s="40">
        <f>ROUND(N161*'Rate Tables'!$J$99,4)</f>
        <v>24.75</v>
      </c>
      <c r="AQ161" s="40">
        <f>ROUND(O161*'Rate Tables'!$J$100,4)</f>
        <v>34.15</v>
      </c>
      <c r="AR161" s="40">
        <f>ROUND(L161*'Rate Tables'!$J$102,4)</f>
        <v>89.46</v>
      </c>
      <c r="AS161" s="40">
        <f>ROUND(M161*'Rate Tables'!$J$103,4)</f>
        <v>0</v>
      </c>
      <c r="AT161" s="40">
        <f>SUM(AP161:AS161)</f>
        <v>148.35999999999999</v>
      </c>
      <c r="AU161" s="40">
        <f>ROUND(B161*'Rate Tables'!$J$105,4)</f>
        <v>10.536</v>
      </c>
      <c r="AV161" s="40">
        <f>ROUND(B161*'Rate Tables'!$J$107,4)</f>
        <v>16.875</v>
      </c>
      <c r="AW161" s="40">
        <f>ROUND(B161*'Rate Tables'!$J$112,4)</f>
        <v>12.593999999999999</v>
      </c>
      <c r="AX161" s="40">
        <f>ROUND(B161*'Rate Tables'!$J$114,4)</f>
        <v>0</v>
      </c>
      <c r="AY161" s="40">
        <f>ROUND(N161*'Rate Tables'!$J$117,4)</f>
        <v>5.9</v>
      </c>
      <c r="AZ161" s="40"/>
      <c r="BA161" s="40">
        <f>ROUND(B161*'Rate Tables'!$J$119,4)</f>
        <v>39.96</v>
      </c>
      <c r="BB161" s="40">
        <f>SUM(AY161:BA161)</f>
        <v>45.86</v>
      </c>
      <c r="BC161" s="40">
        <f>ROUND(N161*'Rate Tables'!$J$122,4)</f>
        <v>3.15</v>
      </c>
      <c r="BD161" s="40">
        <f>ROUND(O161*'Rate Tables'!$J$123,4)</f>
        <v>7.4</v>
      </c>
      <c r="BE161" s="40">
        <f>ROUND(L161*'Rate Tables'!$J$125,4)</f>
        <v>244.83</v>
      </c>
      <c r="BF161" s="40"/>
      <c r="BG161" s="40">
        <f>SUM(BC161:BF161)</f>
        <v>255.38000000000002</v>
      </c>
      <c r="BH161" s="78">
        <f>ROUND(B161*'Rate Tables'!$J$109,4)</f>
        <v>4.2300000000000004</v>
      </c>
      <c r="BI161" s="78">
        <f>ROUND(B161*'Rate Tables'!$J$110,4)</f>
        <v>5.97</v>
      </c>
      <c r="BJ161" s="41">
        <f t="shared" si="151"/>
        <v>523.80999999999995</v>
      </c>
    </row>
    <row r="162" spans="1:62" x14ac:dyDescent="0.25">
      <c r="A162" s="58">
        <f>A161</f>
        <v>10</v>
      </c>
      <c r="B162" s="106">
        <f>ROUND(A162*400,0)</f>
        <v>4000</v>
      </c>
      <c r="C162" s="88">
        <f>AK162</f>
        <v>659.65</v>
      </c>
      <c r="D162" s="88">
        <f>BJ162</f>
        <v>665.29</v>
      </c>
      <c r="E162" s="88">
        <f>D162-C162</f>
        <v>5.6399999999999864</v>
      </c>
      <c r="F162" s="107">
        <f>ROUND(E162/C162*100,1)</f>
        <v>0.9</v>
      </c>
      <c r="H162" s="88">
        <f>C162/B162*100</f>
        <v>16.491249999999997</v>
      </c>
      <c r="I162" s="88">
        <f>D162/B162*100</f>
        <v>16.632249999999999</v>
      </c>
      <c r="J162" s="12"/>
      <c r="L162" s="35">
        <f>IF(B162&lt;=4920,B162,4920)</f>
        <v>4000</v>
      </c>
      <c r="M162" s="35">
        <f>IF(B162&lt;=4920,0,B162-4920)</f>
        <v>0</v>
      </c>
      <c r="N162" s="35">
        <f>IF(A162&lt;=5,A162,5)</f>
        <v>5</v>
      </c>
      <c r="O162" s="35">
        <f>IF(A162&lt;=5,0,A162-5)</f>
        <v>5</v>
      </c>
      <c r="P162" s="40">
        <f>'Rate Tables'!$G$96</f>
        <v>24</v>
      </c>
      <c r="Q162" s="40">
        <f>ROUND(N162*'Rate Tables'!$G$99,4)</f>
        <v>24.75</v>
      </c>
      <c r="R162" s="40">
        <f>ROUND(O162*'Rate Tables'!$G$100,4)</f>
        <v>34.15</v>
      </c>
      <c r="S162" s="40">
        <f>ROUND(L162*'Rate Tables'!$G$102,4)</f>
        <v>119.28</v>
      </c>
      <c r="T162" s="40">
        <f>ROUND(M162*'Rate Tables'!$G$103,4)</f>
        <v>0</v>
      </c>
      <c r="U162" s="40">
        <f>SUM(Q162:T162)</f>
        <v>178.18</v>
      </c>
      <c r="V162" s="40">
        <f>ROUND(B162*'Rate Tables'!$G$105,4)</f>
        <v>14.048</v>
      </c>
      <c r="W162" s="40">
        <f>ROUND(B162*'Rate Tables'!$G$107,4)</f>
        <v>22.5</v>
      </c>
      <c r="X162" s="40">
        <f>ROUND(B162*'Rate Tables'!$G$112,4)</f>
        <v>16.792000000000002</v>
      </c>
      <c r="Y162" s="40">
        <f>ROUND(B162*'Rate Tables'!$G$114,4)</f>
        <v>0</v>
      </c>
      <c r="Z162" s="40">
        <f>ROUND(N162*'Rate Tables'!$G$117,4)</f>
        <v>5.9</v>
      </c>
      <c r="AA162" s="40"/>
      <c r="AB162" s="40">
        <f>ROUND(B162*'Rate Tables'!$G$119,4)</f>
        <v>53.28</v>
      </c>
      <c r="AC162" s="40">
        <f>SUM(Z162:AB162)</f>
        <v>59.18</v>
      </c>
      <c r="AD162" s="40">
        <f>ROUND(N162*'Rate Tables'!$G$122,4)</f>
        <v>3.15</v>
      </c>
      <c r="AE162" s="40">
        <f>ROUND(O162*'Rate Tables'!$G$123,4)</f>
        <v>7.4</v>
      </c>
      <c r="AF162" s="40">
        <f>ROUND(L162*'Rate Tables'!$G$125,4)</f>
        <v>326.44</v>
      </c>
      <c r="AG162" s="40"/>
      <c r="AH162" s="40">
        <f>SUM(AD162:AG162)</f>
        <v>336.99</v>
      </c>
      <c r="AI162" s="78">
        <f>ROUND(B162*'Rate Tables'!$G$109,4)</f>
        <v>0</v>
      </c>
      <c r="AJ162" s="78">
        <f>ROUND(B162*'Rate Tables'!$G$110,4)</f>
        <v>7.96</v>
      </c>
      <c r="AK162" s="41">
        <f t="shared" si="150"/>
        <v>659.65</v>
      </c>
      <c r="AO162" s="40">
        <f>'Rate Tables'!$J$96</f>
        <v>24</v>
      </c>
      <c r="AP162" s="40">
        <f>ROUND(N162*'Rate Tables'!$J$99,4)</f>
        <v>24.75</v>
      </c>
      <c r="AQ162" s="40">
        <f>ROUND(O162*'Rate Tables'!$J$100,4)</f>
        <v>34.15</v>
      </c>
      <c r="AR162" s="40">
        <f>ROUND(L162*'Rate Tables'!$J$102,4)</f>
        <v>119.28</v>
      </c>
      <c r="AS162" s="40">
        <f>ROUND(M162*'Rate Tables'!$J$103,4)</f>
        <v>0</v>
      </c>
      <c r="AT162" s="40">
        <f>SUM(AP162:AS162)</f>
        <v>178.18</v>
      </c>
      <c r="AU162" s="40">
        <f>ROUND(B162*'Rate Tables'!$J$105,4)</f>
        <v>14.048</v>
      </c>
      <c r="AV162" s="40">
        <f>ROUND(B162*'Rate Tables'!$J$107,4)</f>
        <v>22.5</v>
      </c>
      <c r="AW162" s="40">
        <f>ROUND(B162*'Rate Tables'!$J$112,4)</f>
        <v>16.792000000000002</v>
      </c>
      <c r="AX162" s="40">
        <f>ROUND(B162*'Rate Tables'!$J$114,4)</f>
        <v>0</v>
      </c>
      <c r="AY162" s="40">
        <f>ROUND(N162*'Rate Tables'!$J$117,4)</f>
        <v>5.9</v>
      </c>
      <c r="AZ162" s="40"/>
      <c r="BA162" s="40">
        <f>ROUND(B162*'Rate Tables'!$J$119,4)</f>
        <v>53.28</v>
      </c>
      <c r="BB162" s="40">
        <f>SUM(AY162:BA162)</f>
        <v>59.18</v>
      </c>
      <c r="BC162" s="40">
        <f>ROUND(N162*'Rate Tables'!$J$122,4)</f>
        <v>3.15</v>
      </c>
      <c r="BD162" s="40">
        <f>ROUND(O162*'Rate Tables'!$J$123,4)</f>
        <v>7.4</v>
      </c>
      <c r="BE162" s="40">
        <f>ROUND(L162*'Rate Tables'!$J$125,4)</f>
        <v>326.44</v>
      </c>
      <c r="BF162" s="40"/>
      <c r="BG162" s="40">
        <f>SUM(BC162:BF162)</f>
        <v>336.99</v>
      </c>
      <c r="BH162" s="78">
        <f>ROUND(B162*'Rate Tables'!$J$109,4)</f>
        <v>5.64</v>
      </c>
      <c r="BI162" s="78">
        <f>ROUND(B162*'Rate Tables'!$J$110,4)</f>
        <v>7.96</v>
      </c>
      <c r="BJ162" s="41">
        <f t="shared" si="151"/>
        <v>665.29</v>
      </c>
    </row>
    <row r="163" spans="1:62" x14ac:dyDescent="0.25">
      <c r="B163" s="106"/>
      <c r="C163" s="88"/>
      <c r="D163" s="88"/>
      <c r="E163" s="88"/>
      <c r="F163" s="107"/>
      <c r="H163" s="88"/>
      <c r="I163" s="88"/>
      <c r="J163" s="12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78"/>
      <c r="AJ163" s="78"/>
      <c r="AK163" s="41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78"/>
      <c r="BI163" s="78"/>
      <c r="BJ163" s="41"/>
    </row>
    <row r="164" spans="1:62" x14ac:dyDescent="0.25">
      <c r="A164" s="58">
        <v>25</v>
      </c>
      <c r="B164" s="106">
        <f>ROUND(A164*100,0)</f>
        <v>2500</v>
      </c>
      <c r="C164" s="88">
        <f>AK164</f>
        <v>574.19000000000005</v>
      </c>
      <c r="D164" s="88">
        <f>BJ164</f>
        <v>577.71</v>
      </c>
      <c r="E164" s="88">
        <f>D164-C164</f>
        <v>3.5199999999999818</v>
      </c>
      <c r="F164" s="107">
        <f>ROUND(E164/C164*100,1)</f>
        <v>0.6</v>
      </c>
      <c r="H164" s="88">
        <f>C164/B164*100</f>
        <v>22.967600000000001</v>
      </c>
      <c r="I164" s="88">
        <f>D164/B164*100</f>
        <v>23.1084</v>
      </c>
      <c r="J164" s="12"/>
      <c r="L164" s="35">
        <f>IF(B164&lt;=4920,B164,4920)</f>
        <v>2500</v>
      </c>
      <c r="M164" s="35">
        <f>IF(B164&lt;=4920,0,B164-4920)</f>
        <v>0</v>
      </c>
      <c r="N164" s="35">
        <f>IF(A164&lt;=5,A164,5)</f>
        <v>5</v>
      </c>
      <c r="O164" s="35">
        <f>IF(A164&lt;=5,0,A164-5)</f>
        <v>20</v>
      </c>
      <c r="P164" s="40">
        <f>'Rate Tables'!$G$96</f>
        <v>24</v>
      </c>
      <c r="Q164" s="40">
        <f>ROUND(N164*'Rate Tables'!$G$99,4)</f>
        <v>24.75</v>
      </c>
      <c r="R164" s="40">
        <f>ROUND(O164*'Rate Tables'!$G$100,4)</f>
        <v>136.6</v>
      </c>
      <c r="S164" s="40">
        <f>ROUND(L164*'Rate Tables'!$G$102,4)</f>
        <v>74.55</v>
      </c>
      <c r="T164" s="40">
        <f>ROUND(M164*'Rate Tables'!$G$103,4)</f>
        <v>0</v>
      </c>
      <c r="U164" s="40">
        <f>SUM(Q164:T164)</f>
        <v>235.89999999999998</v>
      </c>
      <c r="V164" s="40">
        <f>ROUND(B164*'Rate Tables'!$G$105,4)</f>
        <v>8.7799999999999994</v>
      </c>
      <c r="W164" s="40">
        <f>ROUND(B164*'Rate Tables'!$G$107,4)</f>
        <v>14.0625</v>
      </c>
      <c r="X164" s="40">
        <f>ROUND(B164*'Rate Tables'!$G$112,4)</f>
        <v>10.494999999999999</v>
      </c>
      <c r="Y164" s="40">
        <f>ROUND(B164*'Rate Tables'!$G$114,4)</f>
        <v>0</v>
      </c>
      <c r="Z164" s="40">
        <f>ROUND(N164*'Rate Tables'!$G$117,4)</f>
        <v>5.9</v>
      </c>
      <c r="AA164" s="40"/>
      <c r="AB164" s="40">
        <f>ROUND(B164*'Rate Tables'!$G$119,4)</f>
        <v>33.299999999999997</v>
      </c>
      <c r="AC164" s="40">
        <f>SUM(Z164:AB164)</f>
        <v>39.199999999999996</v>
      </c>
      <c r="AD164" s="40">
        <f>ROUND(N164*'Rate Tables'!$G$122,4)</f>
        <v>3.15</v>
      </c>
      <c r="AE164" s="40">
        <f>ROUND(O164*'Rate Tables'!$G$123,4)</f>
        <v>29.6</v>
      </c>
      <c r="AF164" s="40">
        <f>ROUND(L164*'Rate Tables'!$G$125,4)</f>
        <v>204.02500000000001</v>
      </c>
      <c r="AG164" s="40"/>
      <c r="AH164" s="40">
        <f>SUM(AD164:AG164)</f>
        <v>236.77500000000001</v>
      </c>
      <c r="AI164" s="78">
        <f>ROUND(B164*'Rate Tables'!$G$109,4)</f>
        <v>0</v>
      </c>
      <c r="AJ164" s="78">
        <f>ROUND(B164*'Rate Tables'!$G$110,4)</f>
        <v>4.9749999999999996</v>
      </c>
      <c r="AK164" s="41">
        <f t="shared" si="150"/>
        <v>574.19000000000005</v>
      </c>
      <c r="AO164" s="40">
        <f>'Rate Tables'!$J$96</f>
        <v>24</v>
      </c>
      <c r="AP164" s="40">
        <f>ROUND(N164*'Rate Tables'!$J$99,4)</f>
        <v>24.75</v>
      </c>
      <c r="AQ164" s="40">
        <f>ROUND(O164*'Rate Tables'!$J$100,4)</f>
        <v>136.6</v>
      </c>
      <c r="AR164" s="40">
        <f>ROUND(L164*'Rate Tables'!$J$102,4)</f>
        <v>74.55</v>
      </c>
      <c r="AS164" s="40">
        <f>ROUND(M164*'Rate Tables'!$J$103,4)</f>
        <v>0</v>
      </c>
      <c r="AT164" s="40">
        <f>SUM(AP164:AS164)</f>
        <v>235.89999999999998</v>
      </c>
      <c r="AU164" s="40">
        <f>ROUND(B164*'Rate Tables'!$J$105,4)</f>
        <v>8.7799999999999994</v>
      </c>
      <c r="AV164" s="40">
        <f>ROUND(B164*'Rate Tables'!$J$107,4)</f>
        <v>14.0625</v>
      </c>
      <c r="AW164" s="40">
        <f>ROUND(B164*'Rate Tables'!$J$112,4)</f>
        <v>10.494999999999999</v>
      </c>
      <c r="AX164" s="40">
        <f>ROUND(B164*'Rate Tables'!$J$114,4)</f>
        <v>0</v>
      </c>
      <c r="AY164" s="40">
        <f>ROUND(N164*'Rate Tables'!$J$117,4)</f>
        <v>5.9</v>
      </c>
      <c r="AZ164" s="40"/>
      <c r="BA164" s="40">
        <f>ROUND(B164*'Rate Tables'!$J$119,4)</f>
        <v>33.299999999999997</v>
      </c>
      <c r="BB164" s="40">
        <f>SUM(AY164:BA164)</f>
        <v>39.199999999999996</v>
      </c>
      <c r="BC164" s="40">
        <f>ROUND(N164*'Rate Tables'!$J$122,4)</f>
        <v>3.15</v>
      </c>
      <c r="BD164" s="40">
        <f>ROUND(O164*'Rate Tables'!$J$123,4)</f>
        <v>29.6</v>
      </c>
      <c r="BE164" s="40">
        <f>ROUND(L164*'Rate Tables'!$J$125,4)</f>
        <v>204.02500000000001</v>
      </c>
      <c r="BF164" s="40"/>
      <c r="BG164" s="40">
        <f>SUM(BC164:BF164)</f>
        <v>236.77500000000001</v>
      </c>
      <c r="BH164" s="78">
        <f>ROUND(B164*'Rate Tables'!$J$109,4)</f>
        <v>3.5249999999999999</v>
      </c>
      <c r="BI164" s="78">
        <f>ROUND(B164*'Rate Tables'!$J$110,4)</f>
        <v>4.9749999999999996</v>
      </c>
      <c r="BJ164" s="41">
        <f t="shared" si="151"/>
        <v>577.71</v>
      </c>
    </row>
    <row r="165" spans="1:62" x14ac:dyDescent="0.25">
      <c r="A165" s="58">
        <f>A164</f>
        <v>25</v>
      </c>
      <c r="B165" s="106">
        <f>ROUND(A165*200,0)</f>
        <v>5000</v>
      </c>
      <c r="C165" s="88">
        <f>AK165</f>
        <v>917.67</v>
      </c>
      <c r="D165" s="88">
        <f>BJ165</f>
        <v>924.72</v>
      </c>
      <c r="E165" s="88">
        <f>D165-C165</f>
        <v>7.0500000000000682</v>
      </c>
      <c r="F165" s="107">
        <f>ROUND(E165/C165*100,1)</f>
        <v>0.8</v>
      </c>
      <c r="H165" s="88">
        <f>C165/B165*100</f>
        <v>18.353400000000001</v>
      </c>
      <c r="I165" s="88">
        <f>D165/B165*100</f>
        <v>18.494399999999999</v>
      </c>
      <c r="J165" s="12"/>
      <c r="L165" s="35">
        <f>IF(B165&lt;=4920,B165,4920)</f>
        <v>4920</v>
      </c>
      <c r="M165" s="35">
        <f>IF(B165&lt;=4920,0,B165-4920)</f>
        <v>80</v>
      </c>
      <c r="N165" s="35">
        <f>IF(A165&lt;=5,A165,5)</f>
        <v>5</v>
      </c>
      <c r="O165" s="35">
        <f>IF(A165&lt;=5,0,A165-5)</f>
        <v>20</v>
      </c>
      <c r="P165" s="40">
        <f>'Rate Tables'!$G$96</f>
        <v>24</v>
      </c>
      <c r="Q165" s="40">
        <f>ROUND(N165*'Rate Tables'!$G$99,4)</f>
        <v>24.75</v>
      </c>
      <c r="R165" s="40">
        <f>ROUND(O165*'Rate Tables'!$G$100,4)</f>
        <v>136.6</v>
      </c>
      <c r="S165" s="40">
        <f>ROUND(L165*'Rate Tables'!$G$102,4)</f>
        <v>146.71440000000001</v>
      </c>
      <c r="T165" s="40">
        <f>ROUND(M165*'Rate Tables'!$G$103,4)</f>
        <v>2.2103999999999999</v>
      </c>
      <c r="U165" s="40">
        <f>SUM(Q165:T165)</f>
        <v>310.27479999999997</v>
      </c>
      <c r="V165" s="40">
        <f>ROUND(B165*'Rate Tables'!$G$105,4)</f>
        <v>17.559999999999999</v>
      </c>
      <c r="W165" s="40">
        <f>ROUND(B165*'Rate Tables'!$G$107,4)</f>
        <v>28.125</v>
      </c>
      <c r="X165" s="40">
        <f>ROUND(B165*'Rate Tables'!$G$112,4)</f>
        <v>20.99</v>
      </c>
      <c r="Y165" s="40">
        <f>ROUND(B165*'Rate Tables'!$G$114,4)</f>
        <v>0</v>
      </c>
      <c r="Z165" s="40">
        <f>ROUND(N165*'Rate Tables'!$G$117,4)</f>
        <v>5.9</v>
      </c>
      <c r="AA165" s="40"/>
      <c r="AB165" s="40">
        <f>ROUND(B165*'Rate Tables'!$G$119,4)</f>
        <v>66.599999999999994</v>
      </c>
      <c r="AC165" s="40">
        <f>SUM(Z165:AB165)</f>
        <v>72.5</v>
      </c>
      <c r="AD165" s="40">
        <f>ROUND(N165*'Rate Tables'!$G$122,4)</f>
        <v>3.15</v>
      </c>
      <c r="AE165" s="40">
        <f>ROUND(O165*'Rate Tables'!$G$123,4)</f>
        <v>29.6</v>
      </c>
      <c r="AF165" s="40">
        <f>ROUND(L165*'Rate Tables'!$G$125,4)</f>
        <v>401.52120000000002</v>
      </c>
      <c r="AG165" s="40"/>
      <c r="AH165" s="40">
        <f>SUM(AD165:AG165)</f>
        <v>434.27120000000002</v>
      </c>
      <c r="AI165" s="78">
        <f>ROUND(B165*'Rate Tables'!$G$109,4)</f>
        <v>0</v>
      </c>
      <c r="AJ165" s="78">
        <f>ROUND(B165*'Rate Tables'!$G$110,4)</f>
        <v>9.9499999999999993</v>
      </c>
      <c r="AK165" s="41">
        <f t="shared" si="150"/>
        <v>917.67</v>
      </c>
      <c r="AO165" s="40">
        <f>'Rate Tables'!$J$96</f>
        <v>24</v>
      </c>
      <c r="AP165" s="40">
        <f>ROUND(N165*'Rate Tables'!$J$99,4)</f>
        <v>24.75</v>
      </c>
      <c r="AQ165" s="40">
        <f>ROUND(O165*'Rate Tables'!$J$100,4)</f>
        <v>136.6</v>
      </c>
      <c r="AR165" s="40">
        <f>ROUND(L165*'Rate Tables'!$J$102,4)</f>
        <v>146.71440000000001</v>
      </c>
      <c r="AS165" s="40">
        <f>ROUND(M165*'Rate Tables'!$J$103,4)</f>
        <v>2.2103999999999999</v>
      </c>
      <c r="AT165" s="40">
        <f>SUM(AP165:AS165)</f>
        <v>310.27479999999997</v>
      </c>
      <c r="AU165" s="40">
        <f>ROUND(B165*'Rate Tables'!$J$105,4)</f>
        <v>17.559999999999999</v>
      </c>
      <c r="AV165" s="40">
        <f>ROUND(B165*'Rate Tables'!$J$107,4)</f>
        <v>28.125</v>
      </c>
      <c r="AW165" s="40">
        <f>ROUND(B165*'Rate Tables'!$J$112,4)</f>
        <v>20.99</v>
      </c>
      <c r="AX165" s="40">
        <f>ROUND(B165*'Rate Tables'!$J$114,4)</f>
        <v>0</v>
      </c>
      <c r="AY165" s="40">
        <f>ROUND(N165*'Rate Tables'!$J$117,4)</f>
        <v>5.9</v>
      </c>
      <c r="AZ165" s="40"/>
      <c r="BA165" s="40">
        <f>ROUND(B165*'Rate Tables'!$J$119,4)</f>
        <v>66.599999999999994</v>
      </c>
      <c r="BB165" s="40">
        <f>SUM(AY165:BA165)</f>
        <v>72.5</v>
      </c>
      <c r="BC165" s="40">
        <f>ROUND(N165*'Rate Tables'!$J$122,4)</f>
        <v>3.15</v>
      </c>
      <c r="BD165" s="40">
        <f>ROUND(O165*'Rate Tables'!$J$123,4)</f>
        <v>29.6</v>
      </c>
      <c r="BE165" s="40">
        <f>ROUND(L165*'Rate Tables'!$J$125,4)</f>
        <v>401.52120000000002</v>
      </c>
      <c r="BF165" s="40"/>
      <c r="BG165" s="40">
        <f>SUM(BC165:BF165)</f>
        <v>434.27120000000002</v>
      </c>
      <c r="BH165" s="78">
        <f>ROUND(B165*'Rate Tables'!$J$109,4)</f>
        <v>7.05</v>
      </c>
      <c r="BI165" s="78">
        <f>ROUND(B165*'Rate Tables'!$J$110,4)</f>
        <v>9.9499999999999993</v>
      </c>
      <c r="BJ165" s="41">
        <f t="shared" si="151"/>
        <v>924.72</v>
      </c>
    </row>
    <row r="166" spans="1:62" x14ac:dyDescent="0.25">
      <c r="A166" s="58">
        <f>A165</f>
        <v>25</v>
      </c>
      <c r="B166" s="106">
        <f>ROUND(A166*300,0)</f>
        <v>7500</v>
      </c>
      <c r="C166" s="88">
        <f>AK166</f>
        <v>1058.3599999999999</v>
      </c>
      <c r="D166" s="88">
        <f>BJ166</f>
        <v>1068.93</v>
      </c>
      <c r="E166" s="88">
        <f>D166-C166</f>
        <v>10.570000000000164</v>
      </c>
      <c r="F166" s="107">
        <f>ROUND(E166/C166*100,1)</f>
        <v>1</v>
      </c>
      <c r="H166" s="88">
        <f>C166/B166*100</f>
        <v>14.111466666666667</v>
      </c>
      <c r="I166" s="88">
        <f>D166/B166*100</f>
        <v>14.252400000000002</v>
      </c>
      <c r="J166" s="12"/>
      <c r="L166" s="35">
        <f>IF(B166&lt;=4920,B166,4920)</f>
        <v>4920</v>
      </c>
      <c r="M166" s="35">
        <f>IF(B166&lt;=4920,0,B166-4920)</f>
        <v>2580</v>
      </c>
      <c r="N166" s="35">
        <f>IF(A166&lt;=5,A166,5)</f>
        <v>5</v>
      </c>
      <c r="O166" s="35">
        <f>IF(A166&lt;=5,0,A166-5)</f>
        <v>20</v>
      </c>
      <c r="P166" s="40">
        <f>'Rate Tables'!$G$96</f>
        <v>24</v>
      </c>
      <c r="Q166" s="40">
        <f>ROUND(N166*'Rate Tables'!$G$99,4)</f>
        <v>24.75</v>
      </c>
      <c r="R166" s="40">
        <f>ROUND(O166*'Rate Tables'!$G$100,4)</f>
        <v>136.6</v>
      </c>
      <c r="S166" s="40">
        <f>ROUND(L166*'Rate Tables'!$G$102,4)</f>
        <v>146.71440000000001</v>
      </c>
      <c r="T166" s="40">
        <f>ROUND(M166*'Rate Tables'!$G$103,4)</f>
        <v>71.285399999999996</v>
      </c>
      <c r="U166" s="40">
        <f>SUM(Q166:T166)</f>
        <v>379.34979999999996</v>
      </c>
      <c r="V166" s="40">
        <f>ROUND(B166*'Rate Tables'!$G$105,4)</f>
        <v>26.34</v>
      </c>
      <c r="W166" s="40">
        <f>ROUND(B166*'Rate Tables'!$G$107,4)</f>
        <v>42.1875</v>
      </c>
      <c r="X166" s="40">
        <f>ROUND(B166*'Rate Tables'!$G$112,4)</f>
        <v>31.484999999999999</v>
      </c>
      <c r="Y166" s="40">
        <f>ROUND(B166*'Rate Tables'!$G$114,4)</f>
        <v>0</v>
      </c>
      <c r="Z166" s="40">
        <f>ROUND(N166*'Rate Tables'!$G$117,4)</f>
        <v>5.9</v>
      </c>
      <c r="AA166" s="40"/>
      <c r="AB166" s="40">
        <f>ROUND(B166*'Rate Tables'!$G$119,4)</f>
        <v>99.9</v>
      </c>
      <c r="AC166" s="40">
        <f>SUM(Z166:AB166)</f>
        <v>105.80000000000001</v>
      </c>
      <c r="AD166" s="40">
        <f>ROUND(N166*'Rate Tables'!$G$122,4)</f>
        <v>3.15</v>
      </c>
      <c r="AE166" s="40">
        <f>ROUND(O166*'Rate Tables'!$G$123,4)</f>
        <v>29.6</v>
      </c>
      <c r="AF166" s="40">
        <f>ROUND(L166*'Rate Tables'!$G$125,4)</f>
        <v>401.52120000000002</v>
      </c>
      <c r="AG166" s="40"/>
      <c r="AH166" s="40">
        <f>SUM(AD166:AG166)</f>
        <v>434.27120000000002</v>
      </c>
      <c r="AI166" s="78">
        <f>ROUND(B166*'Rate Tables'!$G$109,4)</f>
        <v>0</v>
      </c>
      <c r="AJ166" s="78">
        <f>ROUND(B166*'Rate Tables'!$G$110,4)</f>
        <v>14.925000000000001</v>
      </c>
      <c r="AK166" s="41">
        <f t="shared" si="150"/>
        <v>1058.3599999999999</v>
      </c>
      <c r="AO166" s="40">
        <f>'Rate Tables'!$J$96</f>
        <v>24</v>
      </c>
      <c r="AP166" s="40">
        <f>ROUND(N166*'Rate Tables'!$J$99,4)</f>
        <v>24.75</v>
      </c>
      <c r="AQ166" s="40">
        <f>ROUND(O166*'Rate Tables'!$J$100,4)</f>
        <v>136.6</v>
      </c>
      <c r="AR166" s="40">
        <f>ROUND(L166*'Rate Tables'!$J$102,4)</f>
        <v>146.71440000000001</v>
      </c>
      <c r="AS166" s="40">
        <f>ROUND(M166*'Rate Tables'!$J$103,4)</f>
        <v>71.285399999999996</v>
      </c>
      <c r="AT166" s="40">
        <f>SUM(AP166:AS166)</f>
        <v>379.34979999999996</v>
      </c>
      <c r="AU166" s="40">
        <f>ROUND(B166*'Rate Tables'!$J$105,4)</f>
        <v>26.34</v>
      </c>
      <c r="AV166" s="40">
        <f>ROUND(B166*'Rate Tables'!$J$107,4)</f>
        <v>42.1875</v>
      </c>
      <c r="AW166" s="40">
        <f>ROUND(B166*'Rate Tables'!$J$112,4)</f>
        <v>31.484999999999999</v>
      </c>
      <c r="AX166" s="40">
        <f>ROUND(B166*'Rate Tables'!$J$114,4)</f>
        <v>0</v>
      </c>
      <c r="AY166" s="40">
        <f>ROUND(N166*'Rate Tables'!$J$117,4)</f>
        <v>5.9</v>
      </c>
      <c r="AZ166" s="40"/>
      <c r="BA166" s="40">
        <f>ROUND(B166*'Rate Tables'!$J$119,4)</f>
        <v>99.9</v>
      </c>
      <c r="BB166" s="40">
        <f>SUM(AY166:BA166)</f>
        <v>105.80000000000001</v>
      </c>
      <c r="BC166" s="40">
        <f>ROUND(N166*'Rate Tables'!$J$122,4)</f>
        <v>3.15</v>
      </c>
      <c r="BD166" s="40">
        <f>ROUND(O166*'Rate Tables'!$J$123,4)</f>
        <v>29.6</v>
      </c>
      <c r="BE166" s="40">
        <f>ROUND(L166*'Rate Tables'!$J$125,4)</f>
        <v>401.52120000000002</v>
      </c>
      <c r="BF166" s="40"/>
      <c r="BG166" s="40">
        <f>SUM(BC166:BF166)</f>
        <v>434.27120000000002</v>
      </c>
      <c r="BH166" s="78">
        <f>ROUND(B166*'Rate Tables'!$J$109,4)</f>
        <v>10.574999999999999</v>
      </c>
      <c r="BI166" s="78">
        <f>ROUND(B166*'Rate Tables'!$J$110,4)</f>
        <v>14.925000000000001</v>
      </c>
      <c r="BJ166" s="41">
        <f t="shared" si="151"/>
        <v>1068.93</v>
      </c>
    </row>
    <row r="167" spans="1:62" x14ac:dyDescent="0.25">
      <c r="A167" s="58">
        <f>A166</f>
        <v>25</v>
      </c>
      <c r="B167" s="106">
        <f>ROUND(A167*400,0)</f>
        <v>10000</v>
      </c>
      <c r="C167" s="88">
        <f>AK167</f>
        <v>1199.05</v>
      </c>
      <c r="D167" s="88">
        <f>BJ167</f>
        <v>1213.1500000000001</v>
      </c>
      <c r="E167" s="88">
        <f>D167-C167</f>
        <v>14.100000000000136</v>
      </c>
      <c r="F167" s="107">
        <f>ROUND(E167/C167*100,1)</f>
        <v>1.2</v>
      </c>
      <c r="H167" s="88">
        <f>C167/B167*100</f>
        <v>11.990499999999999</v>
      </c>
      <c r="I167" s="88">
        <f>D167/B167*100</f>
        <v>12.131500000000001</v>
      </c>
      <c r="J167" s="12"/>
      <c r="L167" s="35">
        <f>IF(B167&lt;=4920,B167,4920)</f>
        <v>4920</v>
      </c>
      <c r="M167" s="35">
        <f>IF(B167&lt;=4920,0,B167-4920)</f>
        <v>5080</v>
      </c>
      <c r="N167" s="35">
        <f>IF(A167&lt;=5,A167,5)</f>
        <v>5</v>
      </c>
      <c r="O167" s="35">
        <f>IF(A167&lt;=5,0,A167-5)</f>
        <v>20</v>
      </c>
      <c r="P167" s="40">
        <f>'Rate Tables'!$G$96</f>
        <v>24</v>
      </c>
      <c r="Q167" s="40">
        <f>ROUND(N167*'Rate Tables'!$G$99,4)</f>
        <v>24.75</v>
      </c>
      <c r="R167" s="40">
        <f>ROUND(O167*'Rate Tables'!$G$100,4)</f>
        <v>136.6</v>
      </c>
      <c r="S167" s="40">
        <f>ROUND(L167*'Rate Tables'!$G$102,4)</f>
        <v>146.71440000000001</v>
      </c>
      <c r="T167" s="40">
        <f>ROUND(M167*'Rate Tables'!$G$103,4)</f>
        <v>140.3604</v>
      </c>
      <c r="U167" s="40">
        <f>SUM(Q167:T167)</f>
        <v>448.4248</v>
      </c>
      <c r="V167" s="40">
        <f>ROUND(B167*'Rate Tables'!$G$105,4)</f>
        <v>35.119999999999997</v>
      </c>
      <c r="W167" s="40">
        <f>ROUND(B167*'Rate Tables'!$G$107,4)</f>
        <v>56.25</v>
      </c>
      <c r="X167" s="40">
        <f>ROUND(B167*'Rate Tables'!$G$112,4)</f>
        <v>41.98</v>
      </c>
      <c r="Y167" s="40">
        <f>ROUND(B167*'Rate Tables'!$G$114,4)</f>
        <v>0</v>
      </c>
      <c r="Z167" s="40">
        <f>ROUND(N167*'Rate Tables'!$G$117,4)</f>
        <v>5.9</v>
      </c>
      <c r="AA167" s="40"/>
      <c r="AB167" s="40">
        <f>ROUND(B167*'Rate Tables'!$G$119,4)</f>
        <v>133.19999999999999</v>
      </c>
      <c r="AC167" s="40">
        <f>SUM(Z167:AB167)</f>
        <v>139.1</v>
      </c>
      <c r="AD167" s="40">
        <f>ROUND(N167*'Rate Tables'!$G$122,4)</f>
        <v>3.15</v>
      </c>
      <c r="AE167" s="40">
        <f>ROUND(O167*'Rate Tables'!$G$123,4)</f>
        <v>29.6</v>
      </c>
      <c r="AF167" s="40">
        <f>ROUND(L167*'Rate Tables'!$G$125,4)</f>
        <v>401.52120000000002</v>
      </c>
      <c r="AG167" s="40"/>
      <c r="AH167" s="40">
        <f>SUM(AD167:AG167)</f>
        <v>434.27120000000002</v>
      </c>
      <c r="AI167" s="78">
        <f>ROUND(B167*'Rate Tables'!$G$109,4)</f>
        <v>0</v>
      </c>
      <c r="AJ167" s="78">
        <f>ROUND(B167*'Rate Tables'!$G$110,4)</f>
        <v>19.899999999999999</v>
      </c>
      <c r="AK167" s="41">
        <f t="shared" si="150"/>
        <v>1199.05</v>
      </c>
      <c r="AO167" s="40">
        <f>'Rate Tables'!$J$96</f>
        <v>24</v>
      </c>
      <c r="AP167" s="40">
        <f>ROUND(N167*'Rate Tables'!$J$99,4)</f>
        <v>24.75</v>
      </c>
      <c r="AQ167" s="40">
        <f>ROUND(O167*'Rate Tables'!$J$100,4)</f>
        <v>136.6</v>
      </c>
      <c r="AR167" s="40">
        <f>ROUND(L167*'Rate Tables'!$J$102,4)</f>
        <v>146.71440000000001</v>
      </c>
      <c r="AS167" s="40">
        <f>ROUND(M167*'Rate Tables'!$J$103,4)</f>
        <v>140.3604</v>
      </c>
      <c r="AT167" s="40">
        <f>SUM(AP167:AS167)</f>
        <v>448.4248</v>
      </c>
      <c r="AU167" s="40">
        <f>ROUND(B167*'Rate Tables'!$J$105,4)</f>
        <v>35.119999999999997</v>
      </c>
      <c r="AV167" s="40">
        <f>ROUND(B167*'Rate Tables'!$J$107,4)</f>
        <v>56.25</v>
      </c>
      <c r="AW167" s="40">
        <f>ROUND(B167*'Rate Tables'!$J$112,4)</f>
        <v>41.98</v>
      </c>
      <c r="AX167" s="40">
        <f>ROUND(B167*'Rate Tables'!$J$114,4)</f>
        <v>0</v>
      </c>
      <c r="AY167" s="40">
        <f>ROUND(N167*'Rate Tables'!$J$117,4)</f>
        <v>5.9</v>
      </c>
      <c r="AZ167" s="40"/>
      <c r="BA167" s="40">
        <f>ROUND(B167*'Rate Tables'!$J$119,4)</f>
        <v>133.19999999999999</v>
      </c>
      <c r="BB167" s="40">
        <f>SUM(AY167:BA167)</f>
        <v>139.1</v>
      </c>
      <c r="BC167" s="40">
        <f>ROUND(N167*'Rate Tables'!$J$122,4)</f>
        <v>3.15</v>
      </c>
      <c r="BD167" s="40">
        <f>ROUND(O167*'Rate Tables'!$J$123,4)</f>
        <v>29.6</v>
      </c>
      <c r="BE167" s="40">
        <f>ROUND(L167*'Rate Tables'!$J$125,4)</f>
        <v>401.52120000000002</v>
      </c>
      <c r="BF167" s="40"/>
      <c r="BG167" s="40">
        <f>SUM(BC167:BF167)</f>
        <v>434.27120000000002</v>
      </c>
      <c r="BH167" s="78">
        <f>ROUND(B167*'Rate Tables'!$J$109,4)</f>
        <v>14.1</v>
      </c>
      <c r="BI167" s="78">
        <f>ROUND(B167*'Rate Tables'!$J$110,4)</f>
        <v>19.899999999999999</v>
      </c>
      <c r="BJ167" s="41">
        <f t="shared" si="151"/>
        <v>1213.1500000000001</v>
      </c>
    </row>
    <row r="168" spans="1:62" x14ac:dyDescent="0.25">
      <c r="B168" s="106"/>
      <c r="C168" s="88"/>
      <c r="D168" s="88"/>
      <c r="E168" s="88"/>
      <c r="F168" s="107"/>
      <c r="H168" s="88"/>
      <c r="I168" s="88"/>
      <c r="J168" s="12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78"/>
      <c r="AJ168" s="78"/>
      <c r="AK168" s="41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78"/>
      <c r="BI168" s="78"/>
      <c r="BJ168" s="41"/>
    </row>
    <row r="169" spans="1:62" x14ac:dyDescent="0.25">
      <c r="A169" s="58">
        <v>50</v>
      </c>
      <c r="B169" s="106">
        <f>ROUND(A169*100,0)</f>
        <v>5000</v>
      </c>
      <c r="C169" s="88">
        <f>AK169</f>
        <v>1125.42</v>
      </c>
      <c r="D169" s="88">
        <f>BJ169</f>
        <v>1132.47</v>
      </c>
      <c r="E169" s="88">
        <f>D169-C169</f>
        <v>7.0499999999999545</v>
      </c>
      <c r="F169" s="107">
        <f>ROUND(E169/C169*100,1)</f>
        <v>0.6</v>
      </c>
      <c r="H169" s="88">
        <f>C169/B169*100</f>
        <v>22.508400000000002</v>
      </c>
      <c r="I169" s="88">
        <f>D169/B169*100</f>
        <v>22.6494</v>
      </c>
      <c r="J169" s="12"/>
      <c r="L169" s="35">
        <f>IF(B169&lt;=4920,B169,4920)</f>
        <v>4920</v>
      </c>
      <c r="M169" s="35">
        <f>IF(B169&lt;=4920,0,B169-4920)</f>
        <v>80</v>
      </c>
      <c r="N169" s="35">
        <f>IF(A169&lt;=5,A169,5)</f>
        <v>5</v>
      </c>
      <c r="O169" s="35">
        <f>IF(A169&lt;=5,0,A169-5)</f>
        <v>45</v>
      </c>
      <c r="P169" s="40">
        <f>'Rate Tables'!$G$96</f>
        <v>24</v>
      </c>
      <c r="Q169" s="40">
        <f>ROUND(N169*'Rate Tables'!$G$99,4)</f>
        <v>24.75</v>
      </c>
      <c r="R169" s="40">
        <f>ROUND(O169*'Rate Tables'!$G$100,4)</f>
        <v>307.35000000000002</v>
      </c>
      <c r="S169" s="40">
        <f>ROUND(L169*'Rate Tables'!$G$102,4)</f>
        <v>146.71440000000001</v>
      </c>
      <c r="T169" s="40">
        <f>ROUND(M169*'Rate Tables'!$G$103,4)</f>
        <v>2.2103999999999999</v>
      </c>
      <c r="U169" s="40">
        <f>SUM(Q169:T169)</f>
        <v>481.02480000000003</v>
      </c>
      <c r="V169" s="40">
        <f>ROUND(B169*'Rate Tables'!$G$105,4)</f>
        <v>17.559999999999999</v>
      </c>
      <c r="W169" s="40">
        <f>ROUND(B169*'Rate Tables'!$G$107,4)</f>
        <v>28.125</v>
      </c>
      <c r="X169" s="40">
        <f>ROUND(B169*'Rate Tables'!$G$112,4)</f>
        <v>20.99</v>
      </c>
      <c r="Y169" s="40">
        <f>ROUND(B169*'Rate Tables'!$G$114,4)</f>
        <v>0</v>
      </c>
      <c r="Z169" s="40">
        <f>ROUND(N169*'Rate Tables'!$G$117,4)</f>
        <v>5.9</v>
      </c>
      <c r="AA169" s="40"/>
      <c r="AB169" s="40">
        <f>ROUND(B169*'Rate Tables'!$G$119,4)</f>
        <v>66.599999999999994</v>
      </c>
      <c r="AC169" s="40">
        <f>SUM(Z169:AB169)</f>
        <v>72.5</v>
      </c>
      <c r="AD169" s="40">
        <f>ROUND(N169*'Rate Tables'!$G$122,4)</f>
        <v>3.15</v>
      </c>
      <c r="AE169" s="40">
        <f>ROUND(O169*'Rate Tables'!$G$123,4)</f>
        <v>66.599999999999994</v>
      </c>
      <c r="AF169" s="40">
        <f>ROUND(L169*'Rate Tables'!$G$125,4)</f>
        <v>401.52120000000002</v>
      </c>
      <c r="AG169" s="40"/>
      <c r="AH169" s="40">
        <f>SUM(AD169:AG169)</f>
        <v>471.27120000000002</v>
      </c>
      <c r="AI169" s="78">
        <f>ROUND(B169*'Rate Tables'!$G$109,4)</f>
        <v>0</v>
      </c>
      <c r="AJ169" s="78">
        <f>ROUND(B169*'Rate Tables'!$G$110,4)</f>
        <v>9.9499999999999993</v>
      </c>
      <c r="AK169" s="41">
        <f t="shared" si="150"/>
        <v>1125.42</v>
      </c>
      <c r="AO169" s="40">
        <f>'Rate Tables'!$J$96</f>
        <v>24</v>
      </c>
      <c r="AP169" s="40">
        <f>ROUND(N169*'Rate Tables'!$J$99,4)</f>
        <v>24.75</v>
      </c>
      <c r="AQ169" s="40">
        <f>ROUND(O169*'Rate Tables'!$J$100,4)</f>
        <v>307.35000000000002</v>
      </c>
      <c r="AR169" s="40">
        <f>ROUND(L169*'Rate Tables'!$J$102,4)</f>
        <v>146.71440000000001</v>
      </c>
      <c r="AS169" s="40">
        <f>ROUND(M169*'Rate Tables'!$J$103,4)</f>
        <v>2.2103999999999999</v>
      </c>
      <c r="AT169" s="40">
        <f>SUM(AP169:AS169)</f>
        <v>481.02480000000003</v>
      </c>
      <c r="AU169" s="40">
        <f>ROUND(B169*'Rate Tables'!$J$105,4)</f>
        <v>17.559999999999999</v>
      </c>
      <c r="AV169" s="40">
        <f>ROUND(B169*'Rate Tables'!$J$107,4)</f>
        <v>28.125</v>
      </c>
      <c r="AW169" s="40">
        <f>ROUND(B169*'Rate Tables'!$J$112,4)</f>
        <v>20.99</v>
      </c>
      <c r="AX169" s="40">
        <f>ROUND(B169*'Rate Tables'!$J$114,4)</f>
        <v>0</v>
      </c>
      <c r="AY169" s="40">
        <f>ROUND(N169*'Rate Tables'!$J$117,4)</f>
        <v>5.9</v>
      </c>
      <c r="AZ169" s="40"/>
      <c r="BA169" s="40">
        <f>ROUND(B169*'Rate Tables'!$J$119,4)</f>
        <v>66.599999999999994</v>
      </c>
      <c r="BB169" s="40">
        <f>SUM(AY169:BA169)</f>
        <v>72.5</v>
      </c>
      <c r="BC169" s="40">
        <f>ROUND(N169*'Rate Tables'!$J$122,4)</f>
        <v>3.15</v>
      </c>
      <c r="BD169" s="40">
        <f>ROUND(O169*'Rate Tables'!$J$123,4)</f>
        <v>66.599999999999994</v>
      </c>
      <c r="BE169" s="40">
        <f>ROUND(L169*'Rate Tables'!$J$125,4)</f>
        <v>401.52120000000002</v>
      </c>
      <c r="BF169" s="40"/>
      <c r="BG169" s="40">
        <f>SUM(BC169:BF169)</f>
        <v>471.27120000000002</v>
      </c>
      <c r="BH169" s="78">
        <f>ROUND(B169*'Rate Tables'!$J$109,4)</f>
        <v>7.05</v>
      </c>
      <c r="BI169" s="78">
        <f>ROUND(B169*'Rate Tables'!$J$110,4)</f>
        <v>9.9499999999999993</v>
      </c>
      <c r="BJ169" s="41">
        <f t="shared" si="151"/>
        <v>1132.47</v>
      </c>
    </row>
    <row r="170" spans="1:62" x14ac:dyDescent="0.25">
      <c r="A170" s="58">
        <f>A169</f>
        <v>50</v>
      </c>
      <c r="B170" s="106">
        <f>ROUND(A170*200,0)</f>
        <v>10000</v>
      </c>
      <c r="C170" s="88">
        <f>AK170</f>
        <v>1406.8</v>
      </c>
      <c r="D170" s="88">
        <f>BJ170</f>
        <v>1420.9</v>
      </c>
      <c r="E170" s="88">
        <f>D170-C170</f>
        <v>14.100000000000136</v>
      </c>
      <c r="F170" s="107">
        <f>ROUND(E170/C170*100,1)</f>
        <v>1</v>
      </c>
      <c r="H170" s="88">
        <f>C170/B170*100</f>
        <v>14.068</v>
      </c>
      <c r="I170" s="88">
        <f>D170/B170*100</f>
        <v>14.209000000000001</v>
      </c>
      <c r="J170" s="12"/>
      <c r="L170" s="35">
        <f>IF(B170&lt;=4920,B170,4920)</f>
        <v>4920</v>
      </c>
      <c r="M170" s="35">
        <f>IF(B170&lt;=4920,0,B170-4920)</f>
        <v>5080</v>
      </c>
      <c r="N170" s="35">
        <f>IF(A170&lt;=5,A170,5)</f>
        <v>5</v>
      </c>
      <c r="O170" s="35">
        <f>IF(A170&lt;=5,0,A170-5)</f>
        <v>45</v>
      </c>
      <c r="P170" s="40">
        <f>'Rate Tables'!$G$96</f>
        <v>24</v>
      </c>
      <c r="Q170" s="40">
        <f>ROUND(N170*'Rate Tables'!$G$99,4)</f>
        <v>24.75</v>
      </c>
      <c r="R170" s="40">
        <f>ROUND(O170*'Rate Tables'!$G$100,4)</f>
        <v>307.35000000000002</v>
      </c>
      <c r="S170" s="40">
        <f>ROUND(L170*'Rate Tables'!$G$102,4)</f>
        <v>146.71440000000001</v>
      </c>
      <c r="T170" s="40">
        <f>ROUND(M170*'Rate Tables'!$G$103,4)</f>
        <v>140.3604</v>
      </c>
      <c r="U170" s="40">
        <f>SUM(Q170:T170)</f>
        <v>619.1748</v>
      </c>
      <c r="V170" s="40">
        <f>ROUND(B170*'Rate Tables'!$G$105,4)</f>
        <v>35.119999999999997</v>
      </c>
      <c r="W170" s="40">
        <f>ROUND(B170*'Rate Tables'!$G$107,4)</f>
        <v>56.25</v>
      </c>
      <c r="X170" s="40">
        <f>ROUND(B170*'Rate Tables'!$G$112,4)</f>
        <v>41.98</v>
      </c>
      <c r="Y170" s="40">
        <f>ROUND(B170*'Rate Tables'!$G$114,4)</f>
        <v>0</v>
      </c>
      <c r="Z170" s="40">
        <f>ROUND(N170*'Rate Tables'!$G$117,4)</f>
        <v>5.9</v>
      </c>
      <c r="AA170" s="40"/>
      <c r="AB170" s="40">
        <f>ROUND(B170*'Rate Tables'!$G$119,4)</f>
        <v>133.19999999999999</v>
      </c>
      <c r="AC170" s="40">
        <f>SUM(Z170:AB170)</f>
        <v>139.1</v>
      </c>
      <c r="AD170" s="40">
        <f>ROUND(N170*'Rate Tables'!$G$122,4)</f>
        <v>3.15</v>
      </c>
      <c r="AE170" s="40">
        <f>ROUND(O170*'Rate Tables'!$G$123,4)</f>
        <v>66.599999999999994</v>
      </c>
      <c r="AF170" s="40">
        <f>ROUND(L170*'Rate Tables'!$G$125,4)</f>
        <v>401.52120000000002</v>
      </c>
      <c r="AG170" s="40"/>
      <c r="AH170" s="40">
        <f>SUM(AD170:AG170)</f>
        <v>471.27120000000002</v>
      </c>
      <c r="AI170" s="78">
        <f>ROUND(B170*'Rate Tables'!$G$109,4)</f>
        <v>0</v>
      </c>
      <c r="AJ170" s="78">
        <f>ROUND(B170*'Rate Tables'!$G$110,4)</f>
        <v>19.899999999999999</v>
      </c>
      <c r="AK170" s="41">
        <f t="shared" si="150"/>
        <v>1406.8</v>
      </c>
      <c r="AO170" s="40">
        <f>'Rate Tables'!$J$96</f>
        <v>24</v>
      </c>
      <c r="AP170" s="40">
        <f>ROUND(N170*'Rate Tables'!$J$99,4)</f>
        <v>24.75</v>
      </c>
      <c r="AQ170" s="40">
        <f>ROUND(O170*'Rate Tables'!$J$100,4)</f>
        <v>307.35000000000002</v>
      </c>
      <c r="AR170" s="40">
        <f>ROUND(L170*'Rate Tables'!$J$102,4)</f>
        <v>146.71440000000001</v>
      </c>
      <c r="AS170" s="40">
        <f>ROUND(M170*'Rate Tables'!$J$103,4)</f>
        <v>140.3604</v>
      </c>
      <c r="AT170" s="40">
        <f>SUM(AP170:AS170)</f>
        <v>619.1748</v>
      </c>
      <c r="AU170" s="40">
        <f>ROUND(B170*'Rate Tables'!$J$105,4)</f>
        <v>35.119999999999997</v>
      </c>
      <c r="AV170" s="40">
        <f>ROUND(B170*'Rate Tables'!$J$107,4)</f>
        <v>56.25</v>
      </c>
      <c r="AW170" s="40">
        <f>ROUND(B170*'Rate Tables'!$J$112,4)</f>
        <v>41.98</v>
      </c>
      <c r="AX170" s="40">
        <f>ROUND(B170*'Rate Tables'!$J$114,4)</f>
        <v>0</v>
      </c>
      <c r="AY170" s="40">
        <f>ROUND(N170*'Rate Tables'!$J$117,4)</f>
        <v>5.9</v>
      </c>
      <c r="AZ170" s="40"/>
      <c r="BA170" s="40">
        <f>ROUND(B170*'Rate Tables'!$J$119,4)</f>
        <v>133.19999999999999</v>
      </c>
      <c r="BB170" s="40">
        <f>SUM(AY170:BA170)</f>
        <v>139.1</v>
      </c>
      <c r="BC170" s="40">
        <f>ROUND(N170*'Rate Tables'!$J$122,4)</f>
        <v>3.15</v>
      </c>
      <c r="BD170" s="40">
        <f>ROUND(O170*'Rate Tables'!$J$123,4)</f>
        <v>66.599999999999994</v>
      </c>
      <c r="BE170" s="40">
        <f>ROUND(L170*'Rate Tables'!$J$125,4)</f>
        <v>401.52120000000002</v>
      </c>
      <c r="BF170" s="40"/>
      <c r="BG170" s="40">
        <f>SUM(BC170:BF170)</f>
        <v>471.27120000000002</v>
      </c>
      <c r="BH170" s="78">
        <f>ROUND(B170*'Rate Tables'!$J$109,4)</f>
        <v>14.1</v>
      </c>
      <c r="BI170" s="78">
        <f>ROUND(B170*'Rate Tables'!$J$110,4)</f>
        <v>19.899999999999999</v>
      </c>
      <c r="BJ170" s="41">
        <f t="shared" si="151"/>
        <v>1420.9</v>
      </c>
    </row>
    <row r="171" spans="1:62" x14ac:dyDescent="0.25">
      <c r="A171" s="58">
        <f>A170</f>
        <v>50</v>
      </c>
      <c r="B171" s="106">
        <f>ROUND(A171*300,0)</f>
        <v>15000</v>
      </c>
      <c r="C171" s="88">
        <f>AK171</f>
        <v>1688.17</v>
      </c>
      <c r="D171" s="88">
        <f>BJ171</f>
        <v>1709.32</v>
      </c>
      <c r="E171" s="88">
        <f>D171-C171</f>
        <v>21.149999999999864</v>
      </c>
      <c r="F171" s="107">
        <f>ROUND(E171/C171*100,1)</f>
        <v>1.3</v>
      </c>
      <c r="H171" s="88">
        <f>C171/B171*100</f>
        <v>11.254466666666668</v>
      </c>
      <c r="I171" s="88">
        <f>D171/B171*100</f>
        <v>11.395466666666666</v>
      </c>
      <c r="J171" s="12"/>
      <c r="L171" s="35">
        <f>IF(B171&lt;=4920,B171,4920)</f>
        <v>4920</v>
      </c>
      <c r="M171" s="35">
        <f>IF(B171&lt;=4920,0,B171-4920)</f>
        <v>10080</v>
      </c>
      <c r="N171" s="35">
        <f>IF(A171&lt;=5,A171,5)</f>
        <v>5</v>
      </c>
      <c r="O171" s="35">
        <f>IF(A171&lt;=5,0,A171-5)</f>
        <v>45</v>
      </c>
      <c r="P171" s="40">
        <f>'Rate Tables'!$G$96</f>
        <v>24</v>
      </c>
      <c r="Q171" s="40">
        <f>ROUND(N171*'Rate Tables'!$G$99,4)</f>
        <v>24.75</v>
      </c>
      <c r="R171" s="40">
        <f>ROUND(O171*'Rate Tables'!$G$100,4)</f>
        <v>307.35000000000002</v>
      </c>
      <c r="S171" s="40">
        <f>ROUND(L171*'Rate Tables'!$G$102,4)</f>
        <v>146.71440000000001</v>
      </c>
      <c r="T171" s="40">
        <f>ROUND(M171*'Rate Tables'!$G$103,4)</f>
        <v>278.5104</v>
      </c>
      <c r="U171" s="40">
        <f>SUM(Q171:T171)</f>
        <v>757.3248000000001</v>
      </c>
      <c r="V171" s="40">
        <f>ROUND(B171*'Rate Tables'!$G$105,4)</f>
        <v>52.68</v>
      </c>
      <c r="W171" s="40">
        <f>ROUND(B171*'Rate Tables'!$G$107,4)</f>
        <v>84.375</v>
      </c>
      <c r="X171" s="40">
        <f>ROUND(B171*'Rate Tables'!$G$112,4)</f>
        <v>62.97</v>
      </c>
      <c r="Y171" s="40">
        <f>ROUND(B171*'Rate Tables'!$G$114,4)</f>
        <v>0</v>
      </c>
      <c r="Z171" s="40">
        <f>ROUND(N171*'Rate Tables'!$G$117,4)</f>
        <v>5.9</v>
      </c>
      <c r="AA171" s="40"/>
      <c r="AB171" s="40">
        <f>ROUND(B171*'Rate Tables'!$G$119,4)</f>
        <v>199.8</v>
      </c>
      <c r="AC171" s="40">
        <f>SUM(Z171:AB171)</f>
        <v>205.70000000000002</v>
      </c>
      <c r="AD171" s="40">
        <f>ROUND(N171*'Rate Tables'!$G$122,4)</f>
        <v>3.15</v>
      </c>
      <c r="AE171" s="40">
        <f>ROUND(O171*'Rate Tables'!$G$123,4)</f>
        <v>66.599999999999994</v>
      </c>
      <c r="AF171" s="40">
        <f>ROUND(L171*'Rate Tables'!$G$125,4)</f>
        <v>401.52120000000002</v>
      </c>
      <c r="AG171" s="40"/>
      <c r="AH171" s="40">
        <f>SUM(AD171:AG171)</f>
        <v>471.27120000000002</v>
      </c>
      <c r="AI171" s="78">
        <f>ROUND(B171*'Rate Tables'!$G$109,4)</f>
        <v>0</v>
      </c>
      <c r="AJ171" s="78">
        <f>ROUND(B171*'Rate Tables'!$G$110,4)</f>
        <v>29.85</v>
      </c>
      <c r="AK171" s="41">
        <f t="shared" si="150"/>
        <v>1688.17</v>
      </c>
      <c r="AO171" s="40">
        <f>'Rate Tables'!$J$96</f>
        <v>24</v>
      </c>
      <c r="AP171" s="40">
        <f>ROUND(N171*'Rate Tables'!$J$99,4)</f>
        <v>24.75</v>
      </c>
      <c r="AQ171" s="40">
        <f>ROUND(O171*'Rate Tables'!$J$100,4)</f>
        <v>307.35000000000002</v>
      </c>
      <c r="AR171" s="40">
        <f>ROUND(L171*'Rate Tables'!$J$102,4)</f>
        <v>146.71440000000001</v>
      </c>
      <c r="AS171" s="40">
        <f>ROUND(M171*'Rate Tables'!$J$103,4)</f>
        <v>278.5104</v>
      </c>
      <c r="AT171" s="40">
        <f>SUM(AP171:AS171)</f>
        <v>757.3248000000001</v>
      </c>
      <c r="AU171" s="40">
        <f>ROUND(B171*'Rate Tables'!$J$105,4)</f>
        <v>52.68</v>
      </c>
      <c r="AV171" s="40">
        <f>ROUND(B171*'Rate Tables'!$J$107,4)</f>
        <v>84.375</v>
      </c>
      <c r="AW171" s="40">
        <f>ROUND(B171*'Rate Tables'!$J$112,4)</f>
        <v>62.97</v>
      </c>
      <c r="AX171" s="40">
        <f>ROUND(B171*'Rate Tables'!$J$114,4)</f>
        <v>0</v>
      </c>
      <c r="AY171" s="40">
        <f>ROUND(N171*'Rate Tables'!$J$117,4)</f>
        <v>5.9</v>
      </c>
      <c r="AZ171" s="40"/>
      <c r="BA171" s="40">
        <f>ROUND(B171*'Rate Tables'!$J$119,4)</f>
        <v>199.8</v>
      </c>
      <c r="BB171" s="40">
        <f>SUM(AY171:BA171)</f>
        <v>205.70000000000002</v>
      </c>
      <c r="BC171" s="40">
        <f>ROUND(N171*'Rate Tables'!$J$122,4)</f>
        <v>3.15</v>
      </c>
      <c r="BD171" s="40">
        <f>ROUND(O171*'Rate Tables'!$J$123,4)</f>
        <v>66.599999999999994</v>
      </c>
      <c r="BE171" s="40">
        <f>ROUND(L171*'Rate Tables'!$J$125,4)</f>
        <v>401.52120000000002</v>
      </c>
      <c r="BF171" s="40"/>
      <c r="BG171" s="40">
        <f>SUM(BC171:BF171)</f>
        <v>471.27120000000002</v>
      </c>
      <c r="BH171" s="78">
        <f>ROUND(B171*'Rate Tables'!$J$109,4)</f>
        <v>21.15</v>
      </c>
      <c r="BI171" s="78">
        <f>ROUND(B171*'Rate Tables'!$J$110,4)</f>
        <v>29.85</v>
      </c>
      <c r="BJ171" s="41">
        <f t="shared" si="151"/>
        <v>1709.32</v>
      </c>
    </row>
    <row r="172" spans="1:62" x14ac:dyDescent="0.25">
      <c r="A172" s="58">
        <f>A171</f>
        <v>50</v>
      </c>
      <c r="B172" s="106">
        <f>ROUND(A172*400,0)</f>
        <v>20000</v>
      </c>
      <c r="C172" s="88">
        <f>AK172</f>
        <v>1969.55</v>
      </c>
      <c r="D172" s="88">
        <f>BJ172</f>
        <v>1997.75</v>
      </c>
      <c r="E172" s="88">
        <f>D172-C172</f>
        <v>28.200000000000045</v>
      </c>
      <c r="F172" s="107">
        <f>ROUND(E172/C172*100,1)</f>
        <v>1.4</v>
      </c>
      <c r="H172" s="88">
        <f>C172/B172*100</f>
        <v>9.8477499999999996</v>
      </c>
      <c r="I172" s="88">
        <f>D172/B172*100</f>
        <v>9.9887499999999996</v>
      </c>
      <c r="J172" s="12"/>
      <c r="L172" s="35">
        <f>IF(B172&lt;=4920,B172,4920)</f>
        <v>4920</v>
      </c>
      <c r="M172" s="35">
        <f>IF(B172&lt;=4920,0,B172-4920)</f>
        <v>15080</v>
      </c>
      <c r="N172" s="35">
        <f>IF(A172&lt;=5,A172,5)</f>
        <v>5</v>
      </c>
      <c r="O172" s="35">
        <f>IF(A172&lt;=5,0,A172-5)</f>
        <v>45</v>
      </c>
      <c r="P172" s="40">
        <f>'Rate Tables'!$G$96</f>
        <v>24</v>
      </c>
      <c r="Q172" s="40">
        <f>ROUND(N172*'Rate Tables'!$G$99,4)</f>
        <v>24.75</v>
      </c>
      <c r="R172" s="40">
        <f>ROUND(O172*'Rate Tables'!$G$100,4)</f>
        <v>307.35000000000002</v>
      </c>
      <c r="S172" s="40">
        <f>ROUND(L172*'Rate Tables'!$G$102,4)</f>
        <v>146.71440000000001</v>
      </c>
      <c r="T172" s="40">
        <f>ROUND(M172*'Rate Tables'!$G$103,4)</f>
        <v>416.66039999999998</v>
      </c>
      <c r="U172" s="40">
        <f>SUM(Q172:T172)</f>
        <v>895.47479999999996</v>
      </c>
      <c r="V172" s="40">
        <f>ROUND(B172*'Rate Tables'!$G$105,4)</f>
        <v>70.239999999999995</v>
      </c>
      <c r="W172" s="40">
        <f>ROUND(B172*'Rate Tables'!$G$107,4)</f>
        <v>112.5</v>
      </c>
      <c r="X172" s="40">
        <f>ROUND(B172*'Rate Tables'!$G$112,4)</f>
        <v>83.96</v>
      </c>
      <c r="Y172" s="40">
        <f>ROUND(B172*'Rate Tables'!$G$114,4)</f>
        <v>0</v>
      </c>
      <c r="Z172" s="40">
        <f>ROUND(N172*'Rate Tables'!$G$117,4)</f>
        <v>5.9</v>
      </c>
      <c r="AA172" s="40"/>
      <c r="AB172" s="40">
        <f>ROUND(B172*'Rate Tables'!$G$119,4)</f>
        <v>266.39999999999998</v>
      </c>
      <c r="AC172" s="40">
        <f>SUM(Z172:AB172)</f>
        <v>272.29999999999995</v>
      </c>
      <c r="AD172" s="40">
        <f>ROUND(N172*'Rate Tables'!$G$122,4)</f>
        <v>3.15</v>
      </c>
      <c r="AE172" s="40">
        <f>ROUND(O172*'Rate Tables'!$G$123,4)</f>
        <v>66.599999999999994</v>
      </c>
      <c r="AF172" s="40">
        <f>ROUND(L172*'Rate Tables'!$G$125,4)</f>
        <v>401.52120000000002</v>
      </c>
      <c r="AG172" s="40"/>
      <c r="AH172" s="40">
        <f>SUM(AD172:AG172)</f>
        <v>471.27120000000002</v>
      </c>
      <c r="AI172" s="78">
        <f>ROUND(B172*'Rate Tables'!$G$109,4)</f>
        <v>0</v>
      </c>
      <c r="AJ172" s="78">
        <f>ROUND(B172*'Rate Tables'!$G$110,4)</f>
        <v>39.799999999999997</v>
      </c>
      <c r="AK172" s="41">
        <f t="shared" si="150"/>
        <v>1969.55</v>
      </c>
      <c r="AO172" s="40">
        <f>'Rate Tables'!$J$96</f>
        <v>24</v>
      </c>
      <c r="AP172" s="40">
        <f>ROUND(N172*'Rate Tables'!$J$99,4)</f>
        <v>24.75</v>
      </c>
      <c r="AQ172" s="40">
        <f>ROUND(O172*'Rate Tables'!$J$100,4)</f>
        <v>307.35000000000002</v>
      </c>
      <c r="AR172" s="40">
        <f>ROUND(L172*'Rate Tables'!$J$102,4)</f>
        <v>146.71440000000001</v>
      </c>
      <c r="AS172" s="40">
        <f>ROUND(M172*'Rate Tables'!$J$103,4)</f>
        <v>416.66039999999998</v>
      </c>
      <c r="AT172" s="40">
        <f>SUM(AP172:AS172)</f>
        <v>895.47479999999996</v>
      </c>
      <c r="AU172" s="40">
        <f>ROUND(B172*'Rate Tables'!$J$105,4)</f>
        <v>70.239999999999995</v>
      </c>
      <c r="AV172" s="40">
        <f>ROUND(B172*'Rate Tables'!$J$107,4)</f>
        <v>112.5</v>
      </c>
      <c r="AW172" s="40">
        <f>ROUND(B172*'Rate Tables'!$J$112,4)</f>
        <v>83.96</v>
      </c>
      <c r="AX172" s="40">
        <f>ROUND(B172*'Rate Tables'!$J$114,4)</f>
        <v>0</v>
      </c>
      <c r="AY172" s="40">
        <f>ROUND(N172*'Rate Tables'!$J$117,4)</f>
        <v>5.9</v>
      </c>
      <c r="AZ172" s="40"/>
      <c r="BA172" s="40">
        <f>ROUND(B172*'Rate Tables'!$J$119,4)</f>
        <v>266.39999999999998</v>
      </c>
      <c r="BB172" s="40">
        <f>SUM(AY172:BA172)</f>
        <v>272.29999999999995</v>
      </c>
      <c r="BC172" s="40">
        <f>ROUND(N172*'Rate Tables'!$J$122,4)</f>
        <v>3.15</v>
      </c>
      <c r="BD172" s="40">
        <f>ROUND(O172*'Rate Tables'!$J$123,4)</f>
        <v>66.599999999999994</v>
      </c>
      <c r="BE172" s="40">
        <f>ROUND(L172*'Rate Tables'!$J$125,4)</f>
        <v>401.52120000000002</v>
      </c>
      <c r="BF172" s="40"/>
      <c r="BG172" s="40">
        <f>SUM(BC172:BF172)</f>
        <v>471.27120000000002</v>
      </c>
      <c r="BH172" s="78">
        <f>ROUND(B172*'Rate Tables'!$J$109,4)</f>
        <v>28.2</v>
      </c>
      <c r="BI172" s="78">
        <f>ROUND(B172*'Rate Tables'!$J$110,4)</f>
        <v>39.799999999999997</v>
      </c>
      <c r="BJ172" s="41">
        <f t="shared" si="151"/>
        <v>1997.75</v>
      </c>
    </row>
    <row r="173" spans="1:62" x14ac:dyDescent="0.25">
      <c r="B173" s="106"/>
      <c r="C173" s="88"/>
      <c r="D173" s="88"/>
      <c r="E173" s="88"/>
      <c r="F173" s="107"/>
      <c r="H173" s="88"/>
      <c r="I173" s="88"/>
      <c r="J173" s="12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78"/>
      <c r="AJ173" s="78"/>
      <c r="AK173" s="41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78"/>
      <c r="BI173" s="78"/>
      <c r="BJ173" s="41"/>
    </row>
    <row r="174" spans="1:62" x14ac:dyDescent="0.25">
      <c r="A174" s="58">
        <v>100</v>
      </c>
      <c r="B174" s="106">
        <f>ROUND(A174*100,0)</f>
        <v>10000</v>
      </c>
      <c r="C174" s="88">
        <f>AK174</f>
        <v>1822.3</v>
      </c>
      <c r="D174" s="88">
        <f>BJ174</f>
        <v>1836.4</v>
      </c>
      <c r="E174" s="88">
        <f>D174-C174</f>
        <v>14.100000000000136</v>
      </c>
      <c r="F174" s="107">
        <f>ROUND(E174/C174*100,1)</f>
        <v>0.8</v>
      </c>
      <c r="H174" s="88">
        <f>C174/B174*100</f>
        <v>18.222999999999999</v>
      </c>
      <c r="I174" s="88">
        <f>D174/B174*100</f>
        <v>18.364000000000001</v>
      </c>
      <c r="J174" s="12"/>
      <c r="L174" s="35">
        <f>IF(B174&lt;=4920,B174,4920)</f>
        <v>4920</v>
      </c>
      <c r="M174" s="35">
        <f>IF(B174&lt;=4920,0,B174-4920)</f>
        <v>5080</v>
      </c>
      <c r="N174" s="35">
        <f>IF(A174&lt;=5,A174,5)</f>
        <v>5</v>
      </c>
      <c r="O174" s="35">
        <f>IF(A174&lt;=5,0,A174-5)</f>
        <v>95</v>
      </c>
      <c r="P174" s="40">
        <f>'Rate Tables'!$G$96</f>
        <v>24</v>
      </c>
      <c r="Q174" s="40">
        <f>ROUND(N174*'Rate Tables'!$G$99,4)</f>
        <v>24.75</v>
      </c>
      <c r="R174" s="40">
        <f>ROUND(O174*'Rate Tables'!$G$100,4)</f>
        <v>648.85</v>
      </c>
      <c r="S174" s="40">
        <f>ROUND(L174*'Rate Tables'!$G$102,4)</f>
        <v>146.71440000000001</v>
      </c>
      <c r="T174" s="40">
        <f>ROUND(M174*'Rate Tables'!$G$103,4)</f>
        <v>140.3604</v>
      </c>
      <c r="U174" s="40">
        <f>SUM(Q174:T174)</f>
        <v>960.6748</v>
      </c>
      <c r="V174" s="40">
        <f>ROUND(B174*'Rate Tables'!$G$105,4)</f>
        <v>35.119999999999997</v>
      </c>
      <c r="W174" s="40">
        <f>ROUND(B174*'Rate Tables'!$G$107,4)</f>
        <v>56.25</v>
      </c>
      <c r="X174" s="40">
        <f>ROUND(B174*'Rate Tables'!$G$112,4)</f>
        <v>41.98</v>
      </c>
      <c r="Y174" s="40">
        <f>ROUND(B174*'Rate Tables'!$G$114,4)</f>
        <v>0</v>
      </c>
      <c r="Z174" s="40">
        <f>ROUND(N174*'Rate Tables'!$G$117,4)</f>
        <v>5.9</v>
      </c>
      <c r="AA174" s="40"/>
      <c r="AB174" s="40">
        <f>ROUND(B174*'Rate Tables'!$G$119,4)</f>
        <v>133.19999999999999</v>
      </c>
      <c r="AC174" s="40">
        <f>SUM(Z174:AB174)</f>
        <v>139.1</v>
      </c>
      <c r="AD174" s="40">
        <f>ROUND(N174*'Rate Tables'!$G$122,4)</f>
        <v>3.15</v>
      </c>
      <c r="AE174" s="40">
        <f>ROUND(O174*'Rate Tables'!$G$123,4)</f>
        <v>140.6</v>
      </c>
      <c r="AF174" s="40">
        <f>ROUND(L174*'Rate Tables'!$G$125,4)</f>
        <v>401.52120000000002</v>
      </c>
      <c r="AG174" s="40"/>
      <c r="AH174" s="40">
        <f>SUM(AD174:AG174)</f>
        <v>545.27120000000002</v>
      </c>
      <c r="AI174" s="78">
        <f>ROUND(B174*'Rate Tables'!$G$109,4)</f>
        <v>0</v>
      </c>
      <c r="AJ174" s="78">
        <f>ROUND(B174*'Rate Tables'!$G$110,4)</f>
        <v>19.899999999999999</v>
      </c>
      <c r="AK174" s="41">
        <f t="shared" si="150"/>
        <v>1822.3</v>
      </c>
      <c r="AO174" s="40">
        <f>'Rate Tables'!$J$96</f>
        <v>24</v>
      </c>
      <c r="AP174" s="40">
        <f>ROUND(N174*'Rate Tables'!$J$99,4)</f>
        <v>24.75</v>
      </c>
      <c r="AQ174" s="40">
        <f>ROUND(O174*'Rate Tables'!$J$100,4)</f>
        <v>648.85</v>
      </c>
      <c r="AR174" s="40">
        <f>ROUND(L174*'Rate Tables'!$J$102,4)</f>
        <v>146.71440000000001</v>
      </c>
      <c r="AS174" s="40">
        <f>ROUND(M174*'Rate Tables'!$J$103,4)</f>
        <v>140.3604</v>
      </c>
      <c r="AT174" s="40">
        <f>SUM(AP174:AS174)</f>
        <v>960.6748</v>
      </c>
      <c r="AU174" s="40">
        <f>ROUND(B174*'Rate Tables'!$J$105,4)</f>
        <v>35.119999999999997</v>
      </c>
      <c r="AV174" s="40">
        <f>ROUND(B174*'Rate Tables'!$J$107,4)</f>
        <v>56.25</v>
      </c>
      <c r="AW174" s="40">
        <f>ROUND(B174*'Rate Tables'!$J$112,4)</f>
        <v>41.98</v>
      </c>
      <c r="AX174" s="40">
        <f>ROUND(B174*'Rate Tables'!$J$114,4)</f>
        <v>0</v>
      </c>
      <c r="AY174" s="40">
        <f>ROUND(N174*'Rate Tables'!$J$117,4)</f>
        <v>5.9</v>
      </c>
      <c r="AZ174" s="40"/>
      <c r="BA174" s="40">
        <f>ROUND(B174*'Rate Tables'!$J$119,4)</f>
        <v>133.19999999999999</v>
      </c>
      <c r="BB174" s="40">
        <f>SUM(AY174:BA174)</f>
        <v>139.1</v>
      </c>
      <c r="BC174" s="40">
        <f>ROUND(N174*'Rate Tables'!$J$122,4)</f>
        <v>3.15</v>
      </c>
      <c r="BD174" s="40">
        <f>ROUND(O174*'Rate Tables'!$J$123,4)</f>
        <v>140.6</v>
      </c>
      <c r="BE174" s="40">
        <f>ROUND(L174*'Rate Tables'!$J$125,4)</f>
        <v>401.52120000000002</v>
      </c>
      <c r="BF174" s="40"/>
      <c r="BG174" s="40">
        <f>SUM(BC174:BF174)</f>
        <v>545.27120000000002</v>
      </c>
      <c r="BH174" s="78">
        <f>ROUND(B174*'Rate Tables'!$J$109,4)</f>
        <v>14.1</v>
      </c>
      <c r="BI174" s="78">
        <f>ROUND(B174*'Rate Tables'!$J$110,4)</f>
        <v>19.899999999999999</v>
      </c>
      <c r="BJ174" s="41">
        <f t="shared" si="151"/>
        <v>1836.4</v>
      </c>
    </row>
    <row r="175" spans="1:62" x14ac:dyDescent="0.25">
      <c r="A175" s="58">
        <f>A174</f>
        <v>100</v>
      </c>
      <c r="B175" s="106">
        <f>ROUND(A175*200,0)</f>
        <v>20000</v>
      </c>
      <c r="C175" s="88">
        <f>AK175</f>
        <v>2385.0500000000002</v>
      </c>
      <c r="D175" s="88">
        <f>BJ175</f>
        <v>2413.25</v>
      </c>
      <c r="E175" s="88">
        <f>D175-C175</f>
        <v>28.199999999999818</v>
      </c>
      <c r="F175" s="107">
        <f>ROUND(E175/C175*100,1)</f>
        <v>1.2</v>
      </c>
      <c r="H175" s="88">
        <f>C175/B175*100</f>
        <v>11.925250000000002</v>
      </c>
      <c r="I175" s="88">
        <f>D175/B175*100</f>
        <v>12.06625</v>
      </c>
      <c r="J175" s="12"/>
      <c r="L175" s="35">
        <f>IF(B175&lt;=4920,B175,4920)</f>
        <v>4920</v>
      </c>
      <c r="M175" s="35">
        <f>IF(B175&lt;=4920,0,B175-4920)</f>
        <v>15080</v>
      </c>
      <c r="N175" s="35">
        <f>IF(A175&lt;=5,A175,5)</f>
        <v>5</v>
      </c>
      <c r="O175" s="35">
        <f>IF(A175&lt;=5,0,A175-5)</f>
        <v>95</v>
      </c>
      <c r="P175" s="40">
        <f>'Rate Tables'!$G$96</f>
        <v>24</v>
      </c>
      <c r="Q175" s="40">
        <f>ROUND(N175*'Rate Tables'!$G$99,4)</f>
        <v>24.75</v>
      </c>
      <c r="R175" s="40">
        <f>ROUND(O175*'Rate Tables'!$G$100,4)</f>
        <v>648.85</v>
      </c>
      <c r="S175" s="40">
        <f>ROUND(L175*'Rate Tables'!$G$102,4)</f>
        <v>146.71440000000001</v>
      </c>
      <c r="T175" s="40">
        <f>ROUND(M175*'Rate Tables'!$G$103,4)</f>
        <v>416.66039999999998</v>
      </c>
      <c r="U175" s="40">
        <f>SUM(Q175:T175)</f>
        <v>1236.9748</v>
      </c>
      <c r="V175" s="40">
        <f>ROUND(B175*'Rate Tables'!$G$105,4)</f>
        <v>70.239999999999995</v>
      </c>
      <c r="W175" s="40">
        <f>ROUND(B175*'Rate Tables'!$G$107,4)</f>
        <v>112.5</v>
      </c>
      <c r="X175" s="40">
        <f>ROUND(B175*'Rate Tables'!$G$112,4)</f>
        <v>83.96</v>
      </c>
      <c r="Y175" s="40">
        <f>ROUND(B175*'Rate Tables'!$G$114,4)</f>
        <v>0</v>
      </c>
      <c r="Z175" s="40">
        <f>ROUND(N175*'Rate Tables'!$G$117,4)</f>
        <v>5.9</v>
      </c>
      <c r="AA175" s="40"/>
      <c r="AB175" s="40">
        <f>ROUND(B175*'Rate Tables'!$G$119,4)</f>
        <v>266.39999999999998</v>
      </c>
      <c r="AC175" s="40">
        <f>SUM(Z175:AB175)</f>
        <v>272.29999999999995</v>
      </c>
      <c r="AD175" s="40">
        <f>ROUND(N175*'Rate Tables'!$G$122,4)</f>
        <v>3.15</v>
      </c>
      <c r="AE175" s="40">
        <f>ROUND(O175*'Rate Tables'!$G$123,4)</f>
        <v>140.6</v>
      </c>
      <c r="AF175" s="40">
        <f>ROUND(L175*'Rate Tables'!$G$125,4)</f>
        <v>401.52120000000002</v>
      </c>
      <c r="AG175" s="40"/>
      <c r="AH175" s="40">
        <f>SUM(AD175:AG175)</f>
        <v>545.27120000000002</v>
      </c>
      <c r="AI175" s="78">
        <f>ROUND(B175*'Rate Tables'!$G$109,4)</f>
        <v>0</v>
      </c>
      <c r="AJ175" s="78">
        <f>ROUND(B175*'Rate Tables'!$G$110,4)</f>
        <v>39.799999999999997</v>
      </c>
      <c r="AK175" s="41">
        <f t="shared" si="150"/>
        <v>2385.0500000000002</v>
      </c>
      <c r="AO175" s="40">
        <f>'Rate Tables'!$J$96</f>
        <v>24</v>
      </c>
      <c r="AP175" s="40">
        <f>ROUND(N175*'Rate Tables'!$J$99,4)</f>
        <v>24.75</v>
      </c>
      <c r="AQ175" s="40">
        <f>ROUND(O175*'Rate Tables'!$J$100,4)</f>
        <v>648.85</v>
      </c>
      <c r="AR175" s="40">
        <f>ROUND(L175*'Rate Tables'!$J$102,4)</f>
        <v>146.71440000000001</v>
      </c>
      <c r="AS175" s="40">
        <f>ROUND(M175*'Rate Tables'!$J$103,4)</f>
        <v>416.66039999999998</v>
      </c>
      <c r="AT175" s="40">
        <f>SUM(AP175:AS175)</f>
        <v>1236.9748</v>
      </c>
      <c r="AU175" s="40">
        <f>ROUND(B175*'Rate Tables'!$J$105,4)</f>
        <v>70.239999999999995</v>
      </c>
      <c r="AV175" s="40">
        <f>ROUND(B175*'Rate Tables'!$J$107,4)</f>
        <v>112.5</v>
      </c>
      <c r="AW175" s="40">
        <f>ROUND(B175*'Rate Tables'!$J$112,4)</f>
        <v>83.96</v>
      </c>
      <c r="AX175" s="40">
        <f>ROUND(B175*'Rate Tables'!$J$114,4)</f>
        <v>0</v>
      </c>
      <c r="AY175" s="40">
        <f>ROUND(N175*'Rate Tables'!$J$117,4)</f>
        <v>5.9</v>
      </c>
      <c r="AZ175" s="40"/>
      <c r="BA175" s="40">
        <f>ROUND(B175*'Rate Tables'!$J$119,4)</f>
        <v>266.39999999999998</v>
      </c>
      <c r="BB175" s="40">
        <f>SUM(AY175:BA175)</f>
        <v>272.29999999999995</v>
      </c>
      <c r="BC175" s="40">
        <f>ROUND(N175*'Rate Tables'!$J$122,4)</f>
        <v>3.15</v>
      </c>
      <c r="BD175" s="40">
        <f>ROUND(O175*'Rate Tables'!$J$123,4)</f>
        <v>140.6</v>
      </c>
      <c r="BE175" s="40">
        <f>ROUND(L175*'Rate Tables'!$J$125,4)</f>
        <v>401.52120000000002</v>
      </c>
      <c r="BF175" s="40"/>
      <c r="BG175" s="40">
        <f>SUM(BC175:BF175)</f>
        <v>545.27120000000002</v>
      </c>
      <c r="BH175" s="78">
        <f>ROUND(B175*'Rate Tables'!$J$109,4)</f>
        <v>28.2</v>
      </c>
      <c r="BI175" s="78">
        <f>ROUND(B175*'Rate Tables'!$J$110,4)</f>
        <v>39.799999999999997</v>
      </c>
      <c r="BJ175" s="41">
        <f t="shared" si="151"/>
        <v>2413.25</v>
      </c>
    </row>
    <row r="176" spans="1:62" x14ac:dyDescent="0.25">
      <c r="A176" s="58">
        <f>A175</f>
        <v>100</v>
      </c>
      <c r="B176" s="106">
        <f>ROUND(A176*300,0)</f>
        <v>30000</v>
      </c>
      <c r="C176" s="88">
        <f>AK176</f>
        <v>2947.8</v>
      </c>
      <c r="D176" s="88">
        <f>BJ176</f>
        <v>2990.1</v>
      </c>
      <c r="E176" s="88">
        <f>D176-C176</f>
        <v>42.299999999999727</v>
      </c>
      <c r="F176" s="107">
        <f>ROUND(E176/C176*100,1)</f>
        <v>1.4</v>
      </c>
      <c r="H176" s="88">
        <f>C176/B176*100</f>
        <v>9.8260000000000005</v>
      </c>
      <c r="I176" s="88">
        <f>D176/B176*100</f>
        <v>9.9669999999999987</v>
      </c>
      <c r="J176" s="12"/>
      <c r="L176" s="35">
        <f>IF(B176&lt;=4920,B176,4920)</f>
        <v>4920</v>
      </c>
      <c r="M176" s="35">
        <f>IF(B176&lt;=4920,0,B176-4920)</f>
        <v>25080</v>
      </c>
      <c r="N176" s="35">
        <f>IF(A176&lt;=5,A176,5)</f>
        <v>5</v>
      </c>
      <c r="O176" s="35">
        <f>IF(A176&lt;=5,0,A176-5)</f>
        <v>95</v>
      </c>
      <c r="P176" s="40">
        <f>'Rate Tables'!$G$96</f>
        <v>24</v>
      </c>
      <c r="Q176" s="40">
        <f>ROUND(N176*'Rate Tables'!$G$99,4)</f>
        <v>24.75</v>
      </c>
      <c r="R176" s="40">
        <f>ROUND(O176*'Rate Tables'!$G$100,4)</f>
        <v>648.85</v>
      </c>
      <c r="S176" s="40">
        <f>ROUND(L176*'Rate Tables'!$G$102,4)</f>
        <v>146.71440000000001</v>
      </c>
      <c r="T176" s="40">
        <f>ROUND(M176*'Rate Tables'!$G$103,4)</f>
        <v>692.96040000000005</v>
      </c>
      <c r="U176" s="40">
        <f>SUM(Q176:T176)</f>
        <v>1513.2748000000001</v>
      </c>
      <c r="V176" s="40">
        <f>ROUND(B176*'Rate Tables'!$G$105,4)</f>
        <v>105.36</v>
      </c>
      <c r="W176" s="40">
        <f>ROUND(B176*'Rate Tables'!$G$107,4)</f>
        <v>168.75</v>
      </c>
      <c r="X176" s="40">
        <f>ROUND(B176*'Rate Tables'!$G$112,4)</f>
        <v>125.94</v>
      </c>
      <c r="Y176" s="40">
        <f>ROUND(B176*'Rate Tables'!$G$114,4)</f>
        <v>0</v>
      </c>
      <c r="Z176" s="40">
        <f>ROUND(N176*'Rate Tables'!$G$117,4)</f>
        <v>5.9</v>
      </c>
      <c r="AA176" s="40"/>
      <c r="AB176" s="40">
        <f>ROUND(B176*'Rate Tables'!$G$119,4)</f>
        <v>399.6</v>
      </c>
      <c r="AC176" s="40">
        <f>SUM(Z176:AB176)</f>
        <v>405.5</v>
      </c>
      <c r="AD176" s="40">
        <f>ROUND(N176*'Rate Tables'!$G$122,4)</f>
        <v>3.15</v>
      </c>
      <c r="AE176" s="40">
        <f>ROUND(O176*'Rate Tables'!$G$123,4)</f>
        <v>140.6</v>
      </c>
      <c r="AF176" s="40">
        <f>ROUND(L176*'Rate Tables'!$G$125,4)</f>
        <v>401.52120000000002</v>
      </c>
      <c r="AG176" s="40"/>
      <c r="AH176" s="40">
        <f>SUM(AD176:AG176)</f>
        <v>545.27120000000002</v>
      </c>
      <c r="AI176" s="78">
        <f>ROUND(B176*'Rate Tables'!$G$109,4)</f>
        <v>0</v>
      </c>
      <c r="AJ176" s="78">
        <f>ROUND(B176*'Rate Tables'!$G$110,4)</f>
        <v>59.7</v>
      </c>
      <c r="AK176" s="41">
        <f t="shared" si="150"/>
        <v>2947.8</v>
      </c>
      <c r="AO176" s="40">
        <f>'Rate Tables'!$J$96</f>
        <v>24</v>
      </c>
      <c r="AP176" s="40">
        <f>ROUND(N176*'Rate Tables'!$J$99,4)</f>
        <v>24.75</v>
      </c>
      <c r="AQ176" s="40">
        <f>ROUND(O176*'Rate Tables'!$J$100,4)</f>
        <v>648.85</v>
      </c>
      <c r="AR176" s="40">
        <f>ROUND(L176*'Rate Tables'!$J$102,4)</f>
        <v>146.71440000000001</v>
      </c>
      <c r="AS176" s="40">
        <f>ROUND(M176*'Rate Tables'!$J$103,4)</f>
        <v>692.96040000000005</v>
      </c>
      <c r="AT176" s="40">
        <f>SUM(AP176:AS176)</f>
        <v>1513.2748000000001</v>
      </c>
      <c r="AU176" s="40">
        <f>ROUND(B176*'Rate Tables'!$J$105,4)</f>
        <v>105.36</v>
      </c>
      <c r="AV176" s="40">
        <f>ROUND(B176*'Rate Tables'!$J$107,4)</f>
        <v>168.75</v>
      </c>
      <c r="AW176" s="40">
        <f>ROUND(B176*'Rate Tables'!$J$112,4)</f>
        <v>125.94</v>
      </c>
      <c r="AX176" s="40">
        <f>ROUND(B176*'Rate Tables'!$J$114,4)</f>
        <v>0</v>
      </c>
      <c r="AY176" s="40">
        <f>ROUND(N176*'Rate Tables'!$J$117,4)</f>
        <v>5.9</v>
      </c>
      <c r="AZ176" s="40"/>
      <c r="BA176" s="40">
        <f>ROUND(B176*'Rate Tables'!$J$119,4)</f>
        <v>399.6</v>
      </c>
      <c r="BB176" s="40">
        <f>SUM(AY176:BA176)</f>
        <v>405.5</v>
      </c>
      <c r="BC176" s="40">
        <f>ROUND(N176*'Rate Tables'!$J$122,4)</f>
        <v>3.15</v>
      </c>
      <c r="BD176" s="40">
        <f>ROUND(O176*'Rate Tables'!$J$123,4)</f>
        <v>140.6</v>
      </c>
      <c r="BE176" s="40">
        <f>ROUND(L176*'Rate Tables'!$J$125,4)</f>
        <v>401.52120000000002</v>
      </c>
      <c r="BF176" s="40"/>
      <c r="BG176" s="40">
        <f>SUM(BC176:BF176)</f>
        <v>545.27120000000002</v>
      </c>
      <c r="BH176" s="78">
        <f>ROUND(B176*'Rate Tables'!$J$109,4)</f>
        <v>42.3</v>
      </c>
      <c r="BI176" s="78">
        <f>ROUND(B176*'Rate Tables'!$J$110,4)</f>
        <v>59.7</v>
      </c>
      <c r="BJ176" s="41">
        <f t="shared" si="151"/>
        <v>2990.1</v>
      </c>
    </row>
    <row r="177" spans="1:70" x14ac:dyDescent="0.25">
      <c r="A177" s="58">
        <f>A176</f>
        <v>100</v>
      </c>
      <c r="B177" s="106">
        <f>ROUND(A177*400,0)</f>
        <v>40000</v>
      </c>
      <c r="C177" s="88">
        <f>AK177</f>
        <v>3510.55</v>
      </c>
      <c r="D177" s="88">
        <f>BJ177</f>
        <v>3566.95</v>
      </c>
      <c r="E177" s="88">
        <f>D177-C177</f>
        <v>56.399999999999636</v>
      </c>
      <c r="F177" s="107">
        <f>ROUND(E177/C177*100,1)</f>
        <v>1.6</v>
      </c>
      <c r="H177" s="88">
        <f>C177/B177*100</f>
        <v>8.7763749999999998</v>
      </c>
      <c r="I177" s="88">
        <f>D177/B177*100</f>
        <v>8.9173749999999998</v>
      </c>
      <c r="J177" s="12"/>
      <c r="L177" s="35">
        <f>IF(B177&lt;=4920,B177,4920)</f>
        <v>4920</v>
      </c>
      <c r="M177" s="35">
        <f>IF(B177&lt;=4920,0,B177-4920)</f>
        <v>35080</v>
      </c>
      <c r="N177" s="35">
        <f>IF(A177&lt;=5,A177,5)</f>
        <v>5</v>
      </c>
      <c r="O177" s="35">
        <f>IF(A177&lt;=5,0,A177-5)</f>
        <v>95</v>
      </c>
      <c r="P177" s="40">
        <f>'Rate Tables'!$G$96</f>
        <v>24</v>
      </c>
      <c r="Q177" s="40">
        <f>ROUND(N177*'Rate Tables'!$G$99,4)</f>
        <v>24.75</v>
      </c>
      <c r="R177" s="40">
        <f>ROUND(O177*'Rate Tables'!$G$100,4)</f>
        <v>648.85</v>
      </c>
      <c r="S177" s="40">
        <f>ROUND(L177*'Rate Tables'!$G$102,4)</f>
        <v>146.71440000000001</v>
      </c>
      <c r="T177" s="40">
        <f>ROUND(M177*'Rate Tables'!$G$103,4)</f>
        <v>969.2604</v>
      </c>
      <c r="U177" s="40">
        <f>SUM(Q177:T177)</f>
        <v>1789.5747999999999</v>
      </c>
      <c r="V177" s="40">
        <f>ROUND(B177*'Rate Tables'!$G$105,4)</f>
        <v>140.47999999999999</v>
      </c>
      <c r="W177" s="40">
        <f>ROUND(B177*'Rate Tables'!$G$107,4)</f>
        <v>225</v>
      </c>
      <c r="X177" s="40">
        <f>ROUND(B177*'Rate Tables'!$G$112,4)</f>
        <v>167.92</v>
      </c>
      <c r="Y177" s="40">
        <f>ROUND(B177*'Rate Tables'!$G$114,4)</f>
        <v>0</v>
      </c>
      <c r="Z177" s="40">
        <f>ROUND(N177*'Rate Tables'!$G$117,4)</f>
        <v>5.9</v>
      </c>
      <c r="AA177" s="40"/>
      <c r="AB177" s="40">
        <f>ROUND(B177*'Rate Tables'!$G$119,4)</f>
        <v>532.79999999999995</v>
      </c>
      <c r="AC177" s="40">
        <f>SUM(Z177:AB177)</f>
        <v>538.69999999999993</v>
      </c>
      <c r="AD177" s="40">
        <f>ROUND(N177*'Rate Tables'!$G$122,4)</f>
        <v>3.15</v>
      </c>
      <c r="AE177" s="40">
        <f>ROUND(O177*'Rate Tables'!$G$123,4)</f>
        <v>140.6</v>
      </c>
      <c r="AF177" s="40">
        <f>ROUND(L177*'Rate Tables'!$G$125,4)</f>
        <v>401.52120000000002</v>
      </c>
      <c r="AG177" s="40"/>
      <c r="AH177" s="40">
        <f>SUM(AD177:AG177)</f>
        <v>545.27120000000002</v>
      </c>
      <c r="AI177" s="78">
        <f>ROUND(B177*'Rate Tables'!$G$109,4)</f>
        <v>0</v>
      </c>
      <c r="AJ177" s="78">
        <f>ROUND(B177*'Rate Tables'!$G$110,4)</f>
        <v>79.599999999999994</v>
      </c>
      <c r="AK177" s="41">
        <f t="shared" si="150"/>
        <v>3510.55</v>
      </c>
      <c r="AO177" s="40">
        <f>'Rate Tables'!$J$96</f>
        <v>24</v>
      </c>
      <c r="AP177" s="40">
        <f>ROUND(N177*'Rate Tables'!$J$99,4)</f>
        <v>24.75</v>
      </c>
      <c r="AQ177" s="40">
        <f>ROUND(O177*'Rate Tables'!$J$100,4)</f>
        <v>648.85</v>
      </c>
      <c r="AR177" s="40">
        <f>ROUND(L177*'Rate Tables'!$J$102,4)</f>
        <v>146.71440000000001</v>
      </c>
      <c r="AS177" s="40">
        <f>ROUND(M177*'Rate Tables'!$J$103,4)</f>
        <v>969.2604</v>
      </c>
      <c r="AT177" s="40">
        <f>SUM(AP177:AS177)</f>
        <v>1789.5747999999999</v>
      </c>
      <c r="AU177" s="40">
        <f>ROUND(B177*'Rate Tables'!$J$105,4)</f>
        <v>140.47999999999999</v>
      </c>
      <c r="AV177" s="40">
        <f>ROUND(B177*'Rate Tables'!$J$107,4)</f>
        <v>225</v>
      </c>
      <c r="AW177" s="40">
        <f>ROUND(B177*'Rate Tables'!$J$112,4)</f>
        <v>167.92</v>
      </c>
      <c r="AX177" s="40">
        <f>ROUND(B177*'Rate Tables'!$J$114,4)</f>
        <v>0</v>
      </c>
      <c r="AY177" s="40">
        <f>ROUND(N177*'Rate Tables'!$J$117,4)</f>
        <v>5.9</v>
      </c>
      <c r="AZ177" s="40"/>
      <c r="BA177" s="40">
        <f>ROUND(B177*'Rate Tables'!$J$119,4)</f>
        <v>532.79999999999995</v>
      </c>
      <c r="BB177" s="40">
        <f>SUM(AY177:BA177)</f>
        <v>538.69999999999993</v>
      </c>
      <c r="BC177" s="40">
        <f>ROUND(N177*'Rate Tables'!$J$122,4)</f>
        <v>3.15</v>
      </c>
      <c r="BD177" s="40">
        <f>ROUND(O177*'Rate Tables'!$J$123,4)</f>
        <v>140.6</v>
      </c>
      <c r="BE177" s="40">
        <f>ROUND(L177*'Rate Tables'!$J$125,4)</f>
        <v>401.52120000000002</v>
      </c>
      <c r="BF177" s="40"/>
      <c r="BG177" s="40">
        <f>SUM(BC177:BF177)</f>
        <v>545.27120000000002</v>
      </c>
      <c r="BH177" s="78">
        <f>ROUND(B177*'Rate Tables'!$J$109,4)</f>
        <v>56.4</v>
      </c>
      <c r="BI177" s="78">
        <f>ROUND(B177*'Rate Tables'!$J$110,4)</f>
        <v>79.599999999999994</v>
      </c>
      <c r="BJ177" s="41">
        <f t="shared" si="151"/>
        <v>3566.95</v>
      </c>
    </row>
    <row r="178" spans="1:70" x14ac:dyDescent="0.25">
      <c r="B178" s="106"/>
      <c r="C178" s="88"/>
      <c r="D178" s="88"/>
      <c r="E178" s="88"/>
      <c r="F178" s="107"/>
      <c r="H178" s="88"/>
      <c r="I178" s="88"/>
      <c r="J178" s="12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78"/>
      <c r="AJ178" s="78"/>
      <c r="AK178" s="41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78"/>
      <c r="BI178" s="78"/>
      <c r="BJ178" s="41"/>
    </row>
    <row r="179" spans="1:70" x14ac:dyDescent="0.25">
      <c r="A179" s="58">
        <v>150</v>
      </c>
      <c r="B179" s="106">
        <f>ROUND(A179*100,0)</f>
        <v>15000</v>
      </c>
      <c r="C179" s="88">
        <f>AK179</f>
        <v>2519.17</v>
      </c>
      <c r="D179" s="88">
        <f>BJ179</f>
        <v>2540.3200000000002</v>
      </c>
      <c r="E179" s="88">
        <f>D179-C179</f>
        <v>21.150000000000091</v>
      </c>
      <c r="F179" s="107">
        <f>ROUND(E179/C179*100,1)</f>
        <v>0.8</v>
      </c>
      <c r="H179" s="88">
        <f>C179/B179*100</f>
        <v>16.794466666666665</v>
      </c>
      <c r="I179" s="88">
        <f>D179/B179*100</f>
        <v>16.935466666666667</v>
      </c>
      <c r="J179" s="12"/>
      <c r="L179" s="35">
        <f>IF(B179&lt;=4920,B179,4920)</f>
        <v>4920</v>
      </c>
      <c r="M179" s="35">
        <f>IF(B179&lt;=4920,0,B179-4920)</f>
        <v>10080</v>
      </c>
      <c r="N179" s="35">
        <f>IF(A179&lt;=5,A179,5)</f>
        <v>5</v>
      </c>
      <c r="O179" s="35">
        <f>IF(A179&lt;=5,0,A179-5)</f>
        <v>145</v>
      </c>
      <c r="P179" s="40">
        <f>'Rate Tables'!$G$96</f>
        <v>24</v>
      </c>
      <c r="Q179" s="40">
        <f>ROUND(N179*'Rate Tables'!$G$99,4)</f>
        <v>24.75</v>
      </c>
      <c r="R179" s="40">
        <f>ROUND(O179*'Rate Tables'!$G$100,4)</f>
        <v>990.35</v>
      </c>
      <c r="S179" s="40">
        <f>ROUND(L179*'Rate Tables'!$G$102,4)</f>
        <v>146.71440000000001</v>
      </c>
      <c r="T179" s="40">
        <f>ROUND(M179*'Rate Tables'!$G$103,4)</f>
        <v>278.5104</v>
      </c>
      <c r="U179" s="40">
        <f>SUM(Q179:T179)</f>
        <v>1440.3247999999999</v>
      </c>
      <c r="V179" s="40">
        <f>ROUND(B179*'Rate Tables'!$G$105,4)</f>
        <v>52.68</v>
      </c>
      <c r="W179" s="40">
        <f>ROUND(B179*'Rate Tables'!$G$107,4)</f>
        <v>84.375</v>
      </c>
      <c r="X179" s="40">
        <f>ROUND(B179*'Rate Tables'!$G$112,4)</f>
        <v>62.97</v>
      </c>
      <c r="Y179" s="40">
        <f>ROUND(B179*'Rate Tables'!$G$114,4)</f>
        <v>0</v>
      </c>
      <c r="Z179" s="40">
        <f>ROUND(N179*'Rate Tables'!$G$117,4)</f>
        <v>5.9</v>
      </c>
      <c r="AA179" s="40"/>
      <c r="AB179" s="40">
        <f>ROUND(B179*'Rate Tables'!$G$119,4)</f>
        <v>199.8</v>
      </c>
      <c r="AC179" s="40">
        <f>SUM(Z179:AB179)</f>
        <v>205.70000000000002</v>
      </c>
      <c r="AD179" s="40">
        <f>ROUND(N179*'Rate Tables'!$G$122,4)</f>
        <v>3.15</v>
      </c>
      <c r="AE179" s="40">
        <f>ROUND(O179*'Rate Tables'!$G$123,4)</f>
        <v>214.6</v>
      </c>
      <c r="AF179" s="40">
        <f>ROUND(L179*'Rate Tables'!$G$125,4)</f>
        <v>401.52120000000002</v>
      </c>
      <c r="AG179" s="40"/>
      <c r="AH179" s="40">
        <f>SUM(AD179:AG179)</f>
        <v>619.27120000000002</v>
      </c>
      <c r="AI179" s="78">
        <f>ROUND(B179*'Rate Tables'!$G$109,4)</f>
        <v>0</v>
      </c>
      <c r="AJ179" s="78">
        <f>ROUND(B179*'Rate Tables'!$G$110,4)</f>
        <v>29.85</v>
      </c>
      <c r="AK179" s="41">
        <f t="shared" si="150"/>
        <v>2519.17</v>
      </c>
      <c r="AO179" s="40">
        <f>'Rate Tables'!$J$96</f>
        <v>24</v>
      </c>
      <c r="AP179" s="40">
        <f>ROUND(N179*'Rate Tables'!$J$99,4)</f>
        <v>24.75</v>
      </c>
      <c r="AQ179" s="40">
        <f>ROUND(O179*'Rate Tables'!$J$100,4)</f>
        <v>990.35</v>
      </c>
      <c r="AR179" s="40">
        <f>ROUND(L179*'Rate Tables'!$J$102,4)</f>
        <v>146.71440000000001</v>
      </c>
      <c r="AS179" s="40">
        <f>ROUND(M179*'Rate Tables'!$J$103,4)</f>
        <v>278.5104</v>
      </c>
      <c r="AT179" s="40">
        <f>SUM(AP179:AS179)</f>
        <v>1440.3247999999999</v>
      </c>
      <c r="AU179" s="40">
        <f>ROUND(B179*'Rate Tables'!$J$105,4)</f>
        <v>52.68</v>
      </c>
      <c r="AV179" s="40">
        <f>ROUND(B179*'Rate Tables'!$J$107,4)</f>
        <v>84.375</v>
      </c>
      <c r="AW179" s="40">
        <f>ROUND(B179*'Rate Tables'!$J$112,4)</f>
        <v>62.97</v>
      </c>
      <c r="AX179" s="40">
        <f>ROUND(B179*'Rate Tables'!$J$114,4)</f>
        <v>0</v>
      </c>
      <c r="AY179" s="40">
        <f>ROUND(N179*'Rate Tables'!$J$117,4)</f>
        <v>5.9</v>
      </c>
      <c r="AZ179" s="40"/>
      <c r="BA179" s="40">
        <f>ROUND(B179*'Rate Tables'!$J$119,4)</f>
        <v>199.8</v>
      </c>
      <c r="BB179" s="40">
        <f>SUM(AY179:BA179)</f>
        <v>205.70000000000002</v>
      </c>
      <c r="BC179" s="40">
        <f>ROUND(N179*'Rate Tables'!$J$122,4)</f>
        <v>3.15</v>
      </c>
      <c r="BD179" s="40">
        <f>ROUND(O179*'Rate Tables'!$J$123,4)</f>
        <v>214.6</v>
      </c>
      <c r="BE179" s="40">
        <f>ROUND(L179*'Rate Tables'!$J$125,4)</f>
        <v>401.52120000000002</v>
      </c>
      <c r="BF179" s="40"/>
      <c r="BG179" s="40">
        <f>SUM(BC179:BF179)</f>
        <v>619.27120000000002</v>
      </c>
      <c r="BH179" s="78">
        <f>ROUND(B179*'Rate Tables'!$J$109,4)</f>
        <v>21.15</v>
      </c>
      <c r="BI179" s="78">
        <f>ROUND(B179*'Rate Tables'!$J$110,4)</f>
        <v>29.85</v>
      </c>
      <c r="BJ179" s="41">
        <f t="shared" si="151"/>
        <v>2540.3200000000002</v>
      </c>
    </row>
    <row r="180" spans="1:70" x14ac:dyDescent="0.25">
      <c r="A180" s="58">
        <f>A179</f>
        <v>150</v>
      </c>
      <c r="B180" s="106">
        <f>ROUND(A180*200,0)</f>
        <v>30000</v>
      </c>
      <c r="C180" s="88">
        <f>AK180</f>
        <v>3363.3</v>
      </c>
      <c r="D180" s="88">
        <f>BJ180</f>
        <v>3405.6</v>
      </c>
      <c r="E180" s="88">
        <f>D180-C180</f>
        <v>42.299999999999727</v>
      </c>
      <c r="F180" s="107">
        <f>ROUND(E180/C180*100,1)</f>
        <v>1.3</v>
      </c>
      <c r="H180" s="88">
        <f>C180/B180*100</f>
        <v>11.211</v>
      </c>
      <c r="I180" s="88">
        <f>D180/B180*100</f>
        <v>11.352</v>
      </c>
      <c r="J180" s="12"/>
      <c r="L180" s="35">
        <f>IF(B180&lt;=4920,B180,4920)</f>
        <v>4920</v>
      </c>
      <c r="M180" s="35">
        <f>IF(B180&lt;=4920,0,B180-4920)</f>
        <v>25080</v>
      </c>
      <c r="N180" s="35">
        <f>IF(A180&lt;=5,A180,5)</f>
        <v>5</v>
      </c>
      <c r="O180" s="35">
        <f>IF(A180&lt;=5,0,A180-5)</f>
        <v>145</v>
      </c>
      <c r="P180" s="40">
        <f>'Rate Tables'!$G$96</f>
        <v>24</v>
      </c>
      <c r="Q180" s="40">
        <f>ROUND(N180*'Rate Tables'!$G$99,4)</f>
        <v>24.75</v>
      </c>
      <c r="R180" s="40">
        <f>ROUND(O180*'Rate Tables'!$G$100,4)</f>
        <v>990.35</v>
      </c>
      <c r="S180" s="40">
        <f>ROUND(L180*'Rate Tables'!$G$102,4)</f>
        <v>146.71440000000001</v>
      </c>
      <c r="T180" s="40">
        <f>ROUND(M180*'Rate Tables'!$G$103,4)</f>
        <v>692.96040000000005</v>
      </c>
      <c r="U180" s="40">
        <f>SUM(Q180:T180)</f>
        <v>1854.7748000000001</v>
      </c>
      <c r="V180" s="40">
        <f>ROUND(B180*'Rate Tables'!$G$105,4)</f>
        <v>105.36</v>
      </c>
      <c r="W180" s="40">
        <f>ROUND(B180*'Rate Tables'!$G$107,4)</f>
        <v>168.75</v>
      </c>
      <c r="X180" s="40">
        <f>ROUND(B180*'Rate Tables'!$G$112,4)</f>
        <v>125.94</v>
      </c>
      <c r="Y180" s="40">
        <f>ROUND(B180*'Rate Tables'!$G$114,4)</f>
        <v>0</v>
      </c>
      <c r="Z180" s="40">
        <f>ROUND(N180*'Rate Tables'!$G$117,4)</f>
        <v>5.9</v>
      </c>
      <c r="AA180" s="40"/>
      <c r="AB180" s="40">
        <f>ROUND(B180*'Rate Tables'!$G$119,4)</f>
        <v>399.6</v>
      </c>
      <c r="AC180" s="40">
        <f>SUM(Z180:AB180)</f>
        <v>405.5</v>
      </c>
      <c r="AD180" s="40">
        <f>ROUND(N180*'Rate Tables'!$G$122,4)</f>
        <v>3.15</v>
      </c>
      <c r="AE180" s="40">
        <f>ROUND(O180*'Rate Tables'!$G$123,4)</f>
        <v>214.6</v>
      </c>
      <c r="AF180" s="40">
        <f>ROUND(L180*'Rate Tables'!$G$125,4)</f>
        <v>401.52120000000002</v>
      </c>
      <c r="AG180" s="40"/>
      <c r="AH180" s="40">
        <f>SUM(AD180:AG180)</f>
        <v>619.27120000000002</v>
      </c>
      <c r="AI180" s="78">
        <f>ROUND(B180*'Rate Tables'!$G$109,4)</f>
        <v>0</v>
      </c>
      <c r="AJ180" s="78">
        <f>ROUND(B180*'Rate Tables'!$G$110,4)</f>
        <v>59.7</v>
      </c>
      <c r="AK180" s="41">
        <f t="shared" si="150"/>
        <v>3363.3</v>
      </c>
      <c r="AO180" s="40">
        <f>'Rate Tables'!$J$96</f>
        <v>24</v>
      </c>
      <c r="AP180" s="40">
        <f>ROUND(N180*'Rate Tables'!$J$99,4)</f>
        <v>24.75</v>
      </c>
      <c r="AQ180" s="40">
        <f>ROUND(O180*'Rate Tables'!$J$100,4)</f>
        <v>990.35</v>
      </c>
      <c r="AR180" s="40">
        <f>ROUND(L180*'Rate Tables'!$J$102,4)</f>
        <v>146.71440000000001</v>
      </c>
      <c r="AS180" s="40">
        <f>ROUND(M180*'Rate Tables'!$J$103,4)</f>
        <v>692.96040000000005</v>
      </c>
      <c r="AT180" s="40">
        <f>SUM(AP180:AS180)</f>
        <v>1854.7748000000001</v>
      </c>
      <c r="AU180" s="40">
        <f>ROUND(B180*'Rate Tables'!$J$105,4)</f>
        <v>105.36</v>
      </c>
      <c r="AV180" s="40">
        <f>ROUND(B180*'Rate Tables'!$J$107,4)</f>
        <v>168.75</v>
      </c>
      <c r="AW180" s="40">
        <f>ROUND(B180*'Rate Tables'!$J$112,4)</f>
        <v>125.94</v>
      </c>
      <c r="AX180" s="40">
        <f>ROUND(B180*'Rate Tables'!$J$114,4)</f>
        <v>0</v>
      </c>
      <c r="AY180" s="40">
        <f>ROUND(N180*'Rate Tables'!$J$117,4)</f>
        <v>5.9</v>
      </c>
      <c r="AZ180" s="40"/>
      <c r="BA180" s="40">
        <f>ROUND(B180*'Rate Tables'!$J$119,4)</f>
        <v>399.6</v>
      </c>
      <c r="BB180" s="40">
        <f>SUM(AY180:BA180)</f>
        <v>405.5</v>
      </c>
      <c r="BC180" s="40">
        <f>ROUND(N180*'Rate Tables'!$J$122,4)</f>
        <v>3.15</v>
      </c>
      <c r="BD180" s="40">
        <f>ROUND(O180*'Rate Tables'!$J$123,4)</f>
        <v>214.6</v>
      </c>
      <c r="BE180" s="40">
        <f>ROUND(L180*'Rate Tables'!$J$125,4)</f>
        <v>401.52120000000002</v>
      </c>
      <c r="BF180" s="40"/>
      <c r="BG180" s="40">
        <f>SUM(BC180:BF180)</f>
        <v>619.27120000000002</v>
      </c>
      <c r="BH180" s="78">
        <f>ROUND(B180*'Rate Tables'!$J$109,4)</f>
        <v>42.3</v>
      </c>
      <c r="BI180" s="78">
        <f>ROUND(B180*'Rate Tables'!$J$110,4)</f>
        <v>59.7</v>
      </c>
      <c r="BJ180" s="41">
        <f t="shared" si="151"/>
        <v>3405.6</v>
      </c>
    </row>
    <row r="181" spans="1:70" x14ac:dyDescent="0.25">
      <c r="A181" s="58">
        <f>A180</f>
        <v>150</v>
      </c>
      <c r="B181" s="106">
        <f>ROUND(A181*300,0)</f>
        <v>45000</v>
      </c>
      <c r="C181" s="88">
        <f>AK181</f>
        <v>4207.42</v>
      </c>
      <c r="D181" s="88">
        <f>BJ181</f>
        <v>4270.87</v>
      </c>
      <c r="E181" s="88">
        <f>D181-C181</f>
        <v>63.449999999999818</v>
      </c>
      <c r="F181" s="107">
        <f>ROUND(E181/C181*100,1)</f>
        <v>1.5</v>
      </c>
      <c r="H181" s="88">
        <f>C181/B181*100</f>
        <v>9.3498222222222225</v>
      </c>
      <c r="I181" s="88">
        <f>D181/B181*100</f>
        <v>9.4908222222222207</v>
      </c>
      <c r="J181" s="12"/>
      <c r="L181" s="35">
        <f>IF(B181&lt;=4920,B181,4920)</f>
        <v>4920</v>
      </c>
      <c r="M181" s="35">
        <f>IF(B181&lt;=4920,0,B181-4920)</f>
        <v>40080</v>
      </c>
      <c r="N181" s="35">
        <f>IF(A181&lt;=5,A181,5)</f>
        <v>5</v>
      </c>
      <c r="O181" s="35">
        <f>IF(A181&lt;=5,0,A181-5)</f>
        <v>145</v>
      </c>
      <c r="P181" s="40">
        <f>'Rate Tables'!$G$96</f>
        <v>24</v>
      </c>
      <c r="Q181" s="40">
        <f>ROUND(N181*'Rate Tables'!$G$99,4)</f>
        <v>24.75</v>
      </c>
      <c r="R181" s="40">
        <f>ROUND(O181*'Rate Tables'!$G$100,4)</f>
        <v>990.35</v>
      </c>
      <c r="S181" s="40">
        <f>ROUND(L181*'Rate Tables'!$G$102,4)</f>
        <v>146.71440000000001</v>
      </c>
      <c r="T181" s="40">
        <f>ROUND(M181*'Rate Tables'!$G$103,4)</f>
        <v>1107.4104</v>
      </c>
      <c r="U181" s="40">
        <f>SUM(Q181:T181)</f>
        <v>2269.2248</v>
      </c>
      <c r="V181" s="40">
        <f>ROUND(B181*'Rate Tables'!$G$105,4)</f>
        <v>158.04</v>
      </c>
      <c r="W181" s="40">
        <f>ROUND(B181*'Rate Tables'!$G$107,4)</f>
        <v>253.125</v>
      </c>
      <c r="X181" s="40">
        <f>ROUND(B181*'Rate Tables'!$G$112,4)</f>
        <v>188.91</v>
      </c>
      <c r="Y181" s="40">
        <f>ROUND(B181*'Rate Tables'!$G$114,4)</f>
        <v>0</v>
      </c>
      <c r="Z181" s="40">
        <f>ROUND(N181*'Rate Tables'!$G$117,4)</f>
        <v>5.9</v>
      </c>
      <c r="AA181" s="40"/>
      <c r="AB181" s="40">
        <f>ROUND(B181*'Rate Tables'!$G$119,4)</f>
        <v>599.4</v>
      </c>
      <c r="AC181" s="40">
        <f>SUM(Z181:AB181)</f>
        <v>605.29999999999995</v>
      </c>
      <c r="AD181" s="40">
        <f>ROUND(N181*'Rate Tables'!$G$122,4)</f>
        <v>3.15</v>
      </c>
      <c r="AE181" s="40">
        <f>ROUND(O181*'Rate Tables'!$G$123,4)</f>
        <v>214.6</v>
      </c>
      <c r="AF181" s="40">
        <f>ROUND(L181*'Rate Tables'!$G$125,4)</f>
        <v>401.52120000000002</v>
      </c>
      <c r="AG181" s="40"/>
      <c r="AH181" s="40">
        <f>SUM(AD181:AG181)</f>
        <v>619.27120000000002</v>
      </c>
      <c r="AI181" s="78">
        <f>ROUND(B181*'Rate Tables'!$G$109,4)</f>
        <v>0</v>
      </c>
      <c r="AJ181" s="78">
        <f>ROUND(B181*'Rate Tables'!$G$110,4)</f>
        <v>89.55</v>
      </c>
      <c r="AK181" s="41">
        <f t="shared" si="150"/>
        <v>4207.42</v>
      </c>
      <c r="AO181" s="40">
        <f>'Rate Tables'!$J$96</f>
        <v>24</v>
      </c>
      <c r="AP181" s="40">
        <f>ROUND(N181*'Rate Tables'!$J$99,4)</f>
        <v>24.75</v>
      </c>
      <c r="AQ181" s="40">
        <f>ROUND(O181*'Rate Tables'!$J$100,4)</f>
        <v>990.35</v>
      </c>
      <c r="AR181" s="40">
        <f>ROUND(L181*'Rate Tables'!$J$102,4)</f>
        <v>146.71440000000001</v>
      </c>
      <c r="AS181" s="40">
        <f>ROUND(M181*'Rate Tables'!$J$103,4)</f>
        <v>1107.4104</v>
      </c>
      <c r="AT181" s="40">
        <f>SUM(AP181:AS181)</f>
        <v>2269.2248</v>
      </c>
      <c r="AU181" s="40">
        <f>ROUND(B181*'Rate Tables'!$J$105,4)</f>
        <v>158.04</v>
      </c>
      <c r="AV181" s="40">
        <f>ROUND(B181*'Rate Tables'!$J$107,4)</f>
        <v>253.125</v>
      </c>
      <c r="AW181" s="40">
        <f>ROUND(B181*'Rate Tables'!$J$112,4)</f>
        <v>188.91</v>
      </c>
      <c r="AX181" s="40">
        <f>ROUND(B181*'Rate Tables'!$J$114,4)</f>
        <v>0</v>
      </c>
      <c r="AY181" s="40">
        <f>ROUND(N181*'Rate Tables'!$J$117,4)</f>
        <v>5.9</v>
      </c>
      <c r="AZ181" s="40"/>
      <c r="BA181" s="40">
        <f>ROUND(B181*'Rate Tables'!$J$119,4)</f>
        <v>599.4</v>
      </c>
      <c r="BB181" s="40">
        <f>SUM(AY181:BA181)</f>
        <v>605.29999999999995</v>
      </c>
      <c r="BC181" s="40">
        <f>ROUND(N181*'Rate Tables'!$J$122,4)</f>
        <v>3.15</v>
      </c>
      <c r="BD181" s="40">
        <f>ROUND(O181*'Rate Tables'!$J$123,4)</f>
        <v>214.6</v>
      </c>
      <c r="BE181" s="40">
        <f>ROUND(L181*'Rate Tables'!$J$125,4)</f>
        <v>401.52120000000002</v>
      </c>
      <c r="BF181" s="40"/>
      <c r="BG181" s="40">
        <f>SUM(BC181:BF181)</f>
        <v>619.27120000000002</v>
      </c>
      <c r="BH181" s="78">
        <f>ROUND(B181*'Rate Tables'!$J$109,4)</f>
        <v>63.45</v>
      </c>
      <c r="BI181" s="78">
        <f>ROUND(B181*'Rate Tables'!$J$110,4)</f>
        <v>89.55</v>
      </c>
      <c r="BJ181" s="41">
        <f t="shared" si="151"/>
        <v>4270.87</v>
      </c>
    </row>
    <row r="182" spans="1:70" x14ac:dyDescent="0.25">
      <c r="A182" s="58">
        <f>A181</f>
        <v>150</v>
      </c>
      <c r="B182" s="106">
        <f>ROUND(A182*400,0)</f>
        <v>60000</v>
      </c>
      <c r="C182" s="88">
        <f>AK182</f>
        <v>5051.55</v>
      </c>
      <c r="D182" s="88">
        <f>BJ182</f>
        <v>5136.1499999999996</v>
      </c>
      <c r="E182" s="88">
        <f>D182-C182</f>
        <v>84.599999999999454</v>
      </c>
      <c r="F182" s="107">
        <f>ROUND(E182/C182*100,1)</f>
        <v>1.7</v>
      </c>
      <c r="H182" s="88">
        <f>C182/B182*100</f>
        <v>8.4192499999999999</v>
      </c>
      <c r="I182" s="88">
        <f>D182/B182*100</f>
        <v>8.5602499999999999</v>
      </c>
      <c r="J182" s="12"/>
      <c r="L182" s="35">
        <f>IF(B182&lt;=4920,B182,4920)</f>
        <v>4920</v>
      </c>
      <c r="M182" s="35">
        <f>IF(B182&lt;=4920,0,B182-4920)</f>
        <v>55080</v>
      </c>
      <c r="N182" s="35">
        <f>IF(A182&lt;=5,A182,5)</f>
        <v>5</v>
      </c>
      <c r="O182" s="35">
        <f>IF(A182&lt;=5,0,A182-5)</f>
        <v>145</v>
      </c>
      <c r="P182" s="40">
        <f>'Rate Tables'!$G$96</f>
        <v>24</v>
      </c>
      <c r="Q182" s="40">
        <f>ROUND(N182*'Rate Tables'!$G$99,4)</f>
        <v>24.75</v>
      </c>
      <c r="R182" s="40">
        <f>ROUND(O182*'Rate Tables'!$G$100,4)</f>
        <v>990.35</v>
      </c>
      <c r="S182" s="40">
        <f>ROUND(L182*'Rate Tables'!$G$102,4)</f>
        <v>146.71440000000001</v>
      </c>
      <c r="T182" s="40">
        <f>ROUND(M182*'Rate Tables'!$G$103,4)</f>
        <v>1521.8604</v>
      </c>
      <c r="U182" s="40">
        <f>SUM(Q182:T182)</f>
        <v>2683.6747999999998</v>
      </c>
      <c r="V182" s="40">
        <f>ROUND(B182*'Rate Tables'!$G$105,4)</f>
        <v>210.72</v>
      </c>
      <c r="W182" s="40">
        <f>ROUND(B182*'Rate Tables'!$G$107,4)</f>
        <v>337.5</v>
      </c>
      <c r="X182" s="40">
        <f>ROUND(B182*'Rate Tables'!$G$112,4)</f>
        <v>251.88</v>
      </c>
      <c r="Y182" s="40">
        <f>ROUND(B182*'Rate Tables'!$G$114,4)</f>
        <v>0</v>
      </c>
      <c r="Z182" s="40">
        <f>ROUND(N182*'Rate Tables'!$G$117,4)</f>
        <v>5.9</v>
      </c>
      <c r="AA182" s="40"/>
      <c r="AB182" s="40">
        <f>ROUND(B182*'Rate Tables'!$G$119,4)</f>
        <v>799.2</v>
      </c>
      <c r="AC182" s="40">
        <f>SUM(Z182:AB182)</f>
        <v>805.1</v>
      </c>
      <c r="AD182" s="40">
        <f>ROUND(N182*'Rate Tables'!$G$122,4)</f>
        <v>3.15</v>
      </c>
      <c r="AE182" s="40">
        <f>ROUND(O182*'Rate Tables'!$G$123,4)</f>
        <v>214.6</v>
      </c>
      <c r="AF182" s="40">
        <f>ROUND(L182*'Rate Tables'!$G$125,4)</f>
        <v>401.52120000000002</v>
      </c>
      <c r="AG182" s="40"/>
      <c r="AH182" s="40">
        <f>SUM(AD182:AG182)</f>
        <v>619.27120000000002</v>
      </c>
      <c r="AI182" s="78">
        <f>ROUND(B182*'Rate Tables'!$G$109,4)</f>
        <v>0</v>
      </c>
      <c r="AJ182" s="78">
        <f>ROUND(B182*'Rate Tables'!$G$110,4)</f>
        <v>119.4</v>
      </c>
      <c r="AK182" s="41">
        <f t="shared" si="150"/>
        <v>5051.55</v>
      </c>
      <c r="AO182" s="40">
        <f>'Rate Tables'!$J$96</f>
        <v>24</v>
      </c>
      <c r="AP182" s="40">
        <f>ROUND(N182*'Rate Tables'!$J$99,4)</f>
        <v>24.75</v>
      </c>
      <c r="AQ182" s="40">
        <f>ROUND(O182*'Rate Tables'!$J$100,4)</f>
        <v>990.35</v>
      </c>
      <c r="AR182" s="40">
        <f>ROUND(L182*'Rate Tables'!$J$102,4)</f>
        <v>146.71440000000001</v>
      </c>
      <c r="AS182" s="40">
        <f>ROUND(M182*'Rate Tables'!$J$103,4)</f>
        <v>1521.8604</v>
      </c>
      <c r="AT182" s="40">
        <f>SUM(AP182:AS182)</f>
        <v>2683.6747999999998</v>
      </c>
      <c r="AU182" s="40">
        <f>ROUND(B182*'Rate Tables'!$J$105,4)</f>
        <v>210.72</v>
      </c>
      <c r="AV182" s="40">
        <f>ROUND(B182*'Rate Tables'!$J$107,4)</f>
        <v>337.5</v>
      </c>
      <c r="AW182" s="40">
        <f>ROUND(B182*'Rate Tables'!$J$112,4)</f>
        <v>251.88</v>
      </c>
      <c r="AX182" s="40">
        <f>ROUND(B182*'Rate Tables'!$J$114,4)</f>
        <v>0</v>
      </c>
      <c r="AY182" s="40">
        <f>ROUND(N182*'Rate Tables'!$J$117,4)</f>
        <v>5.9</v>
      </c>
      <c r="AZ182" s="40"/>
      <c r="BA182" s="40">
        <f>ROUND(B182*'Rate Tables'!$J$119,4)</f>
        <v>799.2</v>
      </c>
      <c r="BB182" s="40">
        <f>SUM(AY182:BA182)</f>
        <v>805.1</v>
      </c>
      <c r="BC182" s="40">
        <f>ROUND(N182*'Rate Tables'!$J$122,4)</f>
        <v>3.15</v>
      </c>
      <c r="BD182" s="40">
        <f>ROUND(O182*'Rate Tables'!$J$123,4)</f>
        <v>214.6</v>
      </c>
      <c r="BE182" s="40">
        <f>ROUND(L182*'Rate Tables'!$J$125,4)</f>
        <v>401.52120000000002</v>
      </c>
      <c r="BF182" s="40"/>
      <c r="BG182" s="40">
        <f>SUM(BC182:BF182)</f>
        <v>619.27120000000002</v>
      </c>
      <c r="BH182" s="78">
        <f>ROUND(B182*'Rate Tables'!$J$109,4)</f>
        <v>84.6</v>
      </c>
      <c r="BI182" s="78">
        <f>ROUND(B182*'Rate Tables'!$J$110,4)</f>
        <v>119.4</v>
      </c>
      <c r="BJ182" s="41">
        <f t="shared" si="151"/>
        <v>5136.1499999999996</v>
      </c>
    </row>
    <row r="184" spans="1:70" ht="15.5" x14ac:dyDescent="0.35">
      <c r="A184" s="100" t="str">
        <f>'Rate Tables'!A1</f>
        <v>ROCKLAND ELECTRIC COMPANY</v>
      </c>
      <c r="B184" s="100"/>
      <c r="C184" s="84"/>
      <c r="D184" s="84"/>
      <c r="E184" s="84"/>
      <c r="F184" s="84"/>
    </row>
    <row r="186" spans="1:70" x14ac:dyDescent="0.25">
      <c r="A186" s="84" t="str">
        <f>'Rate Tables'!A3</f>
        <v>Monthly Billing Comparisons</v>
      </c>
      <c r="B186" s="84"/>
      <c r="C186" s="84"/>
      <c r="D186" s="84"/>
      <c r="E186" s="84"/>
      <c r="F186" s="84"/>
    </row>
    <row r="188" spans="1:70" ht="13" x14ac:dyDescent="0.3">
      <c r="A188" s="101" t="s">
        <v>88</v>
      </c>
      <c r="B188" s="101"/>
      <c r="C188" s="84"/>
      <c r="D188" s="84"/>
      <c r="E188" s="84"/>
      <c r="F188" s="84"/>
      <c r="K188" s="35"/>
      <c r="BP188" s="1"/>
    </row>
    <row r="189" spans="1:70" x14ac:dyDescent="0.25">
      <c r="B189" s="84"/>
      <c r="C189" s="84"/>
      <c r="D189" s="84"/>
      <c r="E189" s="84"/>
      <c r="F189" s="84"/>
      <c r="K189" s="35"/>
      <c r="BP189" s="1"/>
    </row>
    <row r="190" spans="1:70" x14ac:dyDescent="0.25">
      <c r="K190" s="35"/>
      <c r="BQ190" s="35"/>
      <c r="BR190" s="35"/>
    </row>
    <row r="191" spans="1:70" x14ac:dyDescent="0.25">
      <c r="K191" s="35"/>
      <c r="BO191" s="1"/>
      <c r="BP191" s="1"/>
    </row>
    <row r="192" spans="1:70" x14ac:dyDescent="0.25">
      <c r="B192" s="102" t="s">
        <v>48</v>
      </c>
      <c r="C192" s="102" t="s">
        <v>49</v>
      </c>
      <c r="D192" s="102" t="s">
        <v>49</v>
      </c>
      <c r="K192" s="35"/>
      <c r="N192" s="135" t="s">
        <v>50</v>
      </c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H192" s="135" t="s">
        <v>51</v>
      </c>
      <c r="AI192" s="13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  <c r="AV192" s="135"/>
      <c r="AW192" s="135"/>
      <c r="AX192" s="135"/>
      <c r="AY192" s="135"/>
      <c r="AZ192" s="135"/>
      <c r="BI192" s="1"/>
      <c r="BJ192" s="1"/>
      <c r="BK192" s="1"/>
      <c r="BL192" s="1"/>
      <c r="BM192" s="1"/>
      <c r="BN192" s="1"/>
      <c r="BO192" s="1"/>
      <c r="BP192" s="1"/>
    </row>
    <row r="193" spans="1:68" ht="13" x14ac:dyDescent="0.3">
      <c r="A193" s="108" t="s">
        <v>78</v>
      </c>
      <c r="B193" s="102" t="s">
        <v>52</v>
      </c>
      <c r="C193" s="102" t="s">
        <v>1</v>
      </c>
      <c r="D193" s="102" t="s">
        <v>3</v>
      </c>
      <c r="E193" s="103" t="s">
        <v>53</v>
      </c>
      <c r="F193" s="84"/>
      <c r="H193" s="134" t="s">
        <v>54</v>
      </c>
      <c r="I193" s="134"/>
      <c r="J193" s="4"/>
      <c r="K193" s="38" t="s">
        <v>37</v>
      </c>
      <c r="L193" s="42" t="s">
        <v>32</v>
      </c>
      <c r="M193" s="42" t="s">
        <v>32</v>
      </c>
      <c r="N193" s="38"/>
      <c r="O193" s="42" t="s">
        <v>79</v>
      </c>
      <c r="P193" s="38" t="s">
        <v>55</v>
      </c>
      <c r="Q193" s="38" t="s">
        <v>2</v>
      </c>
      <c r="R193" s="38"/>
      <c r="S193" s="38"/>
      <c r="T193" s="38"/>
      <c r="U193" s="38"/>
      <c r="V193" s="38" t="s">
        <v>56</v>
      </c>
      <c r="W193" s="38" t="s">
        <v>80</v>
      </c>
      <c r="X193" s="38" t="s">
        <v>69</v>
      </c>
      <c r="Y193" s="38" t="s">
        <v>69</v>
      </c>
      <c r="Z193" s="38" t="s">
        <v>69</v>
      </c>
      <c r="AA193" s="38" t="s">
        <v>2</v>
      </c>
      <c r="AB193" s="42" t="s">
        <v>81</v>
      </c>
      <c r="AC193" s="42" t="s">
        <v>81</v>
      </c>
      <c r="AD193" s="38" t="s">
        <v>19</v>
      </c>
      <c r="AE193" s="38" t="s">
        <v>2</v>
      </c>
      <c r="AF193" s="38" t="s">
        <v>2</v>
      </c>
      <c r="AH193" s="38"/>
      <c r="AI193" s="42" t="s">
        <v>79</v>
      </c>
      <c r="AJ193" s="38" t="s">
        <v>55</v>
      </c>
      <c r="AK193" s="38" t="s">
        <v>2</v>
      </c>
      <c r="AL193" s="38"/>
      <c r="AM193" s="38"/>
      <c r="AN193" s="38"/>
      <c r="AO193" s="38"/>
      <c r="AP193" s="38" t="s">
        <v>56</v>
      </c>
      <c r="AQ193" s="38" t="s">
        <v>80</v>
      </c>
      <c r="AR193" s="38" t="s">
        <v>69</v>
      </c>
      <c r="AS193" s="38" t="s">
        <v>69</v>
      </c>
      <c r="AT193" s="38" t="s">
        <v>69</v>
      </c>
      <c r="AU193" s="38" t="s">
        <v>2</v>
      </c>
      <c r="AV193" s="42" t="s">
        <v>81</v>
      </c>
      <c r="AW193" s="42" t="s">
        <v>81</v>
      </c>
      <c r="AX193" s="38" t="s">
        <v>19</v>
      </c>
      <c r="AY193" s="38" t="s">
        <v>2</v>
      </c>
      <c r="AZ193" s="38" t="s">
        <v>2</v>
      </c>
      <c r="BI193" s="1"/>
      <c r="BJ193" s="1"/>
      <c r="BK193" s="1"/>
      <c r="BL193" s="1"/>
      <c r="BM193" s="1"/>
      <c r="BN193" s="1"/>
      <c r="BO193" s="1"/>
      <c r="BP193" s="1"/>
    </row>
    <row r="194" spans="1:68" ht="13" x14ac:dyDescent="0.3">
      <c r="A194" s="110" t="s">
        <v>82</v>
      </c>
      <c r="B194" s="104" t="s">
        <v>57</v>
      </c>
      <c r="C194" s="104" t="s">
        <v>58</v>
      </c>
      <c r="D194" s="104" t="s">
        <v>58</v>
      </c>
      <c r="E194" s="104" t="s">
        <v>59</v>
      </c>
      <c r="F194" s="104" t="s">
        <v>60</v>
      </c>
      <c r="H194" s="105" t="s">
        <v>1</v>
      </c>
      <c r="I194" s="105" t="s">
        <v>3</v>
      </c>
      <c r="J194" s="28"/>
      <c r="K194" s="39" t="s">
        <v>75</v>
      </c>
      <c r="L194" s="39" t="s">
        <v>61</v>
      </c>
      <c r="M194" s="39" t="s">
        <v>62</v>
      </c>
      <c r="N194" s="39" t="s">
        <v>63</v>
      </c>
      <c r="O194" s="39" t="s">
        <v>75</v>
      </c>
      <c r="P194" s="39" t="s">
        <v>75</v>
      </c>
      <c r="Q194" s="39" t="s">
        <v>64</v>
      </c>
      <c r="R194" s="39" t="s">
        <v>65</v>
      </c>
      <c r="S194" s="39" t="s">
        <v>66</v>
      </c>
      <c r="T194" s="68" t="s">
        <v>103</v>
      </c>
      <c r="U194" s="68" t="s">
        <v>108</v>
      </c>
      <c r="V194" s="39" t="s">
        <v>67</v>
      </c>
      <c r="W194" s="39" t="s">
        <v>84</v>
      </c>
      <c r="X194" s="43" t="s">
        <v>85</v>
      </c>
      <c r="Y194" s="43" t="s">
        <v>86</v>
      </c>
      <c r="Z194" s="39" t="s">
        <v>37</v>
      </c>
      <c r="AA194" s="39" t="s">
        <v>69</v>
      </c>
      <c r="AB194" s="39" t="s">
        <v>61</v>
      </c>
      <c r="AC194" s="39" t="s">
        <v>62</v>
      </c>
      <c r="AD194" s="39" t="s">
        <v>20</v>
      </c>
      <c r="AE194" s="39" t="s">
        <v>19</v>
      </c>
      <c r="AF194" s="39" t="s">
        <v>72</v>
      </c>
      <c r="AH194" s="39" t="s">
        <v>63</v>
      </c>
      <c r="AI194" s="39" t="s">
        <v>75</v>
      </c>
      <c r="AJ194" s="39" t="s">
        <v>75</v>
      </c>
      <c r="AK194" s="39" t="s">
        <v>64</v>
      </c>
      <c r="AL194" s="39" t="s">
        <v>65</v>
      </c>
      <c r="AM194" s="39" t="s">
        <v>66</v>
      </c>
      <c r="AN194" s="68" t="s">
        <v>103</v>
      </c>
      <c r="AO194" s="68" t="s">
        <v>108</v>
      </c>
      <c r="AP194" s="39" t="s">
        <v>67</v>
      </c>
      <c r="AQ194" s="39" t="s">
        <v>84</v>
      </c>
      <c r="AR194" s="43" t="s">
        <v>85</v>
      </c>
      <c r="AS194" s="43" t="s">
        <v>86</v>
      </c>
      <c r="AT194" s="39" t="s">
        <v>37</v>
      </c>
      <c r="AU194" s="39" t="s">
        <v>69</v>
      </c>
      <c r="AV194" s="39" t="s">
        <v>61</v>
      </c>
      <c r="AW194" s="39" t="s">
        <v>62</v>
      </c>
      <c r="AX194" s="39" t="s">
        <v>20</v>
      </c>
      <c r="AY194" s="39" t="s">
        <v>19</v>
      </c>
      <c r="AZ194" s="39" t="s">
        <v>72</v>
      </c>
      <c r="BI194" s="1"/>
      <c r="BJ194" s="1"/>
      <c r="BK194" s="1"/>
      <c r="BL194" s="1"/>
      <c r="BM194" s="1"/>
      <c r="BN194" s="1"/>
      <c r="BO194" s="1"/>
      <c r="BP194" s="1"/>
    </row>
    <row r="195" spans="1:68" ht="13" x14ac:dyDescent="0.3">
      <c r="B195" s="104"/>
      <c r="C195" s="104"/>
      <c r="D195" s="104"/>
      <c r="E195" s="104"/>
      <c r="F195" s="104"/>
      <c r="K195" s="39"/>
      <c r="N195" s="39"/>
      <c r="P195" s="39"/>
      <c r="Q195" s="39"/>
      <c r="R195" s="39"/>
      <c r="S195" s="39"/>
      <c r="T195" s="39"/>
      <c r="U195" s="39"/>
      <c r="V195" s="39"/>
      <c r="W195" s="39"/>
      <c r="Z195" s="39"/>
      <c r="AD195" s="39"/>
      <c r="AE195" s="39"/>
      <c r="AF195" s="39"/>
      <c r="AH195" s="39"/>
      <c r="AJ195" s="39"/>
      <c r="AK195" s="39"/>
      <c r="AL195" s="39"/>
      <c r="AM195" s="39"/>
      <c r="AN195" s="39"/>
      <c r="AO195" s="39"/>
      <c r="AP195" s="39"/>
      <c r="AQ195" s="39"/>
      <c r="AT195" s="39"/>
      <c r="AX195" s="39"/>
      <c r="AY195" s="39"/>
      <c r="AZ195" s="39"/>
      <c r="BI195" s="1"/>
      <c r="BJ195" s="1"/>
      <c r="BK195" s="1"/>
      <c r="BL195" s="1"/>
      <c r="BM195" s="1"/>
      <c r="BN195" s="1"/>
      <c r="BO195" s="1"/>
      <c r="BP195" s="1"/>
    </row>
    <row r="196" spans="1:68" x14ac:dyDescent="0.25">
      <c r="A196" s="58">
        <v>100</v>
      </c>
      <c r="B196" s="106">
        <f>ROUND(A196*200,0)</f>
        <v>20000</v>
      </c>
      <c r="C196" s="86">
        <f>AF196</f>
        <v>3816.8</v>
      </c>
      <c r="D196" s="86">
        <f>AZ196</f>
        <v>3845</v>
      </c>
      <c r="E196" s="86">
        <f>D196-C196</f>
        <v>28.199999999999818</v>
      </c>
      <c r="F196" s="107">
        <f>ROUND(E196/C196*100,1)</f>
        <v>0.7</v>
      </c>
      <c r="G196" s="86"/>
      <c r="H196" s="88">
        <f>C196/B196*100</f>
        <v>19.084</v>
      </c>
      <c r="I196" s="88">
        <f>D196/B196*100</f>
        <v>19.225000000000001</v>
      </c>
      <c r="J196" s="12"/>
      <c r="K196" s="35">
        <f>B196</f>
        <v>20000</v>
      </c>
      <c r="L196" s="35">
        <f>IF(A196&lt;=5,A196,5)</f>
        <v>5</v>
      </c>
      <c r="M196" s="35">
        <f>IF(A196&lt;=5,0,A196-5)</f>
        <v>95</v>
      </c>
      <c r="N196" s="40">
        <f>'Rate Tables'!$F$132</f>
        <v>100</v>
      </c>
      <c r="O196" s="40">
        <f>ROUND((L196+M196)*'Rate Tables'!$F$135,4)</f>
        <v>1015</v>
      </c>
      <c r="P196" s="40">
        <f>ROUND(K196*'Rate Tables'!$F$137,4)</f>
        <v>297</v>
      </c>
      <c r="Q196" s="40">
        <f>SUM(O196:P196)</f>
        <v>1312</v>
      </c>
      <c r="R196" s="40">
        <f>ROUND(B196*'Rate Tables'!$F$139,4)</f>
        <v>70.239999999999995</v>
      </c>
      <c r="S196" s="40">
        <f>ROUND(B196*'Rate Tables'!$F$141,4)</f>
        <v>112.5</v>
      </c>
      <c r="T196" s="78">
        <f>ROUND(B196*'Rate Tables'!$F$143,4)</f>
        <v>0</v>
      </c>
      <c r="U196" s="78">
        <f>ROUND(B196*'Rate Tables'!$F$144,4)</f>
        <v>25.6</v>
      </c>
      <c r="V196" s="40">
        <f>ROUND(B196*'Rate Tables'!$F$146,4)</f>
        <v>83.96</v>
      </c>
      <c r="W196" s="40">
        <f>ROUND(B196*'Rate Tables'!$F$148,4)</f>
        <v>0</v>
      </c>
      <c r="X196" s="40">
        <f>ROUND(L196*'Rate Tables'!$F$151,4)</f>
        <v>7.05</v>
      </c>
      <c r="Y196" s="40"/>
      <c r="Z196" s="40">
        <f>ROUND(B196*'Rate Tables'!$F$153,4)</f>
        <v>289.60000000000002</v>
      </c>
      <c r="AA196" s="40">
        <f>SUM(X196:Z196)</f>
        <v>296.65000000000003</v>
      </c>
      <c r="AB196" s="40">
        <f>ROUND(L196*'Rate Tables'!$F$156,4)</f>
        <v>2.5</v>
      </c>
      <c r="AC196" s="40">
        <f>ROUND(M196*'Rate Tables'!$F$157,4)</f>
        <v>183.35</v>
      </c>
      <c r="AD196" s="40">
        <f>ROUND(K196*'Rate Tables'!$F$159,4)</f>
        <v>1630</v>
      </c>
      <c r="AE196" s="40">
        <f>SUM(AB196:AD196)</f>
        <v>1815.85</v>
      </c>
      <c r="AF196" s="41">
        <f>ROUND(N196+Q196+R196+S196+T196+U196+V196+W196+AA196+AE196,2)</f>
        <v>3816.8</v>
      </c>
      <c r="AH196" s="40">
        <f>'Rate Tables'!$I$132</f>
        <v>100</v>
      </c>
      <c r="AI196" s="40">
        <f>ROUND((L196+M196)*'Rate Tables'!$I$135,4)</f>
        <v>1015</v>
      </c>
      <c r="AJ196" s="40">
        <f>ROUND(K196*'Rate Tables'!$I$137,4)</f>
        <v>297</v>
      </c>
      <c r="AK196" s="40">
        <f>SUM(AI196:AJ196)</f>
        <v>1312</v>
      </c>
      <c r="AL196" s="40">
        <f>ROUND(B196*'Rate Tables'!$I$139,4)</f>
        <v>70.239999999999995</v>
      </c>
      <c r="AM196" s="40">
        <f>ROUND(B196*'Rate Tables'!$I$141,4)</f>
        <v>112.5</v>
      </c>
      <c r="AN196" s="78">
        <f>ROUND($B196*'Rate Tables'!$I$143,4)</f>
        <v>28.2</v>
      </c>
      <c r="AO196" s="78">
        <f>ROUND($B196*'Rate Tables'!$I$144,4)</f>
        <v>25.6</v>
      </c>
      <c r="AP196" s="40">
        <f>ROUND(B196*'Rate Tables'!$I$146,4)</f>
        <v>83.96</v>
      </c>
      <c r="AQ196" s="40">
        <f>ROUND(B196*'Rate Tables'!$I$148,4)</f>
        <v>0</v>
      </c>
      <c r="AR196" s="40">
        <f>ROUND(L196*'Rate Tables'!$I$151,4)</f>
        <v>7.05</v>
      </c>
      <c r="AS196" s="40"/>
      <c r="AT196" s="40">
        <f>ROUND(B196*'Rate Tables'!$I$153,4)</f>
        <v>289.60000000000002</v>
      </c>
      <c r="AU196" s="40">
        <f>SUM(AR196:AT196)</f>
        <v>296.65000000000003</v>
      </c>
      <c r="AV196" s="40">
        <f>ROUND(L196*'Rate Tables'!$I$156,4)</f>
        <v>2.5</v>
      </c>
      <c r="AW196" s="40">
        <f>ROUND(M196*'Rate Tables'!$I$157,4)</f>
        <v>183.35</v>
      </c>
      <c r="AX196" s="40">
        <f>ROUND(K196*'Rate Tables'!$I$159,4)</f>
        <v>1630</v>
      </c>
      <c r="AY196" s="40">
        <f>SUM(AV196:AX196)</f>
        <v>1815.85</v>
      </c>
      <c r="AZ196" s="41">
        <f>ROUND(AH196+AK196+AL196+AM196+AN196+AO196+AP196+AQ196+AU196+AY196,2)</f>
        <v>3845</v>
      </c>
      <c r="BI196" s="1"/>
      <c r="BJ196" s="1"/>
      <c r="BK196" s="1"/>
      <c r="BL196" s="1"/>
      <c r="BM196" s="1"/>
      <c r="BN196" s="1"/>
      <c r="BO196" s="1"/>
      <c r="BP196" s="1"/>
    </row>
    <row r="197" spans="1:68" x14ac:dyDescent="0.25">
      <c r="A197" s="58">
        <f>A196</f>
        <v>100</v>
      </c>
      <c r="B197" s="106">
        <f>ROUND(A197*300,0)</f>
        <v>30000</v>
      </c>
      <c r="C197" s="88">
        <f>AF197</f>
        <v>5071.25</v>
      </c>
      <c r="D197" s="88">
        <f>AZ197</f>
        <v>5113.55</v>
      </c>
      <c r="E197" s="88">
        <f>D197-C197</f>
        <v>42.300000000000182</v>
      </c>
      <c r="F197" s="107">
        <f>ROUND(E197/C197*100,1)</f>
        <v>0.8</v>
      </c>
      <c r="G197" s="86"/>
      <c r="H197" s="88">
        <f>C197/B197*100</f>
        <v>16.904166666666669</v>
      </c>
      <c r="I197" s="88">
        <f>D197/B197*100</f>
        <v>17.045166666666667</v>
      </c>
      <c r="J197" s="12"/>
      <c r="K197" s="35">
        <f t="shared" ref="K197:K199" si="152">B197</f>
        <v>30000</v>
      </c>
      <c r="L197" s="35">
        <f>IF(A197&lt;=5,A197,5)</f>
        <v>5</v>
      </c>
      <c r="M197" s="35">
        <f>IF(A197&lt;=5,0,A197-5)</f>
        <v>95</v>
      </c>
      <c r="N197" s="40">
        <f>'Rate Tables'!$F$132</f>
        <v>100</v>
      </c>
      <c r="O197" s="40">
        <f>ROUND((L197+M197)*'Rate Tables'!$F$135,4)</f>
        <v>1015</v>
      </c>
      <c r="P197" s="40">
        <f>ROUND(K197*'Rate Tables'!$F$137,4)</f>
        <v>445.5</v>
      </c>
      <c r="Q197" s="40">
        <f>SUM(O197:P197)</f>
        <v>1460.5</v>
      </c>
      <c r="R197" s="40">
        <f>ROUND(B197*'Rate Tables'!$F$139,4)</f>
        <v>105.36</v>
      </c>
      <c r="S197" s="40">
        <f>ROUND(B197*'Rate Tables'!$F$141,4)</f>
        <v>168.75</v>
      </c>
      <c r="T197" s="78">
        <f>ROUND(B197*'Rate Tables'!$F$143,4)</f>
        <v>0</v>
      </c>
      <c r="U197" s="78">
        <f>ROUND(B197*'Rate Tables'!$F$144,4)</f>
        <v>38.4</v>
      </c>
      <c r="V197" s="40">
        <f>ROUND(B197*'Rate Tables'!$F$146,4)</f>
        <v>125.94</v>
      </c>
      <c r="W197" s="40">
        <f>ROUND(B197*'Rate Tables'!$F$148,4)</f>
        <v>0</v>
      </c>
      <c r="X197" s="40">
        <f>ROUND(L197*'Rate Tables'!$F$151,4)</f>
        <v>7.05</v>
      </c>
      <c r="Y197" s="40"/>
      <c r="Z197" s="40">
        <f>ROUND(B197*'Rate Tables'!$F$153,4)</f>
        <v>434.4</v>
      </c>
      <c r="AA197" s="40">
        <f>SUM(X197:Z197)</f>
        <v>441.45</v>
      </c>
      <c r="AB197" s="40">
        <f>ROUND(L197*'Rate Tables'!$F$156,4)</f>
        <v>2.5</v>
      </c>
      <c r="AC197" s="40">
        <f>ROUND(M197*'Rate Tables'!$F$157,4)</f>
        <v>183.35</v>
      </c>
      <c r="AD197" s="40">
        <f>ROUND(K197*'Rate Tables'!$F$159,4)</f>
        <v>2445</v>
      </c>
      <c r="AE197" s="40">
        <f>SUM(AB197:AD197)</f>
        <v>2630.85</v>
      </c>
      <c r="AF197" s="41">
        <f t="shared" ref="AF197:AF224" si="153">ROUND(N197+Q197+R197+S197+T197+U197+V197+W197+AA197+AE197,2)</f>
        <v>5071.25</v>
      </c>
      <c r="AH197" s="40">
        <f>'Rate Tables'!$I$132</f>
        <v>100</v>
      </c>
      <c r="AI197" s="40">
        <f>ROUND((L197+M197)*'Rate Tables'!$I$135,4)</f>
        <v>1015</v>
      </c>
      <c r="AJ197" s="40">
        <f>ROUND(K197*'Rate Tables'!$I$137,4)</f>
        <v>445.5</v>
      </c>
      <c r="AK197" s="40">
        <f>SUM(AI197:AJ197)</f>
        <v>1460.5</v>
      </c>
      <c r="AL197" s="40">
        <f>ROUND(B197*'Rate Tables'!$I$139,4)</f>
        <v>105.36</v>
      </c>
      <c r="AM197" s="40">
        <f>ROUND(B197*'Rate Tables'!$I$141,4)</f>
        <v>168.75</v>
      </c>
      <c r="AN197" s="78">
        <f>ROUND($B197*'Rate Tables'!$I$143,4)</f>
        <v>42.3</v>
      </c>
      <c r="AO197" s="78">
        <f>ROUND($B197*'Rate Tables'!$I$144,4)</f>
        <v>38.4</v>
      </c>
      <c r="AP197" s="40">
        <f>ROUND(B197*'Rate Tables'!$I$146,4)</f>
        <v>125.94</v>
      </c>
      <c r="AQ197" s="40">
        <f>ROUND(B197*'Rate Tables'!$I$148,4)</f>
        <v>0</v>
      </c>
      <c r="AR197" s="40">
        <f>ROUND(L197*'Rate Tables'!$I$151,4)</f>
        <v>7.05</v>
      </c>
      <c r="AS197" s="40"/>
      <c r="AT197" s="40">
        <f>ROUND(B197*'Rate Tables'!$I$153,4)</f>
        <v>434.4</v>
      </c>
      <c r="AU197" s="40">
        <f>SUM(AR197:AT197)</f>
        <v>441.45</v>
      </c>
      <c r="AV197" s="40">
        <f>ROUND(L197*'Rate Tables'!$I$156,4)</f>
        <v>2.5</v>
      </c>
      <c r="AW197" s="40">
        <f>ROUND(M197*'Rate Tables'!$I$157,4)</f>
        <v>183.35</v>
      </c>
      <c r="AX197" s="40">
        <f>ROUND(K197*'Rate Tables'!$I$159,4)</f>
        <v>2445</v>
      </c>
      <c r="AY197" s="40">
        <f>SUM(AV197:AX197)</f>
        <v>2630.85</v>
      </c>
      <c r="AZ197" s="41">
        <f t="shared" ref="AZ197:AZ224" si="154">ROUND(AH197+AK197+AL197+AM197+AN197+AO197+AP197+AQ197+AU197+AY197,2)</f>
        <v>5113.55</v>
      </c>
      <c r="BI197" s="1"/>
      <c r="BJ197" s="1"/>
      <c r="BK197" s="1"/>
      <c r="BL197" s="1"/>
      <c r="BM197" s="1"/>
      <c r="BN197" s="1"/>
      <c r="BO197" s="1"/>
      <c r="BP197" s="1"/>
    </row>
    <row r="198" spans="1:68" x14ac:dyDescent="0.25">
      <c r="A198" s="58">
        <f>A197</f>
        <v>100</v>
      </c>
      <c r="B198" s="106">
        <f>ROUND(A198*400,0)</f>
        <v>40000</v>
      </c>
      <c r="C198" s="88">
        <f>AF198</f>
        <v>6325.7</v>
      </c>
      <c r="D198" s="88">
        <f>AZ198</f>
        <v>6382.1</v>
      </c>
      <c r="E198" s="88">
        <f>D198-C198</f>
        <v>56.400000000000546</v>
      </c>
      <c r="F198" s="107">
        <f>ROUND(E198/C198*100,1)</f>
        <v>0.9</v>
      </c>
      <c r="G198" s="86"/>
      <c r="H198" s="88">
        <f>C198/B198*100</f>
        <v>15.814249999999999</v>
      </c>
      <c r="I198" s="88">
        <f>D198/B198*100</f>
        <v>15.955250000000001</v>
      </c>
      <c r="J198" s="12"/>
      <c r="K198" s="35">
        <f t="shared" si="152"/>
        <v>40000</v>
      </c>
      <c r="L198" s="35">
        <f>IF(A198&lt;=5,A198,5)</f>
        <v>5</v>
      </c>
      <c r="M198" s="35">
        <f>IF(A198&lt;=5,0,A198-5)</f>
        <v>95</v>
      </c>
      <c r="N198" s="40">
        <f>'Rate Tables'!$F$132</f>
        <v>100</v>
      </c>
      <c r="O198" s="40">
        <f>ROUND((L198+M198)*'Rate Tables'!$F$135,4)</f>
        <v>1015</v>
      </c>
      <c r="P198" s="40">
        <f>ROUND(K198*'Rate Tables'!$F$137,4)</f>
        <v>594</v>
      </c>
      <c r="Q198" s="40">
        <f>SUM(O198:P198)</f>
        <v>1609</v>
      </c>
      <c r="R198" s="40">
        <f>ROUND(B198*'Rate Tables'!$F$139,4)</f>
        <v>140.47999999999999</v>
      </c>
      <c r="S198" s="40">
        <f>ROUND(B198*'Rate Tables'!$F$141,4)</f>
        <v>225</v>
      </c>
      <c r="T198" s="78">
        <f>ROUND(B198*'Rate Tables'!$F$143,4)</f>
        <v>0</v>
      </c>
      <c r="U198" s="78">
        <f>ROUND(B198*'Rate Tables'!$F$144,4)</f>
        <v>51.2</v>
      </c>
      <c r="V198" s="40">
        <f>ROUND(B198*'Rate Tables'!$F$146,4)</f>
        <v>167.92</v>
      </c>
      <c r="W198" s="40">
        <f>ROUND(B198*'Rate Tables'!$F$148,4)</f>
        <v>0</v>
      </c>
      <c r="X198" s="40">
        <f>ROUND(L198*'Rate Tables'!$F$151,4)</f>
        <v>7.05</v>
      </c>
      <c r="Y198" s="40"/>
      <c r="Z198" s="40">
        <f>ROUND(B198*'Rate Tables'!$F$153,4)</f>
        <v>579.20000000000005</v>
      </c>
      <c r="AA198" s="40">
        <f>SUM(X198:Z198)</f>
        <v>586.25</v>
      </c>
      <c r="AB198" s="40">
        <f>ROUND(L198*'Rate Tables'!$F$156,4)</f>
        <v>2.5</v>
      </c>
      <c r="AC198" s="40">
        <f>ROUND(M198*'Rate Tables'!$F$157,4)</f>
        <v>183.35</v>
      </c>
      <c r="AD198" s="40">
        <f>ROUND(K198*'Rate Tables'!$F$159,4)</f>
        <v>3260</v>
      </c>
      <c r="AE198" s="40">
        <f>SUM(AB198:AD198)</f>
        <v>3445.85</v>
      </c>
      <c r="AF198" s="41">
        <f t="shared" si="153"/>
        <v>6325.7</v>
      </c>
      <c r="AH198" s="40">
        <f>'Rate Tables'!$I$132</f>
        <v>100</v>
      </c>
      <c r="AI198" s="40">
        <f>ROUND((L198+M198)*'Rate Tables'!$I$135,4)</f>
        <v>1015</v>
      </c>
      <c r="AJ198" s="40">
        <f>ROUND(K198*'Rate Tables'!$I$137,4)</f>
        <v>594</v>
      </c>
      <c r="AK198" s="40">
        <f>SUM(AI198:AJ198)</f>
        <v>1609</v>
      </c>
      <c r="AL198" s="40">
        <f>ROUND(B198*'Rate Tables'!$I$139,4)</f>
        <v>140.47999999999999</v>
      </c>
      <c r="AM198" s="40">
        <f>ROUND(B198*'Rate Tables'!$I$141,4)</f>
        <v>225</v>
      </c>
      <c r="AN198" s="78">
        <f>ROUND($B198*'Rate Tables'!$I$143,4)</f>
        <v>56.4</v>
      </c>
      <c r="AO198" s="78">
        <f>ROUND($B198*'Rate Tables'!$I$144,4)</f>
        <v>51.2</v>
      </c>
      <c r="AP198" s="40">
        <f>ROUND(B198*'Rate Tables'!$I$146,4)</f>
        <v>167.92</v>
      </c>
      <c r="AQ198" s="40">
        <f>ROUND(B198*'Rate Tables'!$I$148,4)</f>
        <v>0</v>
      </c>
      <c r="AR198" s="40">
        <f>ROUND(L198*'Rate Tables'!$I$151,4)</f>
        <v>7.05</v>
      </c>
      <c r="AS198" s="40"/>
      <c r="AT198" s="40">
        <f>ROUND(B198*'Rate Tables'!$I$153,4)</f>
        <v>579.20000000000005</v>
      </c>
      <c r="AU198" s="40">
        <f>SUM(AR198:AT198)</f>
        <v>586.25</v>
      </c>
      <c r="AV198" s="40">
        <f>ROUND(L198*'Rate Tables'!$I$156,4)</f>
        <v>2.5</v>
      </c>
      <c r="AW198" s="40">
        <f>ROUND(M198*'Rate Tables'!$I$157,4)</f>
        <v>183.35</v>
      </c>
      <c r="AX198" s="40">
        <f>ROUND(K198*'Rate Tables'!$I$159,4)</f>
        <v>3260</v>
      </c>
      <c r="AY198" s="40">
        <f>SUM(AV198:AX198)</f>
        <v>3445.85</v>
      </c>
      <c r="AZ198" s="41">
        <f t="shared" si="154"/>
        <v>6382.1</v>
      </c>
      <c r="BI198" s="1"/>
      <c r="BJ198" s="1"/>
      <c r="BK198" s="1"/>
      <c r="BL198" s="1"/>
      <c r="BM198" s="1"/>
      <c r="BN198" s="1"/>
      <c r="BO198" s="1"/>
      <c r="BP198" s="1"/>
    </row>
    <row r="199" spans="1:68" x14ac:dyDescent="0.25">
      <c r="A199" s="58">
        <f>A198</f>
        <v>100</v>
      </c>
      <c r="B199" s="106">
        <f>ROUND(A199*500,0)</f>
        <v>50000</v>
      </c>
      <c r="C199" s="88">
        <f>AF199</f>
        <v>7580.15</v>
      </c>
      <c r="D199" s="88">
        <f>AZ199</f>
        <v>7650.65</v>
      </c>
      <c r="E199" s="88">
        <f>D199-C199</f>
        <v>70.5</v>
      </c>
      <c r="F199" s="107">
        <f>ROUND(E199/C199*100,1)</f>
        <v>0.9</v>
      </c>
      <c r="G199" s="86"/>
      <c r="H199" s="88">
        <f>C199/B199*100</f>
        <v>15.160299999999999</v>
      </c>
      <c r="I199" s="88">
        <f>D199/B199*100</f>
        <v>15.301299999999998</v>
      </c>
      <c r="J199" s="12"/>
      <c r="K199" s="35">
        <f t="shared" si="152"/>
        <v>50000</v>
      </c>
      <c r="L199" s="35">
        <f>IF(A199&lt;=5,A199,5)</f>
        <v>5</v>
      </c>
      <c r="M199" s="35">
        <f>IF(A199&lt;=5,0,A199-5)</f>
        <v>95</v>
      </c>
      <c r="N199" s="40">
        <f>'Rate Tables'!$F$132</f>
        <v>100</v>
      </c>
      <c r="O199" s="40">
        <f>ROUND((L199+M199)*'Rate Tables'!$F$135,4)</f>
        <v>1015</v>
      </c>
      <c r="P199" s="40">
        <f>ROUND(K199*'Rate Tables'!$F$137,4)</f>
        <v>742.5</v>
      </c>
      <c r="Q199" s="40">
        <f>SUM(O199:P199)</f>
        <v>1757.5</v>
      </c>
      <c r="R199" s="40">
        <f>ROUND(B199*'Rate Tables'!$F$139,4)</f>
        <v>175.6</v>
      </c>
      <c r="S199" s="40">
        <f>ROUND(B199*'Rate Tables'!$F$141,4)</f>
        <v>281.25</v>
      </c>
      <c r="T199" s="78">
        <f>ROUND(B199*'Rate Tables'!$F$143,4)</f>
        <v>0</v>
      </c>
      <c r="U199" s="78">
        <f>ROUND(B199*'Rate Tables'!$F$144,4)</f>
        <v>64</v>
      </c>
      <c r="V199" s="40">
        <f>ROUND(B199*'Rate Tables'!$F$146,4)</f>
        <v>209.9</v>
      </c>
      <c r="W199" s="40">
        <f>ROUND(B199*'Rate Tables'!$F$148,4)</f>
        <v>0</v>
      </c>
      <c r="X199" s="40">
        <f>ROUND(L199*'Rate Tables'!$F$151,4)</f>
        <v>7.05</v>
      </c>
      <c r="Y199" s="40"/>
      <c r="Z199" s="40">
        <f>ROUND(B199*'Rate Tables'!$F$153,4)</f>
        <v>724</v>
      </c>
      <c r="AA199" s="40">
        <f>SUM(X199:Z199)</f>
        <v>731.05</v>
      </c>
      <c r="AB199" s="40">
        <f>ROUND(L199*'Rate Tables'!$F$156,4)</f>
        <v>2.5</v>
      </c>
      <c r="AC199" s="40">
        <f>ROUND(M199*'Rate Tables'!$F$157,4)</f>
        <v>183.35</v>
      </c>
      <c r="AD199" s="40">
        <f>ROUND(K199*'Rate Tables'!$F$159,4)</f>
        <v>4075</v>
      </c>
      <c r="AE199" s="40">
        <f>SUM(AB199:AD199)</f>
        <v>4260.8500000000004</v>
      </c>
      <c r="AF199" s="41">
        <f t="shared" si="153"/>
        <v>7580.15</v>
      </c>
      <c r="AH199" s="40">
        <f>'Rate Tables'!$I$132</f>
        <v>100</v>
      </c>
      <c r="AI199" s="40">
        <f>ROUND((L199+M199)*'Rate Tables'!$I$135,4)</f>
        <v>1015</v>
      </c>
      <c r="AJ199" s="40">
        <f>ROUND(K199*'Rate Tables'!$I$137,4)</f>
        <v>742.5</v>
      </c>
      <c r="AK199" s="40">
        <f>SUM(AI199:AJ199)</f>
        <v>1757.5</v>
      </c>
      <c r="AL199" s="40">
        <f>ROUND(B199*'Rate Tables'!$I$139,4)</f>
        <v>175.6</v>
      </c>
      <c r="AM199" s="40">
        <f>ROUND(B199*'Rate Tables'!$I$141,4)</f>
        <v>281.25</v>
      </c>
      <c r="AN199" s="78">
        <f>ROUND($B199*'Rate Tables'!$I$143,4)</f>
        <v>70.5</v>
      </c>
      <c r="AO199" s="78">
        <f>ROUND($B199*'Rate Tables'!$I$144,4)</f>
        <v>64</v>
      </c>
      <c r="AP199" s="40">
        <f>ROUND(B199*'Rate Tables'!$I$146,4)</f>
        <v>209.9</v>
      </c>
      <c r="AQ199" s="40">
        <f>ROUND(B199*'Rate Tables'!$I$148,4)</f>
        <v>0</v>
      </c>
      <c r="AR199" s="40">
        <f>ROUND(L199*'Rate Tables'!$I$151,4)</f>
        <v>7.05</v>
      </c>
      <c r="AS199" s="40"/>
      <c r="AT199" s="40">
        <f>ROUND(B199*'Rate Tables'!$I$153,4)</f>
        <v>724</v>
      </c>
      <c r="AU199" s="40">
        <f>SUM(AR199:AT199)</f>
        <v>731.05</v>
      </c>
      <c r="AV199" s="40">
        <f>ROUND(L199*'Rate Tables'!$I$156,4)</f>
        <v>2.5</v>
      </c>
      <c r="AW199" s="40">
        <f>ROUND(M199*'Rate Tables'!$I$157,4)</f>
        <v>183.35</v>
      </c>
      <c r="AX199" s="40">
        <f>ROUND(K199*'Rate Tables'!$I$159,4)</f>
        <v>4075</v>
      </c>
      <c r="AY199" s="40">
        <f>SUM(AV199:AX199)</f>
        <v>4260.8500000000004</v>
      </c>
      <c r="AZ199" s="41">
        <f t="shared" si="154"/>
        <v>7650.65</v>
      </c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</row>
    <row r="200" spans="1:68" x14ac:dyDescent="0.25">
      <c r="B200" s="106"/>
      <c r="C200" s="88"/>
      <c r="D200" s="88"/>
      <c r="E200" s="88"/>
      <c r="F200" s="107"/>
      <c r="H200" s="88"/>
      <c r="I200" s="88"/>
      <c r="J200" s="12"/>
      <c r="K200" s="35"/>
      <c r="M200" s="40"/>
      <c r="N200" s="40"/>
      <c r="O200" s="40"/>
      <c r="P200" s="40"/>
      <c r="Q200" s="40"/>
      <c r="R200" s="40"/>
      <c r="S200" s="40"/>
      <c r="T200" s="78"/>
      <c r="U200" s="78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1"/>
      <c r="AG200" s="40"/>
      <c r="AH200" s="40"/>
      <c r="AI200" s="40"/>
      <c r="AJ200" s="40"/>
      <c r="AK200" s="40"/>
      <c r="AL200" s="40"/>
      <c r="AM200" s="40"/>
      <c r="AN200" s="78"/>
      <c r="AO200" s="78"/>
      <c r="AP200" s="40"/>
      <c r="AQ200" s="40"/>
      <c r="AR200" s="40"/>
      <c r="AS200" s="40"/>
      <c r="AT200" s="40"/>
      <c r="AU200" s="40"/>
      <c r="AV200" s="40"/>
      <c r="AW200" s="41"/>
      <c r="AZ200" s="4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</row>
    <row r="201" spans="1:68" x14ac:dyDescent="0.25">
      <c r="A201" s="58">
        <v>150</v>
      </c>
      <c r="B201" s="106">
        <f>ROUND(A201*200,0)</f>
        <v>30000</v>
      </c>
      <c r="C201" s="88">
        <f>AF201</f>
        <v>5675.25</v>
      </c>
      <c r="D201" s="88">
        <f>AZ201</f>
        <v>5717.55</v>
      </c>
      <c r="E201" s="88">
        <f>D201-C201</f>
        <v>42.300000000000182</v>
      </c>
      <c r="F201" s="107">
        <f>ROUND(E201/C201*100,1)</f>
        <v>0.7</v>
      </c>
      <c r="G201" s="107"/>
      <c r="H201" s="88">
        <f>C201/B201*100</f>
        <v>18.9175</v>
      </c>
      <c r="I201" s="88">
        <f>D201/B201*100</f>
        <v>19.058500000000002</v>
      </c>
      <c r="J201" s="12"/>
      <c r="K201" s="35">
        <f t="shared" ref="K201:K224" si="155">B201</f>
        <v>30000</v>
      </c>
      <c r="L201" s="35">
        <f>IF(A201&lt;=5,A201,5)</f>
        <v>5</v>
      </c>
      <c r="M201" s="35">
        <f>IF(A201&lt;=5,0,A201-5)</f>
        <v>145</v>
      </c>
      <c r="N201" s="40">
        <f>'Rate Tables'!$F$132</f>
        <v>100</v>
      </c>
      <c r="O201" s="40">
        <f>ROUND((L201+M201)*'Rate Tables'!$F$135,4)</f>
        <v>1522.5</v>
      </c>
      <c r="P201" s="40">
        <f>ROUND(K201*'Rate Tables'!$F$137,4)</f>
        <v>445.5</v>
      </c>
      <c r="Q201" s="40">
        <f>SUM(O201:P201)</f>
        <v>1968</v>
      </c>
      <c r="R201" s="40">
        <f>ROUND(B201*'Rate Tables'!$F$139,4)</f>
        <v>105.36</v>
      </c>
      <c r="S201" s="40">
        <f>ROUND(B201*'Rate Tables'!$F$141,4)</f>
        <v>168.75</v>
      </c>
      <c r="T201" s="78">
        <f>ROUND(B201*'Rate Tables'!$F$143,4)</f>
        <v>0</v>
      </c>
      <c r="U201" s="78">
        <f>ROUND(B201*'Rate Tables'!$F$144,4)</f>
        <v>38.4</v>
      </c>
      <c r="V201" s="40">
        <f>ROUND(B201*'Rate Tables'!$F$146,4)</f>
        <v>125.94</v>
      </c>
      <c r="W201" s="40">
        <f>ROUND(B201*'Rate Tables'!$F$148,4)</f>
        <v>0</v>
      </c>
      <c r="X201" s="40">
        <f>ROUND(L201*'Rate Tables'!$F$151,4)</f>
        <v>7.05</v>
      </c>
      <c r="Y201" s="40"/>
      <c r="Z201" s="40">
        <f>ROUND(B201*'Rate Tables'!$F$153,4)</f>
        <v>434.4</v>
      </c>
      <c r="AA201" s="40">
        <f>SUM(X201:Z201)</f>
        <v>441.45</v>
      </c>
      <c r="AB201" s="40">
        <f>ROUND(L201*'Rate Tables'!$F$156,4)</f>
        <v>2.5</v>
      </c>
      <c r="AC201" s="40">
        <f>ROUND(M201*'Rate Tables'!$F$157,4)</f>
        <v>279.85000000000002</v>
      </c>
      <c r="AD201" s="40">
        <f>ROUND(K201*'Rate Tables'!$F$159,4)</f>
        <v>2445</v>
      </c>
      <c r="AE201" s="40">
        <f>SUM(AB201:AD201)</f>
        <v>2727.35</v>
      </c>
      <c r="AF201" s="41">
        <f t="shared" si="153"/>
        <v>5675.25</v>
      </c>
      <c r="AH201" s="40">
        <f>'Rate Tables'!$I$132</f>
        <v>100</v>
      </c>
      <c r="AI201" s="40">
        <f>ROUND((L201+M201)*'Rate Tables'!$I$135,4)</f>
        <v>1522.5</v>
      </c>
      <c r="AJ201" s="40">
        <f>ROUND(K201*'Rate Tables'!$I$137,4)</f>
        <v>445.5</v>
      </c>
      <c r="AK201" s="40">
        <f>SUM(AI201:AJ201)</f>
        <v>1968</v>
      </c>
      <c r="AL201" s="40">
        <f>ROUND(B201*'Rate Tables'!$I$139,4)</f>
        <v>105.36</v>
      </c>
      <c r="AM201" s="40">
        <f>ROUND(B201*'Rate Tables'!$I$141,4)</f>
        <v>168.75</v>
      </c>
      <c r="AN201" s="78">
        <f>ROUND($B201*'Rate Tables'!$I$143,4)</f>
        <v>42.3</v>
      </c>
      <c r="AO201" s="78">
        <f>ROUND($B201*'Rate Tables'!$I$144,4)</f>
        <v>38.4</v>
      </c>
      <c r="AP201" s="40">
        <f>ROUND(B201*'Rate Tables'!$I$146,4)</f>
        <v>125.94</v>
      </c>
      <c r="AQ201" s="40">
        <f>ROUND(B201*'Rate Tables'!$I$148,4)</f>
        <v>0</v>
      </c>
      <c r="AR201" s="40">
        <f>ROUND(L201*'Rate Tables'!$I$151,4)</f>
        <v>7.05</v>
      </c>
      <c r="AS201" s="40"/>
      <c r="AT201" s="40">
        <f>ROUND(B201*'Rate Tables'!$I$153,4)</f>
        <v>434.4</v>
      </c>
      <c r="AU201" s="40">
        <f>SUM(AR201:AT201)</f>
        <v>441.45</v>
      </c>
      <c r="AV201" s="40">
        <f>ROUND(L201*'Rate Tables'!$I$156,4)</f>
        <v>2.5</v>
      </c>
      <c r="AW201" s="40">
        <f>ROUND(M201*'Rate Tables'!$I$157,4)</f>
        <v>279.85000000000002</v>
      </c>
      <c r="AX201" s="40">
        <f>ROUND(K201*'Rate Tables'!$I$159,4)</f>
        <v>2445</v>
      </c>
      <c r="AY201" s="40">
        <f>SUM(AV201:AX201)</f>
        <v>2727.35</v>
      </c>
      <c r="AZ201" s="41">
        <f t="shared" si="154"/>
        <v>5717.55</v>
      </c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</row>
    <row r="202" spans="1:68" x14ac:dyDescent="0.25">
      <c r="A202" s="58">
        <f>A201</f>
        <v>150</v>
      </c>
      <c r="B202" s="106">
        <f>ROUND(A202*300,0)</f>
        <v>45000</v>
      </c>
      <c r="C202" s="88">
        <f>AF202</f>
        <v>7556.93</v>
      </c>
      <c r="D202" s="88">
        <f>AZ202</f>
        <v>7620.38</v>
      </c>
      <c r="E202" s="88">
        <f>D202-C202</f>
        <v>63.449999999999818</v>
      </c>
      <c r="F202" s="107">
        <f>ROUND(E202/C202*100,1)</f>
        <v>0.8</v>
      </c>
      <c r="G202" s="107"/>
      <c r="H202" s="88">
        <f>C202/B202*100</f>
        <v>16.793177777777778</v>
      </c>
      <c r="I202" s="88">
        <f>D202/B202*100</f>
        <v>16.93417777777778</v>
      </c>
      <c r="J202" s="12"/>
      <c r="K202" s="35">
        <f t="shared" si="155"/>
        <v>45000</v>
      </c>
      <c r="L202" s="35">
        <f>IF(A202&lt;=5,A202,5)</f>
        <v>5</v>
      </c>
      <c r="M202" s="35">
        <f>IF(A202&lt;=5,0,A202-5)</f>
        <v>145</v>
      </c>
      <c r="N202" s="40">
        <f>'Rate Tables'!$F$132</f>
        <v>100</v>
      </c>
      <c r="O202" s="40">
        <f>ROUND((L202+M202)*'Rate Tables'!$F$135,4)</f>
        <v>1522.5</v>
      </c>
      <c r="P202" s="40">
        <f>ROUND(K202*'Rate Tables'!$F$137,4)</f>
        <v>668.25</v>
      </c>
      <c r="Q202" s="40">
        <f>SUM(O202:P202)</f>
        <v>2190.75</v>
      </c>
      <c r="R202" s="40">
        <f>ROUND(B202*'Rate Tables'!$F$139,4)</f>
        <v>158.04</v>
      </c>
      <c r="S202" s="40">
        <f>ROUND(B202*'Rate Tables'!$F$141,4)</f>
        <v>253.125</v>
      </c>
      <c r="T202" s="78">
        <f>ROUND(B202*'Rate Tables'!$F$143,4)</f>
        <v>0</v>
      </c>
      <c r="U202" s="78">
        <f>ROUND(B202*'Rate Tables'!$F$144,4)</f>
        <v>57.6</v>
      </c>
      <c r="V202" s="40">
        <f>ROUND(B202*'Rate Tables'!$F$146,4)</f>
        <v>188.91</v>
      </c>
      <c r="W202" s="40">
        <f>ROUND(B202*'Rate Tables'!$F$148,4)</f>
        <v>0</v>
      </c>
      <c r="X202" s="40">
        <f>ROUND(L202*'Rate Tables'!$F$151,4)</f>
        <v>7.05</v>
      </c>
      <c r="Y202" s="40"/>
      <c r="Z202" s="40">
        <f>ROUND(B202*'Rate Tables'!$F$153,4)</f>
        <v>651.6</v>
      </c>
      <c r="AA202" s="40">
        <f>SUM(X202:Z202)</f>
        <v>658.65</v>
      </c>
      <c r="AB202" s="40">
        <f>ROUND(L202*'Rate Tables'!$F$156,4)</f>
        <v>2.5</v>
      </c>
      <c r="AC202" s="40">
        <f>ROUND(M202*'Rate Tables'!$F$157,4)</f>
        <v>279.85000000000002</v>
      </c>
      <c r="AD202" s="40">
        <f>ROUND(K202*'Rate Tables'!$F$159,4)</f>
        <v>3667.5</v>
      </c>
      <c r="AE202" s="40">
        <f>SUM(AB202:AD202)</f>
        <v>3949.85</v>
      </c>
      <c r="AF202" s="41">
        <f t="shared" si="153"/>
        <v>7556.93</v>
      </c>
      <c r="AH202" s="40">
        <f>'Rate Tables'!$I$132</f>
        <v>100</v>
      </c>
      <c r="AI202" s="40">
        <f>ROUND((L202+M202)*'Rate Tables'!$I$135,4)</f>
        <v>1522.5</v>
      </c>
      <c r="AJ202" s="40">
        <f>ROUND(K202*'Rate Tables'!$I$137,4)</f>
        <v>668.25</v>
      </c>
      <c r="AK202" s="40">
        <f>SUM(AI202:AJ202)</f>
        <v>2190.75</v>
      </c>
      <c r="AL202" s="40">
        <f>ROUND(B202*'Rate Tables'!$I$139,4)</f>
        <v>158.04</v>
      </c>
      <c r="AM202" s="40">
        <f>ROUND(B202*'Rate Tables'!$I$141,4)</f>
        <v>253.125</v>
      </c>
      <c r="AN202" s="78">
        <f>ROUND($B202*'Rate Tables'!$I$143,4)</f>
        <v>63.45</v>
      </c>
      <c r="AO202" s="78">
        <f>ROUND($B202*'Rate Tables'!$I$144,4)</f>
        <v>57.6</v>
      </c>
      <c r="AP202" s="40">
        <f>ROUND(B202*'Rate Tables'!$I$146,4)</f>
        <v>188.91</v>
      </c>
      <c r="AQ202" s="40">
        <f>ROUND(B202*'Rate Tables'!$I$148,4)</f>
        <v>0</v>
      </c>
      <c r="AR202" s="40">
        <f>ROUND(L202*'Rate Tables'!$I$151,4)</f>
        <v>7.05</v>
      </c>
      <c r="AS202" s="40"/>
      <c r="AT202" s="40">
        <f>ROUND(B202*'Rate Tables'!$I$153,4)</f>
        <v>651.6</v>
      </c>
      <c r="AU202" s="40">
        <f>SUM(AR202:AT202)</f>
        <v>658.65</v>
      </c>
      <c r="AV202" s="40">
        <f>ROUND(L202*'Rate Tables'!$I$156,4)</f>
        <v>2.5</v>
      </c>
      <c r="AW202" s="40">
        <f>ROUND(M202*'Rate Tables'!$I$157,4)</f>
        <v>279.85000000000002</v>
      </c>
      <c r="AX202" s="40">
        <f>ROUND(K202*'Rate Tables'!$I$159,4)</f>
        <v>3667.5</v>
      </c>
      <c r="AY202" s="40">
        <f>SUM(AV202:AX202)</f>
        <v>3949.85</v>
      </c>
      <c r="AZ202" s="41">
        <f t="shared" si="154"/>
        <v>7620.38</v>
      </c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</row>
    <row r="203" spans="1:68" x14ac:dyDescent="0.25">
      <c r="A203" s="58">
        <f>A202</f>
        <v>150</v>
      </c>
      <c r="B203" s="106">
        <f>ROUND(A203*400,0)</f>
        <v>60000</v>
      </c>
      <c r="C203" s="88">
        <f>AF203</f>
        <v>9438.6</v>
      </c>
      <c r="D203" s="88">
        <f>AZ203</f>
        <v>9523.2000000000007</v>
      </c>
      <c r="E203" s="88">
        <f>D203-C203</f>
        <v>84.600000000000364</v>
      </c>
      <c r="F203" s="107">
        <f>ROUND(E203/C203*100,1)</f>
        <v>0.9</v>
      </c>
      <c r="G203" s="107"/>
      <c r="H203" s="88">
        <f>C203/B203*100</f>
        <v>15.731</v>
      </c>
      <c r="I203" s="88">
        <f>D203/B203*100</f>
        <v>15.872</v>
      </c>
      <c r="J203" s="12"/>
      <c r="K203" s="35">
        <f t="shared" si="155"/>
        <v>60000</v>
      </c>
      <c r="L203" s="35">
        <f>IF(A203&lt;=5,A203,5)</f>
        <v>5</v>
      </c>
      <c r="M203" s="35">
        <f>IF(A203&lt;=5,0,A203-5)</f>
        <v>145</v>
      </c>
      <c r="N203" s="40">
        <f>'Rate Tables'!$F$132</f>
        <v>100</v>
      </c>
      <c r="O203" s="40">
        <f>ROUND((L203+M203)*'Rate Tables'!$F$135,4)</f>
        <v>1522.5</v>
      </c>
      <c r="P203" s="40">
        <f>ROUND(K203*'Rate Tables'!$F$137,4)</f>
        <v>891</v>
      </c>
      <c r="Q203" s="40">
        <f>SUM(O203:P203)</f>
        <v>2413.5</v>
      </c>
      <c r="R203" s="40">
        <f>ROUND(B203*'Rate Tables'!$F$139,4)</f>
        <v>210.72</v>
      </c>
      <c r="S203" s="40">
        <f>ROUND(B203*'Rate Tables'!$F$141,4)</f>
        <v>337.5</v>
      </c>
      <c r="T203" s="78">
        <f>ROUND(B203*'Rate Tables'!$F$143,4)</f>
        <v>0</v>
      </c>
      <c r="U203" s="78">
        <f>ROUND(B203*'Rate Tables'!$F$144,4)</f>
        <v>76.8</v>
      </c>
      <c r="V203" s="40">
        <f>ROUND(B203*'Rate Tables'!$F$146,4)</f>
        <v>251.88</v>
      </c>
      <c r="W203" s="40">
        <f>ROUND(B203*'Rate Tables'!$F$148,4)</f>
        <v>0</v>
      </c>
      <c r="X203" s="40">
        <f>ROUND(L203*'Rate Tables'!$F$151,4)</f>
        <v>7.05</v>
      </c>
      <c r="Y203" s="40"/>
      <c r="Z203" s="40">
        <f>ROUND(B203*'Rate Tables'!$F$153,4)</f>
        <v>868.8</v>
      </c>
      <c r="AA203" s="40">
        <f>SUM(X203:Z203)</f>
        <v>875.84999999999991</v>
      </c>
      <c r="AB203" s="40">
        <f>ROUND(L203*'Rate Tables'!$F$156,4)</f>
        <v>2.5</v>
      </c>
      <c r="AC203" s="40">
        <f>ROUND(M203*'Rate Tables'!$F$157,4)</f>
        <v>279.85000000000002</v>
      </c>
      <c r="AD203" s="40">
        <f>ROUND(K203*'Rate Tables'!$F$159,4)</f>
        <v>4890</v>
      </c>
      <c r="AE203" s="40">
        <f>SUM(AB203:AD203)</f>
        <v>5172.3500000000004</v>
      </c>
      <c r="AF203" s="41">
        <f t="shared" si="153"/>
        <v>9438.6</v>
      </c>
      <c r="AH203" s="40">
        <f>'Rate Tables'!$I$132</f>
        <v>100</v>
      </c>
      <c r="AI203" s="40">
        <f>ROUND((L203+M203)*'Rate Tables'!$I$135,4)</f>
        <v>1522.5</v>
      </c>
      <c r="AJ203" s="40">
        <f>ROUND(K203*'Rate Tables'!$I$137,4)</f>
        <v>891</v>
      </c>
      <c r="AK203" s="40">
        <f>SUM(AI203:AJ203)</f>
        <v>2413.5</v>
      </c>
      <c r="AL203" s="40">
        <f>ROUND(B203*'Rate Tables'!$I$139,4)</f>
        <v>210.72</v>
      </c>
      <c r="AM203" s="40">
        <f>ROUND(B203*'Rate Tables'!$I$141,4)</f>
        <v>337.5</v>
      </c>
      <c r="AN203" s="78">
        <f>ROUND($B203*'Rate Tables'!$I$143,4)</f>
        <v>84.6</v>
      </c>
      <c r="AO203" s="78">
        <f>ROUND($B203*'Rate Tables'!$I$144,4)</f>
        <v>76.8</v>
      </c>
      <c r="AP203" s="40">
        <f>ROUND(B203*'Rate Tables'!$I$146,4)</f>
        <v>251.88</v>
      </c>
      <c r="AQ203" s="40">
        <f>ROUND(B203*'Rate Tables'!$I$148,4)</f>
        <v>0</v>
      </c>
      <c r="AR203" s="40">
        <f>ROUND(L203*'Rate Tables'!$I$151,4)</f>
        <v>7.05</v>
      </c>
      <c r="AS203" s="40"/>
      <c r="AT203" s="40">
        <f>ROUND(B203*'Rate Tables'!$I$153,4)</f>
        <v>868.8</v>
      </c>
      <c r="AU203" s="40">
        <f>SUM(AR203:AT203)</f>
        <v>875.84999999999991</v>
      </c>
      <c r="AV203" s="40">
        <f>ROUND(L203*'Rate Tables'!$I$156,4)</f>
        <v>2.5</v>
      </c>
      <c r="AW203" s="40">
        <f>ROUND(M203*'Rate Tables'!$I$157,4)</f>
        <v>279.85000000000002</v>
      </c>
      <c r="AX203" s="40">
        <f>ROUND(K203*'Rate Tables'!$I$159,4)</f>
        <v>4890</v>
      </c>
      <c r="AY203" s="40">
        <f>SUM(AV203:AX203)</f>
        <v>5172.3500000000004</v>
      </c>
      <c r="AZ203" s="41">
        <f t="shared" si="154"/>
        <v>9523.2000000000007</v>
      </c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</row>
    <row r="204" spans="1:68" x14ac:dyDescent="0.25">
      <c r="A204" s="58">
        <f>A203</f>
        <v>150</v>
      </c>
      <c r="B204" s="106">
        <f>ROUND(A204*500,0)</f>
        <v>75000</v>
      </c>
      <c r="C204" s="88">
        <f>AF204</f>
        <v>11320.28</v>
      </c>
      <c r="D204" s="88">
        <f>AZ204</f>
        <v>11426.03</v>
      </c>
      <c r="E204" s="88">
        <f>D204-C204</f>
        <v>105.75</v>
      </c>
      <c r="F204" s="107">
        <f>ROUND(E204/C204*100,1)</f>
        <v>0.9</v>
      </c>
      <c r="G204" s="107"/>
      <c r="H204" s="88">
        <f>C204/B204*100</f>
        <v>15.093706666666668</v>
      </c>
      <c r="I204" s="88">
        <f>D204/B204*100</f>
        <v>15.234706666666668</v>
      </c>
      <c r="J204" s="12"/>
      <c r="K204" s="35">
        <f t="shared" si="155"/>
        <v>75000</v>
      </c>
      <c r="L204" s="35">
        <f>IF(A204&lt;=5,A204,5)</f>
        <v>5</v>
      </c>
      <c r="M204" s="35">
        <f>IF(A204&lt;=5,0,A204-5)</f>
        <v>145</v>
      </c>
      <c r="N204" s="40">
        <f>'Rate Tables'!$F$132</f>
        <v>100</v>
      </c>
      <c r="O204" s="40">
        <f>ROUND((L204+M204)*'Rate Tables'!$F$135,4)</f>
        <v>1522.5</v>
      </c>
      <c r="P204" s="40">
        <f>ROUND(K204*'Rate Tables'!$F$137,4)</f>
        <v>1113.75</v>
      </c>
      <c r="Q204" s="40">
        <f>SUM(O204:P204)</f>
        <v>2636.25</v>
      </c>
      <c r="R204" s="40">
        <f>ROUND(B204*'Rate Tables'!$F$139,4)</f>
        <v>263.39999999999998</v>
      </c>
      <c r="S204" s="40">
        <f>ROUND(B204*'Rate Tables'!$F$141,4)</f>
        <v>421.875</v>
      </c>
      <c r="T204" s="78">
        <f>ROUND(B204*'Rate Tables'!$F$143,4)</f>
        <v>0</v>
      </c>
      <c r="U204" s="78">
        <f>ROUND(B204*'Rate Tables'!$F$144,4)</f>
        <v>96</v>
      </c>
      <c r="V204" s="40">
        <f>ROUND(B204*'Rate Tables'!$F$146,4)</f>
        <v>314.85000000000002</v>
      </c>
      <c r="W204" s="40">
        <f>ROUND(B204*'Rate Tables'!$F$148,4)</f>
        <v>0</v>
      </c>
      <c r="X204" s="40">
        <f>ROUND(L204*'Rate Tables'!$F$151,4)</f>
        <v>7.05</v>
      </c>
      <c r="Y204" s="40"/>
      <c r="Z204" s="40">
        <f>ROUND(B204*'Rate Tables'!$F$153,4)</f>
        <v>1086</v>
      </c>
      <c r="AA204" s="40">
        <f>SUM(X204:Z204)</f>
        <v>1093.05</v>
      </c>
      <c r="AB204" s="40">
        <f>ROUND(L204*'Rate Tables'!$F$156,4)</f>
        <v>2.5</v>
      </c>
      <c r="AC204" s="40">
        <f>ROUND(M204*'Rate Tables'!$F$157,4)</f>
        <v>279.85000000000002</v>
      </c>
      <c r="AD204" s="40">
        <f>ROUND(K204*'Rate Tables'!$F$159,4)</f>
        <v>6112.5</v>
      </c>
      <c r="AE204" s="40">
        <f>SUM(AB204:AD204)</f>
        <v>6394.85</v>
      </c>
      <c r="AF204" s="41">
        <f t="shared" si="153"/>
        <v>11320.28</v>
      </c>
      <c r="AH204" s="40">
        <f>'Rate Tables'!$I$132</f>
        <v>100</v>
      </c>
      <c r="AI204" s="40">
        <f>ROUND((L204+M204)*'Rate Tables'!$I$135,4)</f>
        <v>1522.5</v>
      </c>
      <c r="AJ204" s="40">
        <f>ROUND(K204*'Rate Tables'!$I$137,4)</f>
        <v>1113.75</v>
      </c>
      <c r="AK204" s="40">
        <f>SUM(AI204:AJ204)</f>
        <v>2636.25</v>
      </c>
      <c r="AL204" s="40">
        <f>ROUND(B204*'Rate Tables'!$I$139,4)</f>
        <v>263.39999999999998</v>
      </c>
      <c r="AM204" s="40">
        <f>ROUND(B204*'Rate Tables'!$I$141,4)</f>
        <v>421.875</v>
      </c>
      <c r="AN204" s="78">
        <f>ROUND($B204*'Rate Tables'!$I$143,4)</f>
        <v>105.75</v>
      </c>
      <c r="AO204" s="78">
        <f>ROUND($B204*'Rate Tables'!$I$144,4)</f>
        <v>96</v>
      </c>
      <c r="AP204" s="40">
        <f>ROUND(B204*'Rate Tables'!$I$146,4)</f>
        <v>314.85000000000002</v>
      </c>
      <c r="AQ204" s="40">
        <f>ROUND(B204*'Rate Tables'!$I$148,4)</f>
        <v>0</v>
      </c>
      <c r="AR204" s="40">
        <f>ROUND(L204*'Rate Tables'!$I$151,4)</f>
        <v>7.05</v>
      </c>
      <c r="AS204" s="40"/>
      <c r="AT204" s="40">
        <f>ROUND(B204*'Rate Tables'!$I$153,4)</f>
        <v>1086</v>
      </c>
      <c r="AU204" s="40">
        <f>SUM(AR204:AT204)</f>
        <v>1093.05</v>
      </c>
      <c r="AV204" s="40">
        <f>ROUND(L204*'Rate Tables'!$I$156,4)</f>
        <v>2.5</v>
      </c>
      <c r="AW204" s="40">
        <f>ROUND(M204*'Rate Tables'!$I$157,4)</f>
        <v>279.85000000000002</v>
      </c>
      <c r="AX204" s="40">
        <f>ROUND(K204*'Rate Tables'!$I$159,4)</f>
        <v>6112.5</v>
      </c>
      <c r="AY204" s="40">
        <f>SUM(AV204:AX204)</f>
        <v>6394.85</v>
      </c>
      <c r="AZ204" s="41">
        <f t="shared" si="154"/>
        <v>11426.03</v>
      </c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</row>
    <row r="205" spans="1:68" x14ac:dyDescent="0.25">
      <c r="B205" s="106"/>
      <c r="C205" s="88"/>
      <c r="D205" s="88"/>
      <c r="E205" s="88"/>
      <c r="F205" s="107"/>
      <c r="H205" s="88"/>
      <c r="I205" s="88"/>
      <c r="J205" s="12"/>
      <c r="K205" s="35"/>
      <c r="M205" s="40"/>
      <c r="N205" s="40"/>
      <c r="O205" s="40"/>
      <c r="P205" s="40"/>
      <c r="Q205" s="40"/>
      <c r="R205" s="40"/>
      <c r="S205" s="40"/>
      <c r="T205" s="78"/>
      <c r="U205" s="78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1"/>
      <c r="AG205" s="40"/>
      <c r="AH205" s="40"/>
      <c r="AI205" s="40"/>
      <c r="AJ205" s="40"/>
      <c r="AK205" s="40"/>
      <c r="AL205" s="40"/>
      <c r="AM205" s="40"/>
      <c r="AN205" s="78"/>
      <c r="AO205" s="78"/>
      <c r="AP205" s="40"/>
      <c r="AQ205" s="40"/>
      <c r="AR205" s="40"/>
      <c r="AS205" s="40"/>
      <c r="AT205" s="40"/>
      <c r="AU205" s="40"/>
      <c r="AV205" s="40"/>
      <c r="AW205" s="41"/>
      <c r="AZ205" s="4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</row>
    <row r="206" spans="1:68" x14ac:dyDescent="0.25">
      <c r="A206" s="58">
        <v>200</v>
      </c>
      <c r="B206" s="106">
        <f>ROUND(A206*200,0)</f>
        <v>40000</v>
      </c>
      <c r="C206" s="88">
        <f>AF206</f>
        <v>7533.7</v>
      </c>
      <c r="D206" s="88">
        <f>AZ206</f>
        <v>7590.1</v>
      </c>
      <c r="E206" s="88">
        <f>D206-C206</f>
        <v>56.400000000000546</v>
      </c>
      <c r="F206" s="107">
        <f>ROUND(E206/C206*100,1)</f>
        <v>0.7</v>
      </c>
      <c r="G206" s="107"/>
      <c r="H206" s="88">
        <f>C206/B206*100</f>
        <v>18.834250000000001</v>
      </c>
      <c r="I206" s="88">
        <f>D206/B206*100</f>
        <v>18.975250000000003</v>
      </c>
      <c r="J206" s="12"/>
      <c r="K206" s="35">
        <f t="shared" si="155"/>
        <v>40000</v>
      </c>
      <c r="L206" s="35">
        <f>IF(A206&lt;=5,A206,5)</f>
        <v>5</v>
      </c>
      <c r="M206" s="35">
        <f>IF(A206&lt;=5,0,A206-5)</f>
        <v>195</v>
      </c>
      <c r="N206" s="40">
        <f>'Rate Tables'!$F$132</f>
        <v>100</v>
      </c>
      <c r="O206" s="40">
        <f>ROUND((L206+M206)*'Rate Tables'!$F$135,4)</f>
        <v>2030</v>
      </c>
      <c r="P206" s="40">
        <f>ROUND(K206*'Rate Tables'!$F$137,4)</f>
        <v>594</v>
      </c>
      <c r="Q206" s="40">
        <f>SUM(O206:P206)</f>
        <v>2624</v>
      </c>
      <c r="R206" s="40">
        <f>ROUND(B206*'Rate Tables'!$F$139,4)</f>
        <v>140.47999999999999</v>
      </c>
      <c r="S206" s="40">
        <f>ROUND(B206*'Rate Tables'!$F$141,4)</f>
        <v>225</v>
      </c>
      <c r="T206" s="78">
        <f>ROUND(B206*'Rate Tables'!$F$143,4)</f>
        <v>0</v>
      </c>
      <c r="U206" s="78">
        <f>ROUND(B206*'Rate Tables'!$F$144,4)</f>
        <v>51.2</v>
      </c>
      <c r="V206" s="40">
        <f>ROUND(B206*'Rate Tables'!$F$146,4)</f>
        <v>167.92</v>
      </c>
      <c r="W206" s="40">
        <f>ROUND(B206*'Rate Tables'!$F$148,4)</f>
        <v>0</v>
      </c>
      <c r="X206" s="40">
        <f>ROUND(L206*'Rate Tables'!$F$151,4)</f>
        <v>7.05</v>
      </c>
      <c r="Y206" s="40"/>
      <c r="Z206" s="40">
        <f>ROUND(B206*'Rate Tables'!$F$153,4)</f>
        <v>579.20000000000005</v>
      </c>
      <c r="AA206" s="40">
        <f>SUM(X206:Z206)</f>
        <v>586.25</v>
      </c>
      <c r="AB206" s="40">
        <f>ROUND(L206*'Rate Tables'!$F$156,4)</f>
        <v>2.5</v>
      </c>
      <c r="AC206" s="40">
        <f>ROUND(M206*'Rate Tables'!$F$157,4)</f>
        <v>376.35</v>
      </c>
      <c r="AD206" s="40">
        <f>ROUND(K206*'Rate Tables'!$F$159,4)</f>
        <v>3260</v>
      </c>
      <c r="AE206" s="40">
        <f>SUM(AB206:AD206)</f>
        <v>3638.85</v>
      </c>
      <c r="AF206" s="41">
        <f t="shared" si="153"/>
        <v>7533.7</v>
      </c>
      <c r="AH206" s="40">
        <f>'Rate Tables'!$I$132</f>
        <v>100</v>
      </c>
      <c r="AI206" s="40">
        <f>ROUND((L206+M206)*'Rate Tables'!$I$135,4)</f>
        <v>2030</v>
      </c>
      <c r="AJ206" s="40">
        <f>ROUND(K206*'Rate Tables'!$I$137,4)</f>
        <v>594</v>
      </c>
      <c r="AK206" s="40">
        <f>SUM(AI206:AJ206)</f>
        <v>2624</v>
      </c>
      <c r="AL206" s="40">
        <f>ROUND(B206*'Rate Tables'!$I$139,4)</f>
        <v>140.47999999999999</v>
      </c>
      <c r="AM206" s="40">
        <f>ROUND(B206*'Rate Tables'!$I$141,4)</f>
        <v>225</v>
      </c>
      <c r="AN206" s="78">
        <f>ROUND($B206*'Rate Tables'!$I$143,4)</f>
        <v>56.4</v>
      </c>
      <c r="AO206" s="78">
        <f>ROUND($B206*'Rate Tables'!$I$144,4)</f>
        <v>51.2</v>
      </c>
      <c r="AP206" s="40">
        <f>ROUND(B206*'Rate Tables'!$I$146,4)</f>
        <v>167.92</v>
      </c>
      <c r="AQ206" s="40">
        <f>ROUND(B206*'Rate Tables'!$I$148,4)</f>
        <v>0</v>
      </c>
      <c r="AR206" s="40">
        <f>ROUND(L206*'Rate Tables'!$I$151,4)</f>
        <v>7.05</v>
      </c>
      <c r="AS206" s="40"/>
      <c r="AT206" s="40">
        <f>ROUND(B206*'Rate Tables'!$I$153,4)</f>
        <v>579.20000000000005</v>
      </c>
      <c r="AU206" s="40">
        <f>SUM(AR206:AT206)</f>
        <v>586.25</v>
      </c>
      <c r="AV206" s="40">
        <f>ROUND(L206*'Rate Tables'!$I$156,4)</f>
        <v>2.5</v>
      </c>
      <c r="AW206" s="40">
        <f>ROUND(M206*'Rate Tables'!$I$157,4)</f>
        <v>376.35</v>
      </c>
      <c r="AX206" s="40">
        <f>ROUND(K206*'Rate Tables'!$I$159,4)</f>
        <v>3260</v>
      </c>
      <c r="AY206" s="40">
        <f>SUM(AV206:AX206)</f>
        <v>3638.85</v>
      </c>
      <c r="AZ206" s="41">
        <f t="shared" si="154"/>
        <v>7590.1</v>
      </c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</row>
    <row r="207" spans="1:68" x14ac:dyDescent="0.25">
      <c r="A207" s="58">
        <f>A206</f>
        <v>200</v>
      </c>
      <c r="B207" s="106">
        <f>ROUND(A207*300,0)</f>
        <v>60000</v>
      </c>
      <c r="C207" s="88">
        <f>AF207</f>
        <v>10042.6</v>
      </c>
      <c r="D207" s="88">
        <f>AZ207</f>
        <v>10127.200000000001</v>
      </c>
      <c r="E207" s="88">
        <f>D207-C207</f>
        <v>84.600000000000364</v>
      </c>
      <c r="F207" s="107">
        <f>ROUND(E207/C207*100,1)</f>
        <v>0.8</v>
      </c>
      <c r="G207" s="107"/>
      <c r="H207" s="88">
        <f>C207/B207*100</f>
        <v>16.737666666666666</v>
      </c>
      <c r="I207" s="88">
        <f>D207/B207*100</f>
        <v>16.878666666666668</v>
      </c>
      <c r="J207" s="12"/>
      <c r="K207" s="35">
        <f t="shared" si="155"/>
        <v>60000</v>
      </c>
      <c r="L207" s="35">
        <f>IF(A207&lt;=5,A207,5)</f>
        <v>5</v>
      </c>
      <c r="M207" s="35">
        <f>IF(A207&lt;=5,0,A207-5)</f>
        <v>195</v>
      </c>
      <c r="N207" s="40">
        <f>'Rate Tables'!$F$132</f>
        <v>100</v>
      </c>
      <c r="O207" s="40">
        <f>ROUND((L207+M207)*'Rate Tables'!$F$135,4)</f>
        <v>2030</v>
      </c>
      <c r="P207" s="40">
        <f>ROUND(K207*'Rate Tables'!$F$137,4)</f>
        <v>891</v>
      </c>
      <c r="Q207" s="40">
        <f>SUM(O207:P207)</f>
        <v>2921</v>
      </c>
      <c r="R207" s="40">
        <f>ROUND(B207*'Rate Tables'!$F$139,4)</f>
        <v>210.72</v>
      </c>
      <c r="S207" s="40">
        <f>ROUND(B207*'Rate Tables'!$F$141,4)</f>
        <v>337.5</v>
      </c>
      <c r="T207" s="78">
        <f>ROUND(B207*'Rate Tables'!$F$143,4)</f>
        <v>0</v>
      </c>
      <c r="U207" s="78">
        <f>ROUND(B207*'Rate Tables'!$F$144,4)</f>
        <v>76.8</v>
      </c>
      <c r="V207" s="40">
        <f>ROUND(B207*'Rate Tables'!$F$146,4)</f>
        <v>251.88</v>
      </c>
      <c r="W207" s="40">
        <f>ROUND(B207*'Rate Tables'!$F$148,4)</f>
        <v>0</v>
      </c>
      <c r="X207" s="40">
        <f>ROUND(L207*'Rate Tables'!$F$151,4)</f>
        <v>7.05</v>
      </c>
      <c r="Y207" s="40"/>
      <c r="Z207" s="40">
        <f>ROUND(B207*'Rate Tables'!$F$153,4)</f>
        <v>868.8</v>
      </c>
      <c r="AA207" s="40">
        <f>SUM(X207:Z207)</f>
        <v>875.84999999999991</v>
      </c>
      <c r="AB207" s="40">
        <f>ROUND(L207*'Rate Tables'!$F$156,4)</f>
        <v>2.5</v>
      </c>
      <c r="AC207" s="40">
        <f>ROUND(M207*'Rate Tables'!$F$157,4)</f>
        <v>376.35</v>
      </c>
      <c r="AD207" s="40">
        <f>ROUND(K207*'Rate Tables'!$F$159,4)</f>
        <v>4890</v>
      </c>
      <c r="AE207" s="40">
        <f>SUM(AB207:AD207)</f>
        <v>5268.85</v>
      </c>
      <c r="AF207" s="41">
        <f t="shared" si="153"/>
        <v>10042.6</v>
      </c>
      <c r="AH207" s="40">
        <f>'Rate Tables'!$I$132</f>
        <v>100</v>
      </c>
      <c r="AI207" s="40">
        <f>ROUND((L207+M207)*'Rate Tables'!$I$135,4)</f>
        <v>2030</v>
      </c>
      <c r="AJ207" s="40">
        <f>ROUND(K207*'Rate Tables'!$I$137,4)</f>
        <v>891</v>
      </c>
      <c r="AK207" s="40">
        <f>SUM(AI207:AJ207)</f>
        <v>2921</v>
      </c>
      <c r="AL207" s="40">
        <f>ROUND(B207*'Rate Tables'!$I$139,4)</f>
        <v>210.72</v>
      </c>
      <c r="AM207" s="40">
        <f>ROUND(B207*'Rate Tables'!$I$141,4)</f>
        <v>337.5</v>
      </c>
      <c r="AN207" s="78">
        <f>ROUND($B207*'Rate Tables'!$I$143,4)</f>
        <v>84.6</v>
      </c>
      <c r="AO207" s="78">
        <f>ROUND($B207*'Rate Tables'!$I$144,4)</f>
        <v>76.8</v>
      </c>
      <c r="AP207" s="40">
        <f>ROUND(B207*'Rate Tables'!$I$146,4)</f>
        <v>251.88</v>
      </c>
      <c r="AQ207" s="40">
        <f>ROUND(B207*'Rate Tables'!$I$148,4)</f>
        <v>0</v>
      </c>
      <c r="AR207" s="40">
        <f>ROUND(L207*'Rate Tables'!$I$151,4)</f>
        <v>7.05</v>
      </c>
      <c r="AS207" s="40"/>
      <c r="AT207" s="40">
        <f>ROUND(B207*'Rate Tables'!$I$153,4)</f>
        <v>868.8</v>
      </c>
      <c r="AU207" s="40">
        <f>SUM(AR207:AT207)</f>
        <v>875.84999999999991</v>
      </c>
      <c r="AV207" s="40">
        <f>ROUND(L207*'Rate Tables'!$I$156,4)</f>
        <v>2.5</v>
      </c>
      <c r="AW207" s="40">
        <f>ROUND(M207*'Rate Tables'!$I$157,4)</f>
        <v>376.35</v>
      </c>
      <c r="AX207" s="40">
        <f>ROUND(K207*'Rate Tables'!$I$159,4)</f>
        <v>4890</v>
      </c>
      <c r="AY207" s="40">
        <f>SUM(AV207:AX207)</f>
        <v>5268.85</v>
      </c>
      <c r="AZ207" s="41">
        <f t="shared" si="154"/>
        <v>10127.200000000001</v>
      </c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</row>
    <row r="208" spans="1:68" x14ac:dyDescent="0.25">
      <c r="A208" s="58">
        <f>A207</f>
        <v>200</v>
      </c>
      <c r="B208" s="106">
        <f>ROUND(A208*400,0)</f>
        <v>80000</v>
      </c>
      <c r="C208" s="88">
        <f>AF208</f>
        <v>12551.5</v>
      </c>
      <c r="D208" s="88">
        <f>AZ208</f>
        <v>12664.3</v>
      </c>
      <c r="E208" s="88">
        <f>D208-C208</f>
        <v>112.79999999999927</v>
      </c>
      <c r="F208" s="107">
        <f>ROUND(E208/C208*100,1)</f>
        <v>0.9</v>
      </c>
      <c r="G208" s="107"/>
      <c r="H208" s="88">
        <f>C208/B208*100</f>
        <v>15.689375</v>
      </c>
      <c r="I208" s="88">
        <f>D208/B208*100</f>
        <v>15.830375</v>
      </c>
      <c r="J208" s="12"/>
      <c r="K208" s="35">
        <f t="shared" si="155"/>
        <v>80000</v>
      </c>
      <c r="L208" s="35">
        <f>IF(A208&lt;=5,A208,5)</f>
        <v>5</v>
      </c>
      <c r="M208" s="35">
        <f>IF(A208&lt;=5,0,A208-5)</f>
        <v>195</v>
      </c>
      <c r="N208" s="40">
        <f>'Rate Tables'!$F$132</f>
        <v>100</v>
      </c>
      <c r="O208" s="40">
        <f>ROUND((L208+M208)*'Rate Tables'!$F$135,4)</f>
        <v>2030</v>
      </c>
      <c r="P208" s="40">
        <f>ROUND(K208*'Rate Tables'!$F$137,4)</f>
        <v>1188</v>
      </c>
      <c r="Q208" s="40">
        <f>SUM(O208:P208)</f>
        <v>3218</v>
      </c>
      <c r="R208" s="40">
        <f>ROUND(B208*'Rate Tables'!$F$139,4)</f>
        <v>280.95999999999998</v>
      </c>
      <c r="S208" s="40">
        <f>ROUND(B208*'Rate Tables'!$F$141,4)</f>
        <v>450</v>
      </c>
      <c r="T208" s="78">
        <f>ROUND(B208*'Rate Tables'!$F$143,4)</f>
        <v>0</v>
      </c>
      <c r="U208" s="78">
        <f>ROUND(B208*'Rate Tables'!$F$144,4)</f>
        <v>102.4</v>
      </c>
      <c r="V208" s="40">
        <f>ROUND(B208*'Rate Tables'!$F$146,4)</f>
        <v>335.84</v>
      </c>
      <c r="W208" s="40">
        <f>ROUND(B208*'Rate Tables'!$F$148,4)</f>
        <v>0</v>
      </c>
      <c r="X208" s="40">
        <f>ROUND(L208*'Rate Tables'!$F$151,4)</f>
        <v>7.05</v>
      </c>
      <c r="Y208" s="40"/>
      <c r="Z208" s="40">
        <f>ROUND(B208*'Rate Tables'!$F$153,4)</f>
        <v>1158.4000000000001</v>
      </c>
      <c r="AA208" s="40">
        <f>SUM(X208:Z208)</f>
        <v>1165.45</v>
      </c>
      <c r="AB208" s="40">
        <f>ROUND(L208*'Rate Tables'!$F$156,4)</f>
        <v>2.5</v>
      </c>
      <c r="AC208" s="40">
        <f>ROUND(M208*'Rate Tables'!$F$157,4)</f>
        <v>376.35</v>
      </c>
      <c r="AD208" s="40">
        <f>ROUND(K208*'Rate Tables'!$F$159,4)</f>
        <v>6520</v>
      </c>
      <c r="AE208" s="40">
        <f>SUM(AB208:AD208)</f>
        <v>6898.85</v>
      </c>
      <c r="AF208" s="41">
        <f t="shared" si="153"/>
        <v>12551.5</v>
      </c>
      <c r="AH208" s="40">
        <f>'Rate Tables'!$I$132</f>
        <v>100</v>
      </c>
      <c r="AI208" s="40">
        <f>ROUND((L208+M208)*'Rate Tables'!$I$135,4)</f>
        <v>2030</v>
      </c>
      <c r="AJ208" s="40">
        <f>ROUND(K208*'Rate Tables'!$I$137,4)</f>
        <v>1188</v>
      </c>
      <c r="AK208" s="40">
        <f>SUM(AI208:AJ208)</f>
        <v>3218</v>
      </c>
      <c r="AL208" s="40">
        <f>ROUND(B208*'Rate Tables'!$I$139,4)</f>
        <v>280.95999999999998</v>
      </c>
      <c r="AM208" s="40">
        <f>ROUND(B208*'Rate Tables'!$I$141,4)</f>
        <v>450</v>
      </c>
      <c r="AN208" s="78">
        <f>ROUND($B208*'Rate Tables'!$I$143,4)</f>
        <v>112.8</v>
      </c>
      <c r="AO208" s="78">
        <f>ROUND($B208*'Rate Tables'!$I$144,4)</f>
        <v>102.4</v>
      </c>
      <c r="AP208" s="40">
        <f>ROUND(B208*'Rate Tables'!$I$146,4)</f>
        <v>335.84</v>
      </c>
      <c r="AQ208" s="40">
        <f>ROUND(B208*'Rate Tables'!$I$148,4)</f>
        <v>0</v>
      </c>
      <c r="AR208" s="40">
        <f>ROUND(L208*'Rate Tables'!$I$151,4)</f>
        <v>7.05</v>
      </c>
      <c r="AS208" s="40"/>
      <c r="AT208" s="40">
        <f>ROUND(B208*'Rate Tables'!$I$153,4)</f>
        <v>1158.4000000000001</v>
      </c>
      <c r="AU208" s="40">
        <f>SUM(AR208:AT208)</f>
        <v>1165.45</v>
      </c>
      <c r="AV208" s="40">
        <f>ROUND(L208*'Rate Tables'!$I$156,4)</f>
        <v>2.5</v>
      </c>
      <c r="AW208" s="40">
        <f>ROUND(M208*'Rate Tables'!$I$157,4)</f>
        <v>376.35</v>
      </c>
      <c r="AX208" s="40">
        <f>ROUND(K208*'Rate Tables'!$I$159,4)</f>
        <v>6520</v>
      </c>
      <c r="AY208" s="40">
        <f>SUM(AV208:AX208)</f>
        <v>6898.85</v>
      </c>
      <c r="AZ208" s="41">
        <f t="shared" si="154"/>
        <v>12664.3</v>
      </c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</row>
    <row r="209" spans="1:68" x14ac:dyDescent="0.25">
      <c r="A209" s="58">
        <f>A208</f>
        <v>200</v>
      </c>
      <c r="B209" s="106">
        <f>ROUND(A209*500,0)</f>
        <v>100000</v>
      </c>
      <c r="C209" s="88">
        <f>AF209</f>
        <v>15060.4</v>
      </c>
      <c r="D209" s="88">
        <f>AZ209</f>
        <v>15201.4</v>
      </c>
      <c r="E209" s="88">
        <f>D209-C209</f>
        <v>141</v>
      </c>
      <c r="F209" s="107">
        <f>ROUND(E209/C209*100,1)</f>
        <v>0.9</v>
      </c>
      <c r="G209" s="107"/>
      <c r="H209" s="88">
        <f>C209/B209*100</f>
        <v>15.0604</v>
      </c>
      <c r="I209" s="88">
        <f>D209/B209*100</f>
        <v>15.201400000000001</v>
      </c>
      <c r="J209" s="12"/>
      <c r="K209" s="35">
        <f t="shared" si="155"/>
        <v>100000</v>
      </c>
      <c r="L209" s="35">
        <f>IF(A209&lt;=5,A209,5)</f>
        <v>5</v>
      </c>
      <c r="M209" s="35">
        <f>IF(A209&lt;=5,0,A209-5)</f>
        <v>195</v>
      </c>
      <c r="N209" s="40">
        <f>'Rate Tables'!$F$132</f>
        <v>100</v>
      </c>
      <c r="O209" s="40">
        <f>ROUND((L209+M209)*'Rate Tables'!$F$135,4)</f>
        <v>2030</v>
      </c>
      <c r="P209" s="40">
        <f>ROUND(K209*'Rate Tables'!$F$137,4)</f>
        <v>1485</v>
      </c>
      <c r="Q209" s="40">
        <f>SUM(O209:P209)</f>
        <v>3515</v>
      </c>
      <c r="R209" s="40">
        <f>ROUND(B209*'Rate Tables'!$F$139,4)</f>
        <v>351.2</v>
      </c>
      <c r="S209" s="40">
        <f>ROUND(B209*'Rate Tables'!$F$141,4)</f>
        <v>562.5</v>
      </c>
      <c r="T209" s="78">
        <f>ROUND(B209*'Rate Tables'!$F$143,4)</f>
        <v>0</v>
      </c>
      <c r="U209" s="78">
        <f>ROUND(B209*'Rate Tables'!$F$144,4)</f>
        <v>128</v>
      </c>
      <c r="V209" s="40">
        <f>ROUND(B209*'Rate Tables'!$F$146,4)</f>
        <v>419.8</v>
      </c>
      <c r="W209" s="40">
        <f>ROUND(B209*'Rate Tables'!$F$148,4)</f>
        <v>0</v>
      </c>
      <c r="X209" s="40">
        <f>ROUND(L209*'Rate Tables'!$F$151,4)</f>
        <v>7.05</v>
      </c>
      <c r="Y209" s="40"/>
      <c r="Z209" s="40">
        <f>ROUND(B209*'Rate Tables'!$F$153,4)</f>
        <v>1448</v>
      </c>
      <c r="AA209" s="40">
        <f>SUM(X209:Z209)</f>
        <v>1455.05</v>
      </c>
      <c r="AB209" s="40">
        <f>ROUND(L209*'Rate Tables'!$F$156,4)</f>
        <v>2.5</v>
      </c>
      <c r="AC209" s="40">
        <f>ROUND(M209*'Rate Tables'!$F$157,4)</f>
        <v>376.35</v>
      </c>
      <c r="AD209" s="40">
        <f>ROUND(K209*'Rate Tables'!$F$159,4)</f>
        <v>8150</v>
      </c>
      <c r="AE209" s="40">
        <f>SUM(AB209:AD209)</f>
        <v>8528.85</v>
      </c>
      <c r="AF209" s="41">
        <f t="shared" si="153"/>
        <v>15060.4</v>
      </c>
      <c r="AH209" s="40">
        <f>'Rate Tables'!$I$132</f>
        <v>100</v>
      </c>
      <c r="AI209" s="40">
        <f>ROUND((L209+M209)*'Rate Tables'!$I$135,4)</f>
        <v>2030</v>
      </c>
      <c r="AJ209" s="40">
        <f>ROUND(K209*'Rate Tables'!$I$137,4)</f>
        <v>1485</v>
      </c>
      <c r="AK209" s="40">
        <f>SUM(AI209:AJ209)</f>
        <v>3515</v>
      </c>
      <c r="AL209" s="40">
        <f>ROUND(B209*'Rate Tables'!$I$139,4)</f>
        <v>351.2</v>
      </c>
      <c r="AM209" s="40">
        <f>ROUND(B209*'Rate Tables'!$I$141,4)</f>
        <v>562.5</v>
      </c>
      <c r="AN209" s="78">
        <f>ROUND($B209*'Rate Tables'!$I$143,4)</f>
        <v>141</v>
      </c>
      <c r="AO209" s="78">
        <f>ROUND($B209*'Rate Tables'!$I$144,4)</f>
        <v>128</v>
      </c>
      <c r="AP209" s="40">
        <f>ROUND(B209*'Rate Tables'!$I$146,4)</f>
        <v>419.8</v>
      </c>
      <c r="AQ209" s="40">
        <f>ROUND(B209*'Rate Tables'!$I$148,4)</f>
        <v>0</v>
      </c>
      <c r="AR209" s="40">
        <f>ROUND(L209*'Rate Tables'!$I$151,4)</f>
        <v>7.05</v>
      </c>
      <c r="AS209" s="40"/>
      <c r="AT209" s="40">
        <f>ROUND(B209*'Rate Tables'!$I$153,4)</f>
        <v>1448</v>
      </c>
      <c r="AU209" s="40">
        <f>SUM(AR209:AT209)</f>
        <v>1455.05</v>
      </c>
      <c r="AV209" s="40">
        <f>ROUND(L209*'Rate Tables'!$I$156,4)</f>
        <v>2.5</v>
      </c>
      <c r="AW209" s="40">
        <f>ROUND(M209*'Rate Tables'!$I$157,4)</f>
        <v>376.35</v>
      </c>
      <c r="AX209" s="40">
        <f>ROUND(K209*'Rate Tables'!$I$159,4)</f>
        <v>8150</v>
      </c>
      <c r="AY209" s="40">
        <f>SUM(AV209:AX209)</f>
        <v>8528.85</v>
      </c>
      <c r="AZ209" s="41">
        <f t="shared" si="154"/>
        <v>15201.4</v>
      </c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</row>
    <row r="210" spans="1:68" x14ac:dyDescent="0.25">
      <c r="B210" s="106"/>
      <c r="C210" s="88"/>
      <c r="D210" s="88"/>
      <c r="E210" s="88"/>
      <c r="F210" s="107"/>
      <c r="H210" s="88"/>
      <c r="I210" s="88"/>
      <c r="J210" s="12"/>
      <c r="K210" s="35"/>
      <c r="M210" s="40"/>
      <c r="N210" s="40"/>
      <c r="O210" s="40"/>
      <c r="P210" s="40"/>
      <c r="Q210" s="40"/>
      <c r="R210" s="40"/>
      <c r="S210" s="40"/>
      <c r="T210" s="78"/>
      <c r="U210" s="78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1"/>
      <c r="AG210" s="40"/>
      <c r="AH210" s="40"/>
      <c r="AI210" s="40"/>
      <c r="AJ210" s="40"/>
      <c r="AK210" s="40"/>
      <c r="AL210" s="40"/>
      <c r="AM210" s="40"/>
      <c r="AN210" s="78"/>
      <c r="AO210" s="78"/>
      <c r="AP210" s="40"/>
      <c r="AQ210" s="40"/>
      <c r="AR210" s="40"/>
      <c r="AS210" s="40"/>
      <c r="AT210" s="40"/>
      <c r="AU210" s="40"/>
      <c r="AV210" s="40"/>
      <c r="AW210" s="41"/>
      <c r="AZ210" s="4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</row>
    <row r="211" spans="1:68" x14ac:dyDescent="0.25">
      <c r="A211" s="58">
        <v>500</v>
      </c>
      <c r="B211" s="106">
        <f>ROUND(A211*200,0)</f>
        <v>100000</v>
      </c>
      <c r="C211" s="88">
        <f>AF211</f>
        <v>18684.400000000001</v>
      </c>
      <c r="D211" s="88">
        <f>AZ211</f>
        <v>18825.400000000001</v>
      </c>
      <c r="E211" s="88">
        <f>D211-C211</f>
        <v>141</v>
      </c>
      <c r="F211" s="107">
        <f>ROUND(E211/C211*100,1)</f>
        <v>0.8</v>
      </c>
      <c r="G211" s="88"/>
      <c r="H211" s="88">
        <f>C211/B211*100</f>
        <v>18.6844</v>
      </c>
      <c r="I211" s="88">
        <f>D211/B211*100</f>
        <v>18.825400000000002</v>
      </c>
      <c r="J211" s="12"/>
      <c r="K211" s="35">
        <f t="shared" si="155"/>
        <v>100000</v>
      </c>
      <c r="L211" s="35">
        <f>IF(A211&lt;=5,A211,5)</f>
        <v>5</v>
      </c>
      <c r="M211" s="35">
        <f>IF(A211&lt;=5,0,A211-5)</f>
        <v>495</v>
      </c>
      <c r="N211" s="40">
        <f>'Rate Tables'!$F$132</f>
        <v>100</v>
      </c>
      <c r="O211" s="40">
        <f>ROUND((L211+M211)*'Rate Tables'!$F$135,4)</f>
        <v>5075</v>
      </c>
      <c r="P211" s="40">
        <f>ROUND(K211*'Rate Tables'!$F$137,4)</f>
        <v>1485</v>
      </c>
      <c r="Q211" s="40">
        <f>SUM(O211:P211)</f>
        <v>6560</v>
      </c>
      <c r="R211" s="40">
        <f>ROUND(B211*'Rate Tables'!$F$139,4)</f>
        <v>351.2</v>
      </c>
      <c r="S211" s="40">
        <f>ROUND(B211*'Rate Tables'!$F$141,4)</f>
        <v>562.5</v>
      </c>
      <c r="T211" s="78">
        <f>ROUND(B211*'Rate Tables'!$F$143,4)</f>
        <v>0</v>
      </c>
      <c r="U211" s="78">
        <f>ROUND(B211*'Rate Tables'!$F$144,4)</f>
        <v>128</v>
      </c>
      <c r="V211" s="40">
        <f>ROUND(B211*'Rate Tables'!$F$146,4)</f>
        <v>419.8</v>
      </c>
      <c r="W211" s="40">
        <f>ROUND(B211*'Rate Tables'!$F$148,4)</f>
        <v>0</v>
      </c>
      <c r="X211" s="40">
        <f>ROUND(L211*'Rate Tables'!$F$151,4)</f>
        <v>7.05</v>
      </c>
      <c r="Y211" s="40"/>
      <c r="Z211" s="40">
        <f>ROUND(B211*'Rate Tables'!$F$153,4)</f>
        <v>1448</v>
      </c>
      <c r="AA211" s="40">
        <f>SUM(X211:Z211)</f>
        <v>1455.05</v>
      </c>
      <c r="AB211" s="40">
        <f>ROUND(L211*'Rate Tables'!$F$156,4)</f>
        <v>2.5</v>
      </c>
      <c r="AC211" s="40">
        <f>ROUND(M211*'Rate Tables'!$F$157,4)</f>
        <v>955.35</v>
      </c>
      <c r="AD211" s="40">
        <f>ROUND(K211*'Rate Tables'!$F$159,4)</f>
        <v>8150</v>
      </c>
      <c r="AE211" s="40">
        <f>SUM(AB211:AD211)</f>
        <v>9107.85</v>
      </c>
      <c r="AF211" s="41">
        <f t="shared" si="153"/>
        <v>18684.400000000001</v>
      </c>
      <c r="AH211" s="40">
        <f>'Rate Tables'!$I$132</f>
        <v>100</v>
      </c>
      <c r="AI211" s="40">
        <f>ROUND((L211+M211)*'Rate Tables'!$I$135,4)</f>
        <v>5075</v>
      </c>
      <c r="AJ211" s="40">
        <f>ROUND(K211*'Rate Tables'!$I$137,4)</f>
        <v>1485</v>
      </c>
      <c r="AK211" s="40">
        <f>SUM(AI211:AJ211)</f>
        <v>6560</v>
      </c>
      <c r="AL211" s="40">
        <f>ROUND(B211*'Rate Tables'!$I$139,4)</f>
        <v>351.2</v>
      </c>
      <c r="AM211" s="40">
        <f>ROUND(B211*'Rate Tables'!$I$141,4)</f>
        <v>562.5</v>
      </c>
      <c r="AN211" s="78">
        <f>ROUND($B211*'Rate Tables'!$I$143,4)</f>
        <v>141</v>
      </c>
      <c r="AO211" s="78">
        <f>ROUND($B211*'Rate Tables'!$I$144,4)</f>
        <v>128</v>
      </c>
      <c r="AP211" s="40">
        <f>ROUND(B211*'Rate Tables'!$I$146,4)</f>
        <v>419.8</v>
      </c>
      <c r="AQ211" s="40">
        <f>ROUND(B211*'Rate Tables'!$I$148,4)</f>
        <v>0</v>
      </c>
      <c r="AR211" s="40">
        <f>ROUND(L211*'Rate Tables'!$I$151,4)</f>
        <v>7.05</v>
      </c>
      <c r="AS211" s="40"/>
      <c r="AT211" s="40">
        <f>ROUND(B211*'Rate Tables'!$I$153,4)</f>
        <v>1448</v>
      </c>
      <c r="AU211" s="40">
        <f>SUM(AR211:AT211)</f>
        <v>1455.05</v>
      </c>
      <c r="AV211" s="40">
        <f>ROUND(L211*'Rate Tables'!$I$156,4)</f>
        <v>2.5</v>
      </c>
      <c r="AW211" s="40">
        <f>ROUND(M211*'Rate Tables'!$I$157,4)</f>
        <v>955.35</v>
      </c>
      <c r="AX211" s="40">
        <f>ROUND(K211*'Rate Tables'!$I$159,4)</f>
        <v>8150</v>
      </c>
      <c r="AY211" s="40">
        <f>SUM(AV211:AX211)</f>
        <v>9107.85</v>
      </c>
      <c r="AZ211" s="41">
        <f t="shared" si="154"/>
        <v>18825.400000000001</v>
      </c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</row>
    <row r="212" spans="1:68" x14ac:dyDescent="0.25">
      <c r="A212" s="58">
        <f>A211</f>
        <v>500</v>
      </c>
      <c r="B212" s="106">
        <f>ROUND(A212*300,0)</f>
        <v>150000</v>
      </c>
      <c r="C212" s="88">
        <f>AF212</f>
        <v>24956.65</v>
      </c>
      <c r="D212" s="88">
        <f>AZ212</f>
        <v>25168.15</v>
      </c>
      <c r="E212" s="88">
        <f>D212-C212</f>
        <v>211.5</v>
      </c>
      <c r="F212" s="107">
        <f>ROUND(E212/C212*100,1)</f>
        <v>0.8</v>
      </c>
      <c r="G212" s="88"/>
      <c r="H212" s="88">
        <f>C212/B212*100</f>
        <v>16.637766666666668</v>
      </c>
      <c r="I212" s="88">
        <f>D212/B212*100</f>
        <v>16.778766666666666</v>
      </c>
      <c r="J212" s="12"/>
      <c r="K212" s="35">
        <f t="shared" si="155"/>
        <v>150000</v>
      </c>
      <c r="L212" s="35">
        <f>IF(A212&lt;=5,A212,5)</f>
        <v>5</v>
      </c>
      <c r="M212" s="35">
        <f>IF(A212&lt;=5,0,A212-5)</f>
        <v>495</v>
      </c>
      <c r="N212" s="40">
        <f>'Rate Tables'!$F$132</f>
        <v>100</v>
      </c>
      <c r="O212" s="40">
        <f>ROUND((L212+M212)*'Rate Tables'!$F$135,4)</f>
        <v>5075</v>
      </c>
      <c r="P212" s="40">
        <f>ROUND(K212*'Rate Tables'!$F$137,4)</f>
        <v>2227.5</v>
      </c>
      <c r="Q212" s="40">
        <f>SUM(O212:P212)</f>
        <v>7302.5</v>
      </c>
      <c r="R212" s="40">
        <f>ROUND(B212*'Rate Tables'!$F$139,4)</f>
        <v>526.79999999999995</v>
      </c>
      <c r="S212" s="40">
        <f>ROUND(B212*'Rate Tables'!$F$141,4)</f>
        <v>843.75</v>
      </c>
      <c r="T212" s="78">
        <f>ROUND(B212*'Rate Tables'!$F$143,4)</f>
        <v>0</v>
      </c>
      <c r="U212" s="78">
        <f>ROUND(B212*'Rate Tables'!$F$144,4)</f>
        <v>192</v>
      </c>
      <c r="V212" s="40">
        <f>ROUND(B212*'Rate Tables'!$F$146,4)</f>
        <v>629.70000000000005</v>
      </c>
      <c r="W212" s="40">
        <f>ROUND(B212*'Rate Tables'!$F$148,4)</f>
        <v>0</v>
      </c>
      <c r="X212" s="40">
        <f>ROUND(L212*'Rate Tables'!$F$151,4)</f>
        <v>7.05</v>
      </c>
      <c r="Y212" s="40"/>
      <c r="Z212" s="40">
        <f>ROUND(B212*'Rate Tables'!$F$153,4)</f>
        <v>2172</v>
      </c>
      <c r="AA212" s="40">
        <f>SUM(X212:Z212)</f>
        <v>2179.0500000000002</v>
      </c>
      <c r="AB212" s="40">
        <f>ROUND(L212*'Rate Tables'!$F$156,4)</f>
        <v>2.5</v>
      </c>
      <c r="AC212" s="40">
        <f>ROUND(M212*'Rate Tables'!$F$157,4)</f>
        <v>955.35</v>
      </c>
      <c r="AD212" s="40">
        <f>ROUND(K212*'Rate Tables'!$F$159,4)</f>
        <v>12225</v>
      </c>
      <c r="AE212" s="40">
        <f>SUM(AB212:AD212)</f>
        <v>13182.85</v>
      </c>
      <c r="AF212" s="41">
        <f t="shared" si="153"/>
        <v>24956.65</v>
      </c>
      <c r="AH212" s="40">
        <f>'Rate Tables'!$I$132</f>
        <v>100</v>
      </c>
      <c r="AI212" s="40">
        <f>ROUND((L212+M212)*'Rate Tables'!$I$135,4)</f>
        <v>5075</v>
      </c>
      <c r="AJ212" s="40">
        <f>ROUND(K212*'Rate Tables'!$I$137,4)</f>
        <v>2227.5</v>
      </c>
      <c r="AK212" s="40">
        <f>SUM(AI212:AJ212)</f>
        <v>7302.5</v>
      </c>
      <c r="AL212" s="40">
        <f>ROUND(B212*'Rate Tables'!$I$139,4)</f>
        <v>526.79999999999995</v>
      </c>
      <c r="AM212" s="40">
        <f>ROUND(B212*'Rate Tables'!$I$141,4)</f>
        <v>843.75</v>
      </c>
      <c r="AN212" s="78">
        <f>ROUND($B212*'Rate Tables'!$I$143,4)</f>
        <v>211.5</v>
      </c>
      <c r="AO212" s="78">
        <f>ROUND($B212*'Rate Tables'!$I$144,4)</f>
        <v>192</v>
      </c>
      <c r="AP212" s="40">
        <f>ROUND(B212*'Rate Tables'!$I$146,4)</f>
        <v>629.70000000000005</v>
      </c>
      <c r="AQ212" s="40">
        <f>ROUND(B212*'Rate Tables'!$I$148,4)</f>
        <v>0</v>
      </c>
      <c r="AR212" s="40">
        <f>ROUND(L212*'Rate Tables'!$I$151,4)</f>
        <v>7.05</v>
      </c>
      <c r="AS212" s="40"/>
      <c r="AT212" s="40">
        <f>ROUND(B212*'Rate Tables'!$I$153,4)</f>
        <v>2172</v>
      </c>
      <c r="AU212" s="40">
        <f>SUM(AR212:AT212)</f>
        <v>2179.0500000000002</v>
      </c>
      <c r="AV212" s="40">
        <f>ROUND(L212*'Rate Tables'!$I$156,4)</f>
        <v>2.5</v>
      </c>
      <c r="AW212" s="40">
        <f>ROUND(M212*'Rate Tables'!$I$157,4)</f>
        <v>955.35</v>
      </c>
      <c r="AX212" s="40">
        <f>ROUND(K212*'Rate Tables'!$I$159,4)</f>
        <v>12225</v>
      </c>
      <c r="AY212" s="40">
        <f>SUM(AV212:AX212)</f>
        <v>13182.85</v>
      </c>
      <c r="AZ212" s="41">
        <f t="shared" si="154"/>
        <v>25168.15</v>
      </c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</row>
    <row r="213" spans="1:68" x14ac:dyDescent="0.25">
      <c r="A213" s="58">
        <f>A212</f>
        <v>500</v>
      </c>
      <c r="B213" s="106">
        <f>ROUND(A213*400,0)</f>
        <v>200000</v>
      </c>
      <c r="C213" s="88">
        <f>AF213</f>
        <v>31228.9</v>
      </c>
      <c r="D213" s="88">
        <f>AZ213</f>
        <v>31510.9</v>
      </c>
      <c r="E213" s="88">
        <f>D213-C213</f>
        <v>282</v>
      </c>
      <c r="F213" s="107">
        <f>ROUND(E213/C213*100,1)</f>
        <v>0.9</v>
      </c>
      <c r="G213" s="88"/>
      <c r="H213" s="88">
        <f>C213/B213*100</f>
        <v>15.614450000000001</v>
      </c>
      <c r="I213" s="88">
        <f>D213/B213*100</f>
        <v>15.755450000000002</v>
      </c>
      <c r="J213" s="12"/>
      <c r="K213" s="35">
        <f t="shared" si="155"/>
        <v>200000</v>
      </c>
      <c r="L213" s="35">
        <f>IF(A213&lt;=5,A213,5)</f>
        <v>5</v>
      </c>
      <c r="M213" s="35">
        <f>IF(A213&lt;=5,0,A213-5)</f>
        <v>495</v>
      </c>
      <c r="N213" s="40">
        <f>'Rate Tables'!$F$132</f>
        <v>100</v>
      </c>
      <c r="O213" s="40">
        <f>ROUND((L213+M213)*'Rate Tables'!$F$135,4)</f>
        <v>5075</v>
      </c>
      <c r="P213" s="40">
        <f>ROUND(K213*'Rate Tables'!$F$137,4)</f>
        <v>2970</v>
      </c>
      <c r="Q213" s="40">
        <f>SUM(O213:P213)</f>
        <v>8045</v>
      </c>
      <c r="R213" s="40">
        <f>ROUND(B213*'Rate Tables'!$F$139,4)</f>
        <v>702.4</v>
      </c>
      <c r="S213" s="40">
        <f>ROUND(B213*'Rate Tables'!$F$141,4)</f>
        <v>1125</v>
      </c>
      <c r="T213" s="78">
        <f>ROUND(B213*'Rate Tables'!$F$143,4)</f>
        <v>0</v>
      </c>
      <c r="U213" s="78">
        <f>ROUND(B213*'Rate Tables'!$F$144,4)</f>
        <v>256</v>
      </c>
      <c r="V213" s="40">
        <f>ROUND(B213*'Rate Tables'!$F$146,4)</f>
        <v>839.6</v>
      </c>
      <c r="W213" s="40">
        <f>ROUND(B213*'Rate Tables'!$F$148,4)</f>
        <v>0</v>
      </c>
      <c r="X213" s="40">
        <f>ROUND(L213*'Rate Tables'!$F$151,4)</f>
        <v>7.05</v>
      </c>
      <c r="Y213" s="40"/>
      <c r="Z213" s="40">
        <f>ROUND(B213*'Rate Tables'!$F$153,4)</f>
        <v>2896</v>
      </c>
      <c r="AA213" s="40">
        <f>SUM(X213:Z213)</f>
        <v>2903.05</v>
      </c>
      <c r="AB213" s="40">
        <f>ROUND(L213*'Rate Tables'!$F$156,4)</f>
        <v>2.5</v>
      </c>
      <c r="AC213" s="40">
        <f>ROUND(M213*'Rate Tables'!$F$157,4)</f>
        <v>955.35</v>
      </c>
      <c r="AD213" s="40">
        <f>ROUND(K213*'Rate Tables'!$F$159,4)</f>
        <v>16300</v>
      </c>
      <c r="AE213" s="40">
        <f>SUM(AB213:AD213)</f>
        <v>17257.849999999999</v>
      </c>
      <c r="AF213" s="41">
        <f t="shared" si="153"/>
        <v>31228.9</v>
      </c>
      <c r="AH213" s="40">
        <f>'Rate Tables'!$I$132</f>
        <v>100</v>
      </c>
      <c r="AI213" s="40">
        <f>ROUND((L213+M213)*'Rate Tables'!$I$135,4)</f>
        <v>5075</v>
      </c>
      <c r="AJ213" s="40">
        <f>ROUND(K213*'Rate Tables'!$I$137,4)</f>
        <v>2970</v>
      </c>
      <c r="AK213" s="40">
        <f>SUM(AI213:AJ213)</f>
        <v>8045</v>
      </c>
      <c r="AL213" s="40">
        <f>ROUND(B213*'Rate Tables'!$I$139,4)</f>
        <v>702.4</v>
      </c>
      <c r="AM213" s="40">
        <f>ROUND(B213*'Rate Tables'!$I$141,4)</f>
        <v>1125</v>
      </c>
      <c r="AN213" s="78">
        <f>ROUND($B213*'Rate Tables'!$I$143,4)</f>
        <v>282</v>
      </c>
      <c r="AO213" s="78">
        <f>ROUND($B213*'Rate Tables'!$I$144,4)</f>
        <v>256</v>
      </c>
      <c r="AP213" s="40">
        <f>ROUND(B213*'Rate Tables'!$I$146,4)</f>
        <v>839.6</v>
      </c>
      <c r="AQ213" s="40">
        <f>ROUND(B213*'Rate Tables'!$I$148,4)</f>
        <v>0</v>
      </c>
      <c r="AR213" s="40">
        <f>ROUND(L213*'Rate Tables'!$I$151,4)</f>
        <v>7.05</v>
      </c>
      <c r="AS213" s="40"/>
      <c r="AT213" s="40">
        <f>ROUND(B213*'Rate Tables'!$I$153,4)</f>
        <v>2896</v>
      </c>
      <c r="AU213" s="40">
        <f>SUM(AR213:AT213)</f>
        <v>2903.05</v>
      </c>
      <c r="AV213" s="40">
        <f>ROUND(L213*'Rate Tables'!$I$156,4)</f>
        <v>2.5</v>
      </c>
      <c r="AW213" s="40">
        <f>ROUND(M213*'Rate Tables'!$I$157,4)</f>
        <v>955.35</v>
      </c>
      <c r="AX213" s="40">
        <f>ROUND(K213*'Rate Tables'!$I$159,4)</f>
        <v>16300</v>
      </c>
      <c r="AY213" s="40">
        <f>SUM(AV213:AX213)</f>
        <v>17257.849999999999</v>
      </c>
      <c r="AZ213" s="41">
        <f t="shared" si="154"/>
        <v>31510.9</v>
      </c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</row>
    <row r="214" spans="1:68" x14ac:dyDescent="0.25">
      <c r="A214" s="58">
        <f>A213</f>
        <v>500</v>
      </c>
      <c r="B214" s="106">
        <f>ROUND(A214*500,0)</f>
        <v>250000</v>
      </c>
      <c r="C214" s="88">
        <f>AF214</f>
        <v>37501.15</v>
      </c>
      <c r="D214" s="88">
        <f>AZ214</f>
        <v>37853.65</v>
      </c>
      <c r="E214" s="88">
        <f>D214-C214</f>
        <v>352.5</v>
      </c>
      <c r="F214" s="107">
        <f>ROUND(E214/C214*100,1)</f>
        <v>0.9</v>
      </c>
      <c r="G214" s="88"/>
      <c r="H214" s="88">
        <f>C214/B214*100</f>
        <v>15.000460000000002</v>
      </c>
      <c r="I214" s="88">
        <f>D214/B214*100</f>
        <v>15.14146</v>
      </c>
      <c r="J214" s="12"/>
      <c r="K214" s="35">
        <f t="shared" si="155"/>
        <v>250000</v>
      </c>
      <c r="L214" s="35">
        <f>IF(A214&lt;=5,A214,5)</f>
        <v>5</v>
      </c>
      <c r="M214" s="35">
        <f>IF(A214&lt;=5,0,A214-5)</f>
        <v>495</v>
      </c>
      <c r="N214" s="40">
        <f>'Rate Tables'!$F$132</f>
        <v>100</v>
      </c>
      <c r="O214" s="40">
        <f>ROUND((L214+M214)*'Rate Tables'!$F$135,4)</f>
        <v>5075</v>
      </c>
      <c r="P214" s="40">
        <f>ROUND(K214*'Rate Tables'!$F$137,4)</f>
        <v>3712.5</v>
      </c>
      <c r="Q214" s="40">
        <f>SUM(O214:P214)</f>
        <v>8787.5</v>
      </c>
      <c r="R214" s="40">
        <f>ROUND(B214*'Rate Tables'!$F$139,4)</f>
        <v>878</v>
      </c>
      <c r="S214" s="40">
        <f>ROUND(B214*'Rate Tables'!$F$141,4)</f>
        <v>1406.25</v>
      </c>
      <c r="T214" s="78">
        <f>ROUND(B214*'Rate Tables'!$F$143,4)</f>
        <v>0</v>
      </c>
      <c r="U214" s="78">
        <f>ROUND(B214*'Rate Tables'!$F$144,4)</f>
        <v>320</v>
      </c>
      <c r="V214" s="40">
        <f>ROUND(B214*'Rate Tables'!$F$146,4)</f>
        <v>1049.5</v>
      </c>
      <c r="W214" s="40">
        <f>ROUND(B214*'Rate Tables'!$F$148,4)</f>
        <v>0</v>
      </c>
      <c r="X214" s="40">
        <f>ROUND(L214*'Rate Tables'!$F$151,4)</f>
        <v>7.05</v>
      </c>
      <c r="Y214" s="40"/>
      <c r="Z214" s="40">
        <f>ROUND(B214*'Rate Tables'!$F$153,4)</f>
        <v>3620</v>
      </c>
      <c r="AA214" s="40">
        <f>SUM(X214:Z214)</f>
        <v>3627.05</v>
      </c>
      <c r="AB214" s="40">
        <f>ROUND(L214*'Rate Tables'!$F$156,4)</f>
        <v>2.5</v>
      </c>
      <c r="AC214" s="40">
        <f>ROUND(M214*'Rate Tables'!$F$157,4)</f>
        <v>955.35</v>
      </c>
      <c r="AD214" s="40">
        <f>ROUND(K214*'Rate Tables'!$F$159,4)</f>
        <v>20375</v>
      </c>
      <c r="AE214" s="40">
        <f>SUM(AB214:AD214)</f>
        <v>21332.85</v>
      </c>
      <c r="AF214" s="41">
        <f t="shared" si="153"/>
        <v>37501.15</v>
      </c>
      <c r="AH214" s="40">
        <f>'Rate Tables'!$I$132</f>
        <v>100</v>
      </c>
      <c r="AI214" s="40">
        <f>ROUND((L214+M214)*'Rate Tables'!$I$135,4)</f>
        <v>5075</v>
      </c>
      <c r="AJ214" s="40">
        <f>ROUND(K214*'Rate Tables'!$I$137,4)</f>
        <v>3712.5</v>
      </c>
      <c r="AK214" s="40">
        <f>SUM(AI214:AJ214)</f>
        <v>8787.5</v>
      </c>
      <c r="AL214" s="40">
        <f>ROUND(B214*'Rate Tables'!$I$139,4)</f>
        <v>878</v>
      </c>
      <c r="AM214" s="40">
        <f>ROUND(B214*'Rate Tables'!$I$141,4)</f>
        <v>1406.25</v>
      </c>
      <c r="AN214" s="78">
        <f>ROUND($B214*'Rate Tables'!$I$143,4)</f>
        <v>352.5</v>
      </c>
      <c r="AO214" s="78">
        <f>ROUND($B214*'Rate Tables'!$I$144,4)</f>
        <v>320</v>
      </c>
      <c r="AP214" s="40">
        <f>ROUND(B214*'Rate Tables'!$I$146,4)</f>
        <v>1049.5</v>
      </c>
      <c r="AQ214" s="40">
        <f>ROUND(B214*'Rate Tables'!$I$148,4)</f>
        <v>0</v>
      </c>
      <c r="AR214" s="40">
        <f>ROUND(L214*'Rate Tables'!$I$151,4)</f>
        <v>7.05</v>
      </c>
      <c r="AS214" s="40"/>
      <c r="AT214" s="40">
        <f>ROUND(B214*'Rate Tables'!$I$153,4)</f>
        <v>3620</v>
      </c>
      <c r="AU214" s="40">
        <f>SUM(AR214:AT214)</f>
        <v>3627.05</v>
      </c>
      <c r="AV214" s="40">
        <f>ROUND(L214*'Rate Tables'!$I$156,4)</f>
        <v>2.5</v>
      </c>
      <c r="AW214" s="40">
        <f>ROUND(M214*'Rate Tables'!$I$157,4)</f>
        <v>955.35</v>
      </c>
      <c r="AX214" s="40">
        <f>ROUND(K214*'Rate Tables'!$I$159,4)</f>
        <v>20375</v>
      </c>
      <c r="AY214" s="40">
        <f>SUM(AV214:AX214)</f>
        <v>21332.85</v>
      </c>
      <c r="AZ214" s="41">
        <f t="shared" si="154"/>
        <v>37853.65</v>
      </c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</row>
    <row r="215" spans="1:68" x14ac:dyDescent="0.25">
      <c r="B215" s="106"/>
      <c r="C215" s="88"/>
      <c r="D215" s="88"/>
      <c r="E215" s="88"/>
      <c r="F215" s="107"/>
      <c r="H215" s="88"/>
      <c r="I215" s="88"/>
      <c r="J215" s="12"/>
      <c r="K215" s="35"/>
      <c r="M215" s="40"/>
      <c r="N215" s="40"/>
      <c r="O215" s="40"/>
      <c r="P215" s="40"/>
      <c r="Q215" s="40"/>
      <c r="R215" s="40"/>
      <c r="S215" s="40"/>
      <c r="T215" s="78"/>
      <c r="U215" s="78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1"/>
      <c r="AG215" s="40"/>
      <c r="AH215" s="40"/>
      <c r="AI215" s="40"/>
      <c r="AJ215" s="40"/>
      <c r="AK215" s="40"/>
      <c r="AL215" s="40"/>
      <c r="AM215" s="40"/>
      <c r="AN215" s="78"/>
      <c r="AO215" s="78"/>
      <c r="AP215" s="40"/>
      <c r="AQ215" s="40"/>
      <c r="AR215" s="40"/>
      <c r="AS215" s="40"/>
      <c r="AT215" s="40"/>
      <c r="AU215" s="40"/>
      <c r="AV215" s="40"/>
      <c r="AW215" s="41"/>
      <c r="AZ215" s="4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</row>
    <row r="216" spans="1:68" x14ac:dyDescent="0.25">
      <c r="A216" s="58">
        <v>750</v>
      </c>
      <c r="B216" s="106">
        <f>ROUND(A216*200,0)</f>
        <v>150000</v>
      </c>
      <c r="C216" s="88">
        <f>AF216</f>
        <v>27976.65</v>
      </c>
      <c r="D216" s="88">
        <f>AZ216</f>
        <v>28188.15</v>
      </c>
      <c r="E216" s="88">
        <f>D216-C216</f>
        <v>211.5</v>
      </c>
      <c r="F216" s="107">
        <f>ROUND(E216/C216*100,1)</f>
        <v>0.8</v>
      </c>
      <c r="H216" s="88">
        <f>C216/B216*100</f>
        <v>18.6511</v>
      </c>
      <c r="I216" s="88">
        <f>D216/B216*100</f>
        <v>18.792100000000001</v>
      </c>
      <c r="J216" s="12"/>
      <c r="K216" s="35">
        <f t="shared" si="155"/>
        <v>150000</v>
      </c>
      <c r="L216" s="35">
        <f>IF(A216&lt;=5,A216,5)</f>
        <v>5</v>
      </c>
      <c r="M216" s="35">
        <f>IF(A216&lt;=5,0,A216-5)</f>
        <v>745</v>
      </c>
      <c r="N216" s="40">
        <f>'Rate Tables'!$F$132</f>
        <v>100</v>
      </c>
      <c r="O216" s="40">
        <f>ROUND((L216+M216)*'Rate Tables'!$F$135,4)</f>
        <v>7612.5</v>
      </c>
      <c r="P216" s="40">
        <f>ROUND(K216*'Rate Tables'!$F$137,4)</f>
        <v>2227.5</v>
      </c>
      <c r="Q216" s="40">
        <f>SUM(O216:P216)</f>
        <v>9840</v>
      </c>
      <c r="R216" s="40">
        <f>ROUND(B216*'Rate Tables'!$F$139,4)</f>
        <v>526.79999999999995</v>
      </c>
      <c r="S216" s="40">
        <f>ROUND(B216*'Rate Tables'!$F$141,4)</f>
        <v>843.75</v>
      </c>
      <c r="T216" s="78">
        <f>ROUND(B216*'Rate Tables'!$F$143,4)</f>
        <v>0</v>
      </c>
      <c r="U216" s="78">
        <f>ROUND(B216*'Rate Tables'!$F$144,4)</f>
        <v>192</v>
      </c>
      <c r="V216" s="40">
        <f>ROUND(B216*'Rate Tables'!$F$146,4)</f>
        <v>629.70000000000005</v>
      </c>
      <c r="W216" s="40">
        <f>ROUND(B216*'Rate Tables'!$F$148,4)</f>
        <v>0</v>
      </c>
      <c r="X216" s="40">
        <f>ROUND(L216*'Rate Tables'!$F$151,4)</f>
        <v>7.05</v>
      </c>
      <c r="Y216" s="40"/>
      <c r="Z216" s="40">
        <f>ROUND(B216*'Rate Tables'!$F$153,4)</f>
        <v>2172</v>
      </c>
      <c r="AA216" s="40">
        <f>SUM(X216:Z216)</f>
        <v>2179.0500000000002</v>
      </c>
      <c r="AB216" s="40">
        <f>ROUND(L216*'Rate Tables'!$F$156,4)</f>
        <v>2.5</v>
      </c>
      <c r="AC216" s="40">
        <f>ROUND(M216*'Rate Tables'!$F$157,4)</f>
        <v>1437.85</v>
      </c>
      <c r="AD216" s="40">
        <f>ROUND(K216*'Rate Tables'!$F$159,4)</f>
        <v>12225</v>
      </c>
      <c r="AE216" s="40">
        <f>SUM(AB216:AD216)</f>
        <v>13665.35</v>
      </c>
      <c r="AF216" s="41">
        <f t="shared" si="153"/>
        <v>27976.65</v>
      </c>
      <c r="AH216" s="40">
        <f>'Rate Tables'!$I$132</f>
        <v>100</v>
      </c>
      <c r="AI216" s="40">
        <f>ROUND((L216+M216)*'Rate Tables'!$I$135,4)</f>
        <v>7612.5</v>
      </c>
      <c r="AJ216" s="40">
        <f>ROUND(K216*'Rate Tables'!$I$137,4)</f>
        <v>2227.5</v>
      </c>
      <c r="AK216" s="40">
        <f>SUM(AI216:AJ216)</f>
        <v>9840</v>
      </c>
      <c r="AL216" s="40">
        <f>ROUND(B216*'Rate Tables'!$I$139,4)</f>
        <v>526.79999999999995</v>
      </c>
      <c r="AM216" s="40">
        <f>ROUND(B216*'Rate Tables'!$I$141,4)</f>
        <v>843.75</v>
      </c>
      <c r="AN216" s="78">
        <f>ROUND($B216*'Rate Tables'!$I$143,4)</f>
        <v>211.5</v>
      </c>
      <c r="AO216" s="78">
        <f>ROUND($B216*'Rate Tables'!$I$144,4)</f>
        <v>192</v>
      </c>
      <c r="AP216" s="40">
        <f>ROUND(B216*'Rate Tables'!$I$146,4)</f>
        <v>629.70000000000005</v>
      </c>
      <c r="AQ216" s="40">
        <f>ROUND(B216*'Rate Tables'!$I$148,4)</f>
        <v>0</v>
      </c>
      <c r="AR216" s="40">
        <f>ROUND(L216*'Rate Tables'!$I$151,4)</f>
        <v>7.05</v>
      </c>
      <c r="AS216" s="40"/>
      <c r="AT216" s="40">
        <f>ROUND(B216*'Rate Tables'!$I$153,4)</f>
        <v>2172</v>
      </c>
      <c r="AU216" s="40">
        <f>SUM(AR216:AT216)</f>
        <v>2179.0500000000002</v>
      </c>
      <c r="AV216" s="40">
        <f>ROUND(L216*'Rate Tables'!$I$156,4)</f>
        <v>2.5</v>
      </c>
      <c r="AW216" s="40">
        <f>ROUND(M216*'Rate Tables'!$I$157,4)</f>
        <v>1437.85</v>
      </c>
      <c r="AX216" s="40">
        <f>ROUND(K216*'Rate Tables'!$I$159,4)</f>
        <v>12225</v>
      </c>
      <c r="AY216" s="40">
        <f>SUM(AV216:AX216)</f>
        <v>13665.35</v>
      </c>
      <c r="AZ216" s="41">
        <f t="shared" si="154"/>
        <v>28188.15</v>
      </c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</row>
    <row r="217" spans="1:68" x14ac:dyDescent="0.25">
      <c r="A217" s="58">
        <f>A216</f>
        <v>750</v>
      </c>
      <c r="B217" s="106">
        <f>ROUND(A217*300,0)</f>
        <v>225000</v>
      </c>
      <c r="C217" s="88">
        <f>AF217</f>
        <v>37385.03</v>
      </c>
      <c r="D217" s="88">
        <f>AZ217</f>
        <v>37702.28</v>
      </c>
      <c r="E217" s="88">
        <f>D217-C217</f>
        <v>317.25</v>
      </c>
      <c r="F217" s="107">
        <f>ROUND(E217/C217*100,1)</f>
        <v>0.8</v>
      </c>
      <c r="H217" s="88">
        <f>C217/B217*100</f>
        <v>16.615568888888887</v>
      </c>
      <c r="I217" s="88">
        <f>D217/B217*100</f>
        <v>16.756568888888889</v>
      </c>
      <c r="J217" s="12"/>
      <c r="K217" s="35">
        <f t="shared" si="155"/>
        <v>225000</v>
      </c>
      <c r="L217" s="35">
        <f>IF(A217&lt;=5,A217,5)</f>
        <v>5</v>
      </c>
      <c r="M217" s="35">
        <f>IF(A217&lt;=5,0,A217-5)</f>
        <v>745</v>
      </c>
      <c r="N217" s="40">
        <f>'Rate Tables'!$F$132</f>
        <v>100</v>
      </c>
      <c r="O217" s="40">
        <f>ROUND((L217+M217)*'Rate Tables'!$F$135,4)</f>
        <v>7612.5</v>
      </c>
      <c r="P217" s="40">
        <f>ROUND(K217*'Rate Tables'!$F$137,4)</f>
        <v>3341.25</v>
      </c>
      <c r="Q217" s="40">
        <f>SUM(O217:P217)</f>
        <v>10953.75</v>
      </c>
      <c r="R217" s="40">
        <f>ROUND(B217*'Rate Tables'!$F$139,4)</f>
        <v>790.2</v>
      </c>
      <c r="S217" s="40">
        <f>ROUND(B217*'Rate Tables'!$F$141,4)</f>
        <v>1265.625</v>
      </c>
      <c r="T217" s="78">
        <f>ROUND(B217*'Rate Tables'!$F$143,4)</f>
        <v>0</v>
      </c>
      <c r="U217" s="78">
        <f>ROUND(B217*'Rate Tables'!$F$144,4)</f>
        <v>288</v>
      </c>
      <c r="V217" s="40">
        <f>ROUND(B217*'Rate Tables'!$F$146,4)</f>
        <v>944.55</v>
      </c>
      <c r="W217" s="40">
        <f>ROUND(B217*'Rate Tables'!$F$148,4)</f>
        <v>0</v>
      </c>
      <c r="X217" s="40">
        <f>ROUND(L217*'Rate Tables'!$F$151,4)</f>
        <v>7.05</v>
      </c>
      <c r="Y217" s="40"/>
      <c r="Z217" s="40">
        <f>ROUND(B217*'Rate Tables'!$F$153,4)</f>
        <v>3258</v>
      </c>
      <c r="AA217" s="40">
        <f>SUM(X217:Z217)</f>
        <v>3265.05</v>
      </c>
      <c r="AB217" s="40">
        <f>ROUND(L217*'Rate Tables'!$F$156,4)</f>
        <v>2.5</v>
      </c>
      <c r="AC217" s="40">
        <f>ROUND(M217*'Rate Tables'!$F$157,4)</f>
        <v>1437.85</v>
      </c>
      <c r="AD217" s="40">
        <f>ROUND(K217*'Rate Tables'!$F$159,4)</f>
        <v>18337.5</v>
      </c>
      <c r="AE217" s="40">
        <f>SUM(AB217:AD217)</f>
        <v>19777.849999999999</v>
      </c>
      <c r="AF217" s="41">
        <f t="shared" si="153"/>
        <v>37385.03</v>
      </c>
      <c r="AH217" s="40">
        <f>'Rate Tables'!$I$132</f>
        <v>100</v>
      </c>
      <c r="AI217" s="40">
        <f>ROUND((L217+M217)*'Rate Tables'!$I$135,4)</f>
        <v>7612.5</v>
      </c>
      <c r="AJ217" s="40">
        <f>ROUND(K217*'Rate Tables'!$I$137,4)</f>
        <v>3341.25</v>
      </c>
      <c r="AK217" s="40">
        <f>SUM(AI217:AJ217)</f>
        <v>10953.75</v>
      </c>
      <c r="AL217" s="40">
        <f>ROUND(B217*'Rate Tables'!$I$139,4)</f>
        <v>790.2</v>
      </c>
      <c r="AM217" s="40">
        <f>ROUND(B217*'Rate Tables'!$I$141,4)</f>
        <v>1265.625</v>
      </c>
      <c r="AN217" s="78">
        <f>ROUND($B217*'Rate Tables'!$I$143,4)</f>
        <v>317.25</v>
      </c>
      <c r="AO217" s="78">
        <f>ROUND($B217*'Rate Tables'!$I$144,4)</f>
        <v>288</v>
      </c>
      <c r="AP217" s="40">
        <f>ROUND(B217*'Rate Tables'!$I$146,4)</f>
        <v>944.55</v>
      </c>
      <c r="AQ217" s="40">
        <f>ROUND(B217*'Rate Tables'!$I$148,4)</f>
        <v>0</v>
      </c>
      <c r="AR217" s="40">
        <f>ROUND(L217*'Rate Tables'!$I$151,4)</f>
        <v>7.05</v>
      </c>
      <c r="AS217" s="40"/>
      <c r="AT217" s="40">
        <f>ROUND(B217*'Rate Tables'!$I$153,4)</f>
        <v>3258</v>
      </c>
      <c r="AU217" s="40">
        <f>SUM(AR217:AT217)</f>
        <v>3265.05</v>
      </c>
      <c r="AV217" s="40">
        <f>ROUND(L217*'Rate Tables'!$I$156,4)</f>
        <v>2.5</v>
      </c>
      <c r="AW217" s="40">
        <f>ROUND(M217*'Rate Tables'!$I$157,4)</f>
        <v>1437.85</v>
      </c>
      <c r="AX217" s="40">
        <f>ROUND(K217*'Rate Tables'!$I$159,4)</f>
        <v>18337.5</v>
      </c>
      <c r="AY217" s="40">
        <f>SUM(AV217:AX217)</f>
        <v>19777.849999999999</v>
      </c>
      <c r="AZ217" s="41">
        <f t="shared" si="154"/>
        <v>37702.28</v>
      </c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</row>
    <row r="218" spans="1:68" x14ac:dyDescent="0.25">
      <c r="A218" s="58">
        <f>A217</f>
        <v>750</v>
      </c>
      <c r="B218" s="106">
        <f>ROUND(A218*400,0)</f>
        <v>300000</v>
      </c>
      <c r="C218" s="88">
        <f>AF218</f>
        <v>46793.4</v>
      </c>
      <c r="D218" s="88">
        <f>AZ218</f>
        <v>47216.4</v>
      </c>
      <c r="E218" s="88">
        <f>D218-C218</f>
        <v>423</v>
      </c>
      <c r="F218" s="107">
        <f>ROUND(E218/C218*100,1)</f>
        <v>0.9</v>
      </c>
      <c r="H218" s="88">
        <f>C218/B218*100</f>
        <v>15.597800000000001</v>
      </c>
      <c r="I218" s="88">
        <f>D218/B218*100</f>
        <v>15.738799999999999</v>
      </c>
      <c r="J218" s="12"/>
      <c r="K218" s="35">
        <f t="shared" si="155"/>
        <v>300000</v>
      </c>
      <c r="L218" s="35">
        <f>IF(A218&lt;=5,A218,5)</f>
        <v>5</v>
      </c>
      <c r="M218" s="35">
        <f>IF(A218&lt;=5,0,A218-5)</f>
        <v>745</v>
      </c>
      <c r="N218" s="40">
        <f>'Rate Tables'!$F$132</f>
        <v>100</v>
      </c>
      <c r="O218" s="40">
        <f>ROUND((L218+M218)*'Rate Tables'!$F$135,4)</f>
        <v>7612.5</v>
      </c>
      <c r="P218" s="40">
        <f>ROUND(K218*'Rate Tables'!$F$137,4)</f>
        <v>4455</v>
      </c>
      <c r="Q218" s="40">
        <f>SUM(O218:P218)</f>
        <v>12067.5</v>
      </c>
      <c r="R218" s="40">
        <f>ROUND(B218*'Rate Tables'!$F$139,4)</f>
        <v>1053.5999999999999</v>
      </c>
      <c r="S218" s="40">
        <f>ROUND(B218*'Rate Tables'!$F$141,4)</f>
        <v>1687.5</v>
      </c>
      <c r="T218" s="78">
        <f>ROUND(B218*'Rate Tables'!$F$143,4)</f>
        <v>0</v>
      </c>
      <c r="U218" s="78">
        <f>ROUND(B218*'Rate Tables'!$F$144,4)</f>
        <v>384</v>
      </c>
      <c r="V218" s="40">
        <f>ROUND(B218*'Rate Tables'!$F$146,4)</f>
        <v>1259.4000000000001</v>
      </c>
      <c r="W218" s="40">
        <f>ROUND(B218*'Rate Tables'!$F$148,4)</f>
        <v>0</v>
      </c>
      <c r="X218" s="40">
        <f>ROUND(L218*'Rate Tables'!$F$151,4)</f>
        <v>7.05</v>
      </c>
      <c r="Y218" s="40"/>
      <c r="Z218" s="40">
        <f>ROUND(B218*'Rate Tables'!$F$153,4)</f>
        <v>4344</v>
      </c>
      <c r="AA218" s="40">
        <f>SUM(X218:Z218)</f>
        <v>4351.05</v>
      </c>
      <c r="AB218" s="40">
        <f>ROUND(L218*'Rate Tables'!$F$156,4)</f>
        <v>2.5</v>
      </c>
      <c r="AC218" s="40">
        <f>ROUND(M218*'Rate Tables'!$F$157,4)</f>
        <v>1437.85</v>
      </c>
      <c r="AD218" s="40">
        <f>ROUND(K218*'Rate Tables'!$F$159,4)</f>
        <v>24450</v>
      </c>
      <c r="AE218" s="40">
        <f>SUM(AB218:AD218)</f>
        <v>25890.35</v>
      </c>
      <c r="AF218" s="41">
        <f t="shared" si="153"/>
        <v>46793.4</v>
      </c>
      <c r="AH218" s="40">
        <f>'Rate Tables'!$I$132</f>
        <v>100</v>
      </c>
      <c r="AI218" s="40">
        <f>ROUND((L218+M218)*'Rate Tables'!$I$135,4)</f>
        <v>7612.5</v>
      </c>
      <c r="AJ218" s="40">
        <f>ROUND(K218*'Rate Tables'!$I$137,4)</f>
        <v>4455</v>
      </c>
      <c r="AK218" s="40">
        <f>SUM(AI218:AJ218)</f>
        <v>12067.5</v>
      </c>
      <c r="AL218" s="40">
        <f>ROUND(B218*'Rate Tables'!$I$139,4)</f>
        <v>1053.5999999999999</v>
      </c>
      <c r="AM218" s="40">
        <f>ROUND(B218*'Rate Tables'!$I$141,4)</f>
        <v>1687.5</v>
      </c>
      <c r="AN218" s="78">
        <f>ROUND($B218*'Rate Tables'!$I$143,4)</f>
        <v>423</v>
      </c>
      <c r="AO218" s="78">
        <f>ROUND($B218*'Rate Tables'!$I$144,4)</f>
        <v>384</v>
      </c>
      <c r="AP218" s="40">
        <f>ROUND(B218*'Rate Tables'!$I$146,4)</f>
        <v>1259.4000000000001</v>
      </c>
      <c r="AQ218" s="40">
        <f>ROUND(B218*'Rate Tables'!$I$148,4)</f>
        <v>0</v>
      </c>
      <c r="AR218" s="40">
        <f>ROUND(L218*'Rate Tables'!$I$151,4)</f>
        <v>7.05</v>
      </c>
      <c r="AS218" s="40"/>
      <c r="AT218" s="40">
        <f>ROUND(B218*'Rate Tables'!$I$153,4)</f>
        <v>4344</v>
      </c>
      <c r="AU218" s="40">
        <f>SUM(AR218:AT218)</f>
        <v>4351.05</v>
      </c>
      <c r="AV218" s="40">
        <f>ROUND(L218*'Rate Tables'!$I$156,4)</f>
        <v>2.5</v>
      </c>
      <c r="AW218" s="40">
        <f>ROUND(M218*'Rate Tables'!$I$157,4)</f>
        <v>1437.85</v>
      </c>
      <c r="AX218" s="40">
        <f>ROUND(K218*'Rate Tables'!$I$159,4)</f>
        <v>24450</v>
      </c>
      <c r="AY218" s="40">
        <f>SUM(AV218:AX218)</f>
        <v>25890.35</v>
      </c>
      <c r="AZ218" s="41">
        <f t="shared" si="154"/>
        <v>47216.4</v>
      </c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</row>
    <row r="219" spans="1:68" x14ac:dyDescent="0.25">
      <c r="A219" s="58">
        <f>A218</f>
        <v>750</v>
      </c>
      <c r="B219" s="106">
        <f>ROUND(A219*500,0)</f>
        <v>375000</v>
      </c>
      <c r="C219" s="88">
        <f>AF219</f>
        <v>56201.78</v>
      </c>
      <c r="D219" s="88">
        <f>AZ219</f>
        <v>56730.53</v>
      </c>
      <c r="E219" s="88">
        <f>D219-C219</f>
        <v>528.75</v>
      </c>
      <c r="F219" s="107">
        <f>ROUND(E219/C219*100,1)</f>
        <v>0.9</v>
      </c>
      <c r="H219" s="88">
        <f>C219/B219*100</f>
        <v>14.987141333333334</v>
      </c>
      <c r="I219" s="88">
        <f>D219/B219*100</f>
        <v>15.128141333333334</v>
      </c>
      <c r="J219" s="12"/>
      <c r="K219" s="35">
        <f t="shared" si="155"/>
        <v>375000</v>
      </c>
      <c r="L219" s="35">
        <f>IF(A219&lt;=5,A219,5)</f>
        <v>5</v>
      </c>
      <c r="M219" s="35">
        <f>IF(A219&lt;=5,0,A219-5)</f>
        <v>745</v>
      </c>
      <c r="N219" s="40">
        <f>'Rate Tables'!$F$132</f>
        <v>100</v>
      </c>
      <c r="O219" s="40">
        <f>ROUND((L219+M219)*'Rate Tables'!$F$135,4)</f>
        <v>7612.5</v>
      </c>
      <c r="P219" s="40">
        <f>ROUND(K219*'Rate Tables'!$F$137,4)</f>
        <v>5568.75</v>
      </c>
      <c r="Q219" s="40">
        <f>SUM(O219:P219)</f>
        <v>13181.25</v>
      </c>
      <c r="R219" s="40">
        <f>ROUND(B219*'Rate Tables'!$F$139,4)</f>
        <v>1317</v>
      </c>
      <c r="S219" s="40">
        <f>ROUND(B219*'Rate Tables'!$F$141,4)</f>
        <v>2109.375</v>
      </c>
      <c r="T219" s="78">
        <f>ROUND(B219*'Rate Tables'!$F$143,4)</f>
        <v>0</v>
      </c>
      <c r="U219" s="78">
        <f>ROUND(B219*'Rate Tables'!$F$144,4)</f>
        <v>480</v>
      </c>
      <c r="V219" s="40">
        <f>ROUND(B219*'Rate Tables'!$F$146,4)</f>
        <v>1574.25</v>
      </c>
      <c r="W219" s="40">
        <f>ROUND(B219*'Rate Tables'!$F$148,4)</f>
        <v>0</v>
      </c>
      <c r="X219" s="40">
        <f>ROUND(L219*'Rate Tables'!$F$151,4)</f>
        <v>7.05</v>
      </c>
      <c r="Y219" s="40"/>
      <c r="Z219" s="40">
        <f>ROUND(B219*'Rate Tables'!$F$153,4)</f>
        <v>5430</v>
      </c>
      <c r="AA219" s="40">
        <f>SUM(X219:Z219)</f>
        <v>5437.05</v>
      </c>
      <c r="AB219" s="40">
        <f>ROUND(L219*'Rate Tables'!$F$156,4)</f>
        <v>2.5</v>
      </c>
      <c r="AC219" s="40">
        <f>ROUND(M219*'Rate Tables'!$F$157,4)</f>
        <v>1437.85</v>
      </c>
      <c r="AD219" s="40">
        <f>ROUND(K219*'Rate Tables'!$F$159,4)</f>
        <v>30562.5</v>
      </c>
      <c r="AE219" s="40">
        <f>SUM(AB219:AD219)</f>
        <v>32002.85</v>
      </c>
      <c r="AF219" s="41">
        <f t="shared" si="153"/>
        <v>56201.78</v>
      </c>
      <c r="AH219" s="40">
        <f>'Rate Tables'!$I$132</f>
        <v>100</v>
      </c>
      <c r="AI219" s="40">
        <f>ROUND((L219+M219)*'Rate Tables'!$I$135,4)</f>
        <v>7612.5</v>
      </c>
      <c r="AJ219" s="40">
        <f>ROUND(K219*'Rate Tables'!$I$137,4)</f>
        <v>5568.75</v>
      </c>
      <c r="AK219" s="40">
        <f>SUM(AI219:AJ219)</f>
        <v>13181.25</v>
      </c>
      <c r="AL219" s="40">
        <f>ROUND(B219*'Rate Tables'!$I$139,4)</f>
        <v>1317</v>
      </c>
      <c r="AM219" s="40">
        <f>ROUND(B219*'Rate Tables'!$I$141,4)</f>
        <v>2109.375</v>
      </c>
      <c r="AN219" s="78">
        <f>ROUND($B219*'Rate Tables'!$I$143,4)</f>
        <v>528.75</v>
      </c>
      <c r="AO219" s="78">
        <f>ROUND($B219*'Rate Tables'!$I$144,4)</f>
        <v>480</v>
      </c>
      <c r="AP219" s="40">
        <f>ROUND(B219*'Rate Tables'!$I$146,4)</f>
        <v>1574.25</v>
      </c>
      <c r="AQ219" s="40">
        <f>ROUND(B219*'Rate Tables'!$I$148,4)</f>
        <v>0</v>
      </c>
      <c r="AR219" s="40">
        <f>ROUND(L219*'Rate Tables'!$I$151,4)</f>
        <v>7.05</v>
      </c>
      <c r="AS219" s="40"/>
      <c r="AT219" s="40">
        <f>ROUND(B219*'Rate Tables'!$I$153,4)</f>
        <v>5430</v>
      </c>
      <c r="AU219" s="40">
        <f>SUM(AR219:AT219)</f>
        <v>5437.05</v>
      </c>
      <c r="AV219" s="40">
        <f>ROUND(L219*'Rate Tables'!$I$156,4)</f>
        <v>2.5</v>
      </c>
      <c r="AW219" s="40">
        <f>ROUND(M219*'Rate Tables'!$I$157,4)</f>
        <v>1437.85</v>
      </c>
      <c r="AX219" s="40">
        <f>ROUND(K219*'Rate Tables'!$I$159,4)</f>
        <v>30562.5</v>
      </c>
      <c r="AY219" s="40">
        <f>SUM(AV219:AX219)</f>
        <v>32002.85</v>
      </c>
      <c r="AZ219" s="41">
        <f t="shared" si="154"/>
        <v>56730.53</v>
      </c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</row>
    <row r="220" spans="1:68" x14ac:dyDescent="0.25">
      <c r="B220" s="106"/>
      <c r="C220" s="88"/>
      <c r="D220" s="88"/>
      <c r="E220" s="88"/>
      <c r="F220" s="107"/>
      <c r="H220" s="88"/>
      <c r="I220" s="88"/>
      <c r="J220" s="12"/>
      <c r="K220" s="35"/>
      <c r="M220" s="40"/>
      <c r="N220" s="40"/>
      <c r="O220" s="40"/>
      <c r="P220" s="40"/>
      <c r="Q220" s="40"/>
      <c r="R220" s="40"/>
      <c r="S220" s="40"/>
      <c r="T220" s="78"/>
      <c r="U220" s="78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1"/>
      <c r="AG220" s="40"/>
      <c r="AH220" s="40"/>
      <c r="AI220" s="40"/>
      <c r="AJ220" s="40"/>
      <c r="AK220" s="40"/>
      <c r="AL220" s="40"/>
      <c r="AM220" s="40"/>
      <c r="AN220" s="78"/>
      <c r="AO220" s="78"/>
      <c r="AP220" s="40"/>
      <c r="AQ220" s="40"/>
      <c r="AR220" s="40"/>
      <c r="AS220" s="40"/>
      <c r="AT220" s="40"/>
      <c r="AU220" s="40"/>
      <c r="AV220" s="40"/>
      <c r="AW220" s="41"/>
      <c r="AZ220" s="4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</row>
    <row r="221" spans="1:68" x14ac:dyDescent="0.25">
      <c r="A221" s="58">
        <v>1000</v>
      </c>
      <c r="B221" s="106">
        <f>ROUND(A221*200,0)</f>
        <v>200000</v>
      </c>
      <c r="C221" s="88">
        <f>AF221</f>
        <v>37268.9</v>
      </c>
      <c r="D221" s="88">
        <f>AZ221</f>
        <v>37550.9</v>
      </c>
      <c r="E221" s="88">
        <f>D221-C221</f>
        <v>282</v>
      </c>
      <c r="F221" s="107">
        <f>ROUND(E221/C221*100,1)</f>
        <v>0.8</v>
      </c>
      <c r="H221" s="88">
        <f>C221/B221*100</f>
        <v>18.634450000000001</v>
      </c>
      <c r="I221" s="88">
        <f>D221/B221*100</f>
        <v>18.775450000000003</v>
      </c>
      <c r="J221" s="12"/>
      <c r="K221" s="35">
        <f t="shared" si="155"/>
        <v>200000</v>
      </c>
      <c r="L221" s="35">
        <f>IF(A221&lt;=5,A221,5)</f>
        <v>5</v>
      </c>
      <c r="M221" s="35">
        <f>IF(A221&lt;=5,0,A221-5)</f>
        <v>995</v>
      </c>
      <c r="N221" s="40">
        <f>'Rate Tables'!$F$132</f>
        <v>100</v>
      </c>
      <c r="O221" s="40">
        <f>ROUND((L221+M221)*'Rate Tables'!$F$135,4)</f>
        <v>10150</v>
      </c>
      <c r="P221" s="40">
        <f>ROUND(K221*'Rate Tables'!$F$137,4)</f>
        <v>2970</v>
      </c>
      <c r="Q221" s="40">
        <f>SUM(O221:P221)</f>
        <v>13120</v>
      </c>
      <c r="R221" s="40">
        <f>ROUND(B221*'Rate Tables'!$F$139,4)</f>
        <v>702.4</v>
      </c>
      <c r="S221" s="40">
        <f>ROUND(B221*'Rate Tables'!$F$141,4)</f>
        <v>1125</v>
      </c>
      <c r="T221" s="78">
        <f>ROUND(B221*'Rate Tables'!$F$143,4)</f>
        <v>0</v>
      </c>
      <c r="U221" s="78">
        <f>ROUND(B221*'Rate Tables'!$F$144,4)</f>
        <v>256</v>
      </c>
      <c r="V221" s="40">
        <f>ROUND(B221*'Rate Tables'!$F$146,4)</f>
        <v>839.6</v>
      </c>
      <c r="W221" s="40">
        <f>ROUND(B221*'Rate Tables'!$F$148,4)</f>
        <v>0</v>
      </c>
      <c r="X221" s="40">
        <f>ROUND(L221*'Rate Tables'!$F$151,4)</f>
        <v>7.05</v>
      </c>
      <c r="Y221" s="40"/>
      <c r="Z221" s="40">
        <f>ROUND(B221*'Rate Tables'!$F$153,4)</f>
        <v>2896</v>
      </c>
      <c r="AA221" s="40">
        <f>SUM(X221:Z221)</f>
        <v>2903.05</v>
      </c>
      <c r="AB221" s="40">
        <f>ROUND(L221*'Rate Tables'!$F$156,4)</f>
        <v>2.5</v>
      </c>
      <c r="AC221" s="40">
        <f>ROUND(M221*'Rate Tables'!$F$157,4)</f>
        <v>1920.35</v>
      </c>
      <c r="AD221" s="40">
        <f>ROUND(K221*'Rate Tables'!$F$159,4)</f>
        <v>16300</v>
      </c>
      <c r="AE221" s="40">
        <f>SUM(AB221:AD221)</f>
        <v>18222.849999999999</v>
      </c>
      <c r="AF221" s="41">
        <f t="shared" si="153"/>
        <v>37268.9</v>
      </c>
      <c r="AH221" s="40">
        <f>'Rate Tables'!$I$132</f>
        <v>100</v>
      </c>
      <c r="AI221" s="40">
        <f>ROUND((L221+M221)*'Rate Tables'!$I$135,4)</f>
        <v>10150</v>
      </c>
      <c r="AJ221" s="40">
        <f>ROUND(K221*'Rate Tables'!$I$137,4)</f>
        <v>2970</v>
      </c>
      <c r="AK221" s="40">
        <f>SUM(AI221:AJ221)</f>
        <v>13120</v>
      </c>
      <c r="AL221" s="40">
        <f>ROUND(B221*'Rate Tables'!$I$139,4)</f>
        <v>702.4</v>
      </c>
      <c r="AM221" s="40">
        <f>ROUND(B221*'Rate Tables'!$I$141,4)</f>
        <v>1125</v>
      </c>
      <c r="AN221" s="78">
        <f>ROUND($B221*'Rate Tables'!$I$143,4)</f>
        <v>282</v>
      </c>
      <c r="AO221" s="78">
        <f>ROUND($B221*'Rate Tables'!$I$144,4)</f>
        <v>256</v>
      </c>
      <c r="AP221" s="40">
        <f>ROUND(B221*'Rate Tables'!$I$146,4)</f>
        <v>839.6</v>
      </c>
      <c r="AQ221" s="40">
        <f>ROUND(B221*'Rate Tables'!$I$148,4)</f>
        <v>0</v>
      </c>
      <c r="AR221" s="40">
        <f>ROUND(L221*'Rate Tables'!$I$151,4)</f>
        <v>7.05</v>
      </c>
      <c r="AS221" s="40"/>
      <c r="AT221" s="40">
        <f>ROUND(B221*'Rate Tables'!$I$153,4)</f>
        <v>2896</v>
      </c>
      <c r="AU221" s="40">
        <f>SUM(AR221:AT221)</f>
        <v>2903.05</v>
      </c>
      <c r="AV221" s="40">
        <f>ROUND(L221*'Rate Tables'!$I$156,4)</f>
        <v>2.5</v>
      </c>
      <c r="AW221" s="40">
        <f>ROUND(M221*'Rate Tables'!$I$157,4)</f>
        <v>1920.35</v>
      </c>
      <c r="AX221" s="40">
        <f>ROUND(K221*'Rate Tables'!$I$159,4)</f>
        <v>16300</v>
      </c>
      <c r="AY221" s="40">
        <f>SUM(AV221:AX221)</f>
        <v>18222.849999999999</v>
      </c>
      <c r="AZ221" s="41">
        <f t="shared" si="154"/>
        <v>37550.9</v>
      </c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</row>
    <row r="222" spans="1:68" x14ac:dyDescent="0.25">
      <c r="A222" s="58">
        <f>A221</f>
        <v>1000</v>
      </c>
      <c r="B222" s="106">
        <f>ROUND(A222*300,0)</f>
        <v>300000</v>
      </c>
      <c r="C222" s="88">
        <f>AF222</f>
        <v>49813.4</v>
      </c>
      <c r="D222" s="88">
        <f>AZ222</f>
        <v>50236.4</v>
      </c>
      <c r="E222" s="88">
        <f>D222-C222</f>
        <v>423</v>
      </c>
      <c r="F222" s="107">
        <f>ROUND(E222/C222*100,1)</f>
        <v>0.8</v>
      </c>
      <c r="H222" s="88">
        <f>C222/B222*100</f>
        <v>16.604466666666667</v>
      </c>
      <c r="I222" s="88">
        <f>D222/B222*100</f>
        <v>16.745466666666665</v>
      </c>
      <c r="J222" s="12"/>
      <c r="K222" s="35">
        <f t="shared" si="155"/>
        <v>300000</v>
      </c>
      <c r="L222" s="35">
        <f>IF(A222&lt;=5,A222,5)</f>
        <v>5</v>
      </c>
      <c r="M222" s="35">
        <f>IF(A222&lt;=5,0,A222-5)</f>
        <v>995</v>
      </c>
      <c r="N222" s="40">
        <f>'Rate Tables'!$F$132</f>
        <v>100</v>
      </c>
      <c r="O222" s="40">
        <f>ROUND((L222+M222)*'Rate Tables'!$F$135,4)</f>
        <v>10150</v>
      </c>
      <c r="P222" s="40">
        <f>ROUND(K222*'Rate Tables'!$F$137,4)</f>
        <v>4455</v>
      </c>
      <c r="Q222" s="40">
        <f>SUM(O222:P222)</f>
        <v>14605</v>
      </c>
      <c r="R222" s="40">
        <f>ROUND(B222*'Rate Tables'!$F$139,4)</f>
        <v>1053.5999999999999</v>
      </c>
      <c r="S222" s="40">
        <f>ROUND(B222*'Rate Tables'!$F$141,4)</f>
        <v>1687.5</v>
      </c>
      <c r="T222" s="78">
        <f>ROUND(B222*'Rate Tables'!$F$143,4)</f>
        <v>0</v>
      </c>
      <c r="U222" s="78">
        <f>ROUND(B222*'Rate Tables'!$F$144,4)</f>
        <v>384</v>
      </c>
      <c r="V222" s="40">
        <f>ROUND(B222*'Rate Tables'!$F$146,4)</f>
        <v>1259.4000000000001</v>
      </c>
      <c r="W222" s="40">
        <f>ROUND(B222*'Rate Tables'!$F$148,4)</f>
        <v>0</v>
      </c>
      <c r="X222" s="40">
        <f>ROUND(L222*'Rate Tables'!$F$151,4)</f>
        <v>7.05</v>
      </c>
      <c r="Y222" s="40"/>
      <c r="Z222" s="40">
        <f>ROUND(B222*'Rate Tables'!$F$153,4)</f>
        <v>4344</v>
      </c>
      <c r="AA222" s="40">
        <f>SUM(X222:Z222)</f>
        <v>4351.05</v>
      </c>
      <c r="AB222" s="40">
        <f>ROUND(L222*'Rate Tables'!$F$156,4)</f>
        <v>2.5</v>
      </c>
      <c r="AC222" s="40">
        <f>ROUND(M222*'Rate Tables'!$F$157,4)</f>
        <v>1920.35</v>
      </c>
      <c r="AD222" s="40">
        <f>ROUND(K222*'Rate Tables'!$F$159,4)</f>
        <v>24450</v>
      </c>
      <c r="AE222" s="40">
        <f>SUM(AB222:AD222)</f>
        <v>26372.85</v>
      </c>
      <c r="AF222" s="41">
        <f t="shared" si="153"/>
        <v>49813.4</v>
      </c>
      <c r="AH222" s="40">
        <f>'Rate Tables'!$I$132</f>
        <v>100</v>
      </c>
      <c r="AI222" s="40">
        <f>ROUND((L222+M222)*'Rate Tables'!$I$135,4)</f>
        <v>10150</v>
      </c>
      <c r="AJ222" s="40">
        <f>ROUND(K222*'Rate Tables'!$I$137,4)</f>
        <v>4455</v>
      </c>
      <c r="AK222" s="40">
        <f>SUM(AI222:AJ222)</f>
        <v>14605</v>
      </c>
      <c r="AL222" s="40">
        <f>ROUND(B222*'Rate Tables'!$I$139,4)</f>
        <v>1053.5999999999999</v>
      </c>
      <c r="AM222" s="40">
        <f>ROUND(B222*'Rate Tables'!$I$141,4)</f>
        <v>1687.5</v>
      </c>
      <c r="AN222" s="78">
        <f>ROUND($B222*'Rate Tables'!$I$143,4)</f>
        <v>423</v>
      </c>
      <c r="AO222" s="78">
        <f>ROUND($B222*'Rate Tables'!$I$144,4)</f>
        <v>384</v>
      </c>
      <c r="AP222" s="40">
        <f>ROUND(B222*'Rate Tables'!$I$146,4)</f>
        <v>1259.4000000000001</v>
      </c>
      <c r="AQ222" s="40">
        <f>ROUND(B222*'Rate Tables'!$I$148,4)</f>
        <v>0</v>
      </c>
      <c r="AR222" s="40">
        <f>ROUND(L222*'Rate Tables'!$I$151,4)</f>
        <v>7.05</v>
      </c>
      <c r="AS222" s="40"/>
      <c r="AT222" s="40">
        <f>ROUND(B222*'Rate Tables'!$I$153,4)</f>
        <v>4344</v>
      </c>
      <c r="AU222" s="40">
        <f>SUM(AR222:AT222)</f>
        <v>4351.05</v>
      </c>
      <c r="AV222" s="40">
        <f>ROUND(L222*'Rate Tables'!$I$156,4)</f>
        <v>2.5</v>
      </c>
      <c r="AW222" s="40">
        <f>ROUND(M222*'Rate Tables'!$I$157,4)</f>
        <v>1920.35</v>
      </c>
      <c r="AX222" s="40">
        <f>ROUND(K222*'Rate Tables'!$I$159,4)</f>
        <v>24450</v>
      </c>
      <c r="AY222" s="40">
        <f>SUM(AV222:AX222)</f>
        <v>26372.85</v>
      </c>
      <c r="AZ222" s="41">
        <f t="shared" si="154"/>
        <v>50236.4</v>
      </c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</row>
    <row r="223" spans="1:68" x14ac:dyDescent="0.25">
      <c r="A223" s="58">
        <f>A222</f>
        <v>1000</v>
      </c>
      <c r="B223" s="106">
        <f>ROUND(A223*400,0)</f>
        <v>400000</v>
      </c>
      <c r="C223" s="88">
        <f>AF223</f>
        <v>62357.9</v>
      </c>
      <c r="D223" s="88">
        <f>AZ223</f>
        <v>62921.9</v>
      </c>
      <c r="E223" s="88">
        <f>D223-C223</f>
        <v>564</v>
      </c>
      <c r="F223" s="107">
        <f>ROUND(E223/C223*100,1)</f>
        <v>0.9</v>
      </c>
      <c r="H223" s="88">
        <f>C223/B223*100</f>
        <v>15.589475</v>
      </c>
      <c r="I223" s="88">
        <f>D223/B223*100</f>
        <v>15.730474999999998</v>
      </c>
      <c r="J223" s="12"/>
      <c r="K223" s="35">
        <f t="shared" si="155"/>
        <v>400000</v>
      </c>
      <c r="L223" s="35">
        <f>IF(A223&lt;=5,A223,5)</f>
        <v>5</v>
      </c>
      <c r="M223" s="35">
        <f>IF(A223&lt;=5,0,A223-5)</f>
        <v>995</v>
      </c>
      <c r="N223" s="40">
        <f>'Rate Tables'!$F$132</f>
        <v>100</v>
      </c>
      <c r="O223" s="40">
        <f>ROUND((L223+M223)*'Rate Tables'!$F$135,4)</f>
        <v>10150</v>
      </c>
      <c r="P223" s="40">
        <f>ROUND(K223*'Rate Tables'!$F$137,4)</f>
        <v>5940</v>
      </c>
      <c r="Q223" s="40">
        <f>SUM(O223:P223)</f>
        <v>16090</v>
      </c>
      <c r="R223" s="40">
        <f>ROUND(B223*'Rate Tables'!$F$139,4)</f>
        <v>1404.8</v>
      </c>
      <c r="S223" s="40">
        <f>ROUND(B223*'Rate Tables'!$F$141,4)</f>
        <v>2250</v>
      </c>
      <c r="T223" s="78">
        <f>ROUND(B223*'Rate Tables'!$F$143,4)</f>
        <v>0</v>
      </c>
      <c r="U223" s="78">
        <f>ROUND(B223*'Rate Tables'!$F$144,4)</f>
        <v>512</v>
      </c>
      <c r="V223" s="40">
        <f>ROUND(B223*'Rate Tables'!$F$146,4)</f>
        <v>1679.2</v>
      </c>
      <c r="W223" s="40">
        <f>ROUND(B223*'Rate Tables'!$F$148,4)</f>
        <v>0</v>
      </c>
      <c r="X223" s="40">
        <f>ROUND(L223*'Rate Tables'!$F$151,4)</f>
        <v>7.05</v>
      </c>
      <c r="Y223" s="40"/>
      <c r="Z223" s="40">
        <f>ROUND(B223*'Rate Tables'!$F$153,4)</f>
        <v>5792</v>
      </c>
      <c r="AA223" s="40">
        <f>SUM(X223:Z223)</f>
        <v>5799.05</v>
      </c>
      <c r="AB223" s="40">
        <f>ROUND(L223*'Rate Tables'!$F$156,4)</f>
        <v>2.5</v>
      </c>
      <c r="AC223" s="40">
        <f>ROUND(M223*'Rate Tables'!$F$157,4)</f>
        <v>1920.35</v>
      </c>
      <c r="AD223" s="40">
        <f>ROUND(K223*'Rate Tables'!$F$159,4)</f>
        <v>32600</v>
      </c>
      <c r="AE223" s="40">
        <f>SUM(AB223:AD223)</f>
        <v>34522.85</v>
      </c>
      <c r="AF223" s="41">
        <f t="shared" si="153"/>
        <v>62357.9</v>
      </c>
      <c r="AH223" s="40">
        <f>'Rate Tables'!$I$132</f>
        <v>100</v>
      </c>
      <c r="AI223" s="40">
        <f>ROUND((L223+M223)*'Rate Tables'!$I$135,4)</f>
        <v>10150</v>
      </c>
      <c r="AJ223" s="40">
        <f>ROUND(K223*'Rate Tables'!$I$137,4)</f>
        <v>5940</v>
      </c>
      <c r="AK223" s="40">
        <f>SUM(AI223:AJ223)</f>
        <v>16090</v>
      </c>
      <c r="AL223" s="40">
        <f>ROUND(B223*'Rate Tables'!$I$139,4)</f>
        <v>1404.8</v>
      </c>
      <c r="AM223" s="40">
        <f>ROUND(B223*'Rate Tables'!$I$141,4)</f>
        <v>2250</v>
      </c>
      <c r="AN223" s="78">
        <f>ROUND($B223*'Rate Tables'!$I$143,4)</f>
        <v>564</v>
      </c>
      <c r="AO223" s="78">
        <f>ROUND($B223*'Rate Tables'!$I$144,4)</f>
        <v>512</v>
      </c>
      <c r="AP223" s="40">
        <f>ROUND(B223*'Rate Tables'!$I$146,4)</f>
        <v>1679.2</v>
      </c>
      <c r="AQ223" s="40">
        <f>ROUND(B223*'Rate Tables'!$I$148,4)</f>
        <v>0</v>
      </c>
      <c r="AR223" s="40">
        <f>ROUND(L223*'Rate Tables'!$I$151,4)</f>
        <v>7.05</v>
      </c>
      <c r="AS223" s="40"/>
      <c r="AT223" s="40">
        <f>ROUND(B223*'Rate Tables'!$I$153,4)</f>
        <v>5792</v>
      </c>
      <c r="AU223" s="40">
        <f>SUM(AR223:AT223)</f>
        <v>5799.05</v>
      </c>
      <c r="AV223" s="40">
        <f>ROUND(L223*'Rate Tables'!$I$156,4)</f>
        <v>2.5</v>
      </c>
      <c r="AW223" s="40">
        <f>ROUND(M223*'Rate Tables'!$I$157,4)</f>
        <v>1920.35</v>
      </c>
      <c r="AX223" s="40">
        <f>ROUND(K223*'Rate Tables'!$I$159,4)</f>
        <v>32600</v>
      </c>
      <c r="AY223" s="40">
        <f>SUM(AV223:AX223)</f>
        <v>34522.85</v>
      </c>
      <c r="AZ223" s="41">
        <f t="shared" si="154"/>
        <v>62921.9</v>
      </c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</row>
    <row r="224" spans="1:68" x14ac:dyDescent="0.25">
      <c r="A224" s="58">
        <f>A223</f>
        <v>1000</v>
      </c>
      <c r="B224" s="106">
        <f>ROUND(A224*500,0)</f>
        <v>500000</v>
      </c>
      <c r="C224" s="88">
        <f>AF224</f>
        <v>74902.399999999994</v>
      </c>
      <c r="D224" s="88">
        <f>AZ224</f>
        <v>75607.399999999994</v>
      </c>
      <c r="E224" s="88">
        <f>D224-C224</f>
        <v>705</v>
      </c>
      <c r="F224" s="107">
        <f>ROUND(E224/C224*100,1)</f>
        <v>0.9</v>
      </c>
      <c r="H224" s="88">
        <f>C224/B224*100</f>
        <v>14.980479999999998</v>
      </c>
      <c r="I224" s="88">
        <f>D224/B224*100</f>
        <v>15.121479999999998</v>
      </c>
      <c r="J224" s="12"/>
      <c r="K224" s="35">
        <f t="shared" si="155"/>
        <v>500000</v>
      </c>
      <c r="L224" s="35">
        <f>IF(A224&lt;=5,A224,5)</f>
        <v>5</v>
      </c>
      <c r="M224" s="35">
        <f>IF(A224&lt;=5,0,A224-5)</f>
        <v>995</v>
      </c>
      <c r="N224" s="40">
        <f>'Rate Tables'!$F$132</f>
        <v>100</v>
      </c>
      <c r="O224" s="40">
        <f>ROUND((L224+M224)*'Rate Tables'!$F$135,4)</f>
        <v>10150</v>
      </c>
      <c r="P224" s="40">
        <f>ROUND(K224*'Rate Tables'!$F$137,4)</f>
        <v>7425</v>
      </c>
      <c r="Q224" s="40">
        <f>SUM(O224:P224)</f>
        <v>17575</v>
      </c>
      <c r="R224" s="40">
        <f>ROUND(B224*'Rate Tables'!$F$139,4)</f>
        <v>1756</v>
      </c>
      <c r="S224" s="40">
        <f>ROUND(B224*'Rate Tables'!$F$141,4)</f>
        <v>2812.5</v>
      </c>
      <c r="T224" s="78">
        <f>ROUND(B224*'Rate Tables'!$F$143,4)</f>
        <v>0</v>
      </c>
      <c r="U224" s="78">
        <f>ROUND(B224*'Rate Tables'!$F$144,4)</f>
        <v>640</v>
      </c>
      <c r="V224" s="40">
        <f>ROUND(B224*'Rate Tables'!$F$146,4)</f>
        <v>2099</v>
      </c>
      <c r="W224" s="40">
        <f>ROUND(B224*'Rate Tables'!$F$148,4)</f>
        <v>0</v>
      </c>
      <c r="X224" s="40">
        <f>ROUND(L224*'Rate Tables'!$F$151,4)</f>
        <v>7.05</v>
      </c>
      <c r="Y224" s="40"/>
      <c r="Z224" s="40">
        <f>ROUND(B224*'Rate Tables'!$F$153,4)</f>
        <v>7240</v>
      </c>
      <c r="AA224" s="40">
        <f>SUM(X224:Z224)</f>
        <v>7247.05</v>
      </c>
      <c r="AB224" s="40">
        <f>ROUND(L224*'Rate Tables'!$F$156,4)</f>
        <v>2.5</v>
      </c>
      <c r="AC224" s="40">
        <f>ROUND(M224*'Rate Tables'!$F$157,4)</f>
        <v>1920.35</v>
      </c>
      <c r="AD224" s="40">
        <f>ROUND(K224*'Rate Tables'!$F$159,4)</f>
        <v>40750</v>
      </c>
      <c r="AE224" s="40">
        <f>SUM(AB224:AD224)</f>
        <v>42672.85</v>
      </c>
      <c r="AF224" s="41">
        <f t="shared" si="153"/>
        <v>74902.399999999994</v>
      </c>
      <c r="AH224" s="40">
        <f>'Rate Tables'!$I$132</f>
        <v>100</v>
      </c>
      <c r="AI224" s="40">
        <f>ROUND((L224+M224)*'Rate Tables'!$I$135,4)</f>
        <v>10150</v>
      </c>
      <c r="AJ224" s="40">
        <f>ROUND(K224*'Rate Tables'!$I$137,4)</f>
        <v>7425</v>
      </c>
      <c r="AK224" s="40">
        <f>SUM(AI224:AJ224)</f>
        <v>17575</v>
      </c>
      <c r="AL224" s="40">
        <f>ROUND(B224*'Rate Tables'!$I$139,4)</f>
        <v>1756</v>
      </c>
      <c r="AM224" s="40">
        <f>ROUND(B224*'Rate Tables'!$I$141,4)</f>
        <v>2812.5</v>
      </c>
      <c r="AN224" s="78">
        <f>ROUND($B224*'Rate Tables'!$I$143,4)</f>
        <v>705</v>
      </c>
      <c r="AO224" s="78">
        <f>ROUND($B224*'Rate Tables'!$I$144,4)</f>
        <v>640</v>
      </c>
      <c r="AP224" s="40">
        <f>ROUND(B224*'Rate Tables'!$I$146,4)</f>
        <v>2099</v>
      </c>
      <c r="AQ224" s="40">
        <f>ROUND(B224*'Rate Tables'!$I$148,4)</f>
        <v>0</v>
      </c>
      <c r="AR224" s="40">
        <f>ROUND(L224*'Rate Tables'!$I$151,4)</f>
        <v>7.05</v>
      </c>
      <c r="AS224" s="40"/>
      <c r="AT224" s="40">
        <f>ROUND(B224*'Rate Tables'!$I$153,4)</f>
        <v>7240</v>
      </c>
      <c r="AU224" s="40">
        <f>SUM(AR224:AT224)</f>
        <v>7247.05</v>
      </c>
      <c r="AV224" s="40">
        <f>ROUND(L224*'Rate Tables'!$I$156,4)</f>
        <v>2.5</v>
      </c>
      <c r="AW224" s="40">
        <f>ROUND(M224*'Rate Tables'!$I$157,4)</f>
        <v>1920.35</v>
      </c>
      <c r="AX224" s="40">
        <f>ROUND(K224*'Rate Tables'!$I$159,4)</f>
        <v>40750</v>
      </c>
      <c r="AY224" s="40">
        <f>SUM(AV224:AX224)</f>
        <v>42672.85</v>
      </c>
      <c r="AZ224" s="41">
        <f t="shared" si="154"/>
        <v>75607.399999999994</v>
      </c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</row>
    <row r="225" spans="1:68" x14ac:dyDescent="0.25">
      <c r="K225" s="35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</row>
    <row r="226" spans="1:68" x14ac:dyDescent="0.25">
      <c r="K226" s="35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</row>
    <row r="227" spans="1:68" ht="15.5" x14ac:dyDescent="0.35">
      <c r="A227" s="100" t="str">
        <f>'Rate Tables'!A1</f>
        <v>ROCKLAND ELECTRIC COMPANY</v>
      </c>
      <c r="B227" s="100"/>
      <c r="C227" s="84"/>
      <c r="D227" s="84"/>
      <c r="E227" s="84"/>
      <c r="F227" s="84"/>
      <c r="K227" s="35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</row>
    <row r="228" spans="1:68" x14ac:dyDescent="0.25">
      <c r="K228" s="35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</row>
    <row r="229" spans="1:68" x14ac:dyDescent="0.25">
      <c r="A229" s="84" t="str">
        <f>'Rate Tables'!A3</f>
        <v>Monthly Billing Comparisons</v>
      </c>
      <c r="B229" s="84"/>
      <c r="C229" s="84"/>
      <c r="D229" s="84"/>
      <c r="E229" s="84"/>
      <c r="F229" s="84"/>
      <c r="K229" s="35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</row>
    <row r="230" spans="1:68" x14ac:dyDescent="0.25">
      <c r="K230" s="35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</row>
    <row r="231" spans="1:68" ht="13" x14ac:dyDescent="0.3">
      <c r="A231" s="101" t="s">
        <v>89</v>
      </c>
      <c r="B231" s="101"/>
      <c r="C231" s="84"/>
      <c r="D231" s="84"/>
      <c r="E231" s="84"/>
      <c r="F231" s="84"/>
      <c r="K231" s="35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</row>
    <row r="232" spans="1:68" x14ac:dyDescent="0.25">
      <c r="B232" s="84"/>
      <c r="C232" s="84"/>
      <c r="D232" s="84"/>
      <c r="E232" s="84"/>
      <c r="F232" s="84"/>
      <c r="K232" s="35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</row>
    <row r="233" spans="1:68" x14ac:dyDescent="0.25">
      <c r="K233" s="35"/>
      <c r="BH233" s="1"/>
      <c r="BI233" s="1"/>
      <c r="BJ233" s="1"/>
      <c r="BK233" s="1"/>
      <c r="BL233" s="1"/>
      <c r="BM233" s="1"/>
      <c r="BN233" s="1"/>
      <c r="BO233" s="1"/>
      <c r="BP233" s="1"/>
    </row>
    <row r="234" spans="1:68" x14ac:dyDescent="0.25">
      <c r="K234" s="35"/>
      <c r="BH234" s="1"/>
      <c r="BI234" s="1"/>
      <c r="BJ234" s="1"/>
      <c r="BK234" s="1"/>
      <c r="BL234" s="1"/>
      <c r="BM234" s="1"/>
      <c r="BN234" s="1"/>
      <c r="BO234" s="1"/>
      <c r="BP234" s="1"/>
    </row>
    <row r="235" spans="1:68" x14ac:dyDescent="0.25">
      <c r="B235" s="102" t="s">
        <v>48</v>
      </c>
      <c r="C235" s="102" t="s">
        <v>49</v>
      </c>
      <c r="D235" s="102" t="s">
        <v>49</v>
      </c>
      <c r="K235" s="35"/>
      <c r="N235" s="135" t="s">
        <v>50</v>
      </c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135"/>
      <c r="AE235" s="135"/>
      <c r="AF235" s="135"/>
      <c r="AH235" s="135" t="s">
        <v>51</v>
      </c>
      <c r="AI235" s="135"/>
      <c r="AJ235" s="135"/>
      <c r="AK235" s="135"/>
      <c r="AL235" s="135"/>
      <c r="AM235" s="135"/>
      <c r="AN235" s="135"/>
      <c r="AO235" s="135"/>
      <c r="AP235" s="135"/>
      <c r="AQ235" s="135"/>
      <c r="AR235" s="135"/>
      <c r="AS235" s="135"/>
      <c r="AT235" s="135"/>
      <c r="AU235" s="135"/>
      <c r="AV235" s="135"/>
      <c r="AW235" s="135"/>
      <c r="AX235" s="135"/>
      <c r="AY235" s="135"/>
      <c r="AZ235" s="135"/>
      <c r="BH235" s="1"/>
      <c r="BI235" s="1"/>
      <c r="BJ235" s="1"/>
      <c r="BK235" s="1"/>
      <c r="BL235" s="1"/>
      <c r="BM235" s="1"/>
      <c r="BN235" s="1"/>
      <c r="BO235" s="1"/>
      <c r="BP235" s="1"/>
    </row>
    <row r="236" spans="1:68" ht="13" x14ac:dyDescent="0.3">
      <c r="A236" s="108" t="s">
        <v>78</v>
      </c>
      <c r="B236" s="102" t="s">
        <v>52</v>
      </c>
      <c r="C236" s="102" t="s">
        <v>1</v>
      </c>
      <c r="D236" s="102" t="s">
        <v>3</v>
      </c>
      <c r="E236" s="103" t="s">
        <v>53</v>
      </c>
      <c r="F236" s="84"/>
      <c r="H236" s="134" t="s">
        <v>54</v>
      </c>
      <c r="I236" s="134"/>
      <c r="J236" s="4"/>
      <c r="K236" s="38" t="s">
        <v>37</v>
      </c>
      <c r="L236" s="42" t="s">
        <v>32</v>
      </c>
      <c r="M236" s="42" t="s">
        <v>32</v>
      </c>
      <c r="N236" s="38"/>
      <c r="O236" s="42" t="s">
        <v>79</v>
      </c>
      <c r="P236" s="38" t="s">
        <v>55</v>
      </c>
      <c r="Q236" s="38" t="s">
        <v>2</v>
      </c>
      <c r="R236" s="38"/>
      <c r="S236" s="38"/>
      <c r="T236" s="38"/>
      <c r="U236" s="38"/>
      <c r="V236" s="38" t="s">
        <v>56</v>
      </c>
      <c r="W236" s="38" t="s">
        <v>80</v>
      </c>
      <c r="X236" s="38" t="s">
        <v>69</v>
      </c>
      <c r="Y236" s="38" t="s">
        <v>69</v>
      </c>
      <c r="Z236" s="38" t="s">
        <v>69</v>
      </c>
      <c r="AA236" s="38" t="s">
        <v>2</v>
      </c>
      <c r="AB236" s="42" t="s">
        <v>81</v>
      </c>
      <c r="AC236" s="42" t="s">
        <v>81</v>
      </c>
      <c r="AD236" s="38" t="s">
        <v>19</v>
      </c>
      <c r="AE236" s="38" t="s">
        <v>2</v>
      </c>
      <c r="AF236" s="38" t="s">
        <v>2</v>
      </c>
      <c r="AH236" s="38"/>
      <c r="AI236" s="42" t="s">
        <v>79</v>
      </c>
      <c r="AJ236" s="38" t="s">
        <v>55</v>
      </c>
      <c r="AK236" s="38" t="s">
        <v>2</v>
      </c>
      <c r="AL236" s="38"/>
      <c r="AM236" s="38"/>
      <c r="AN236" s="38"/>
      <c r="AO236" s="38"/>
      <c r="AP236" s="38" t="s">
        <v>56</v>
      </c>
      <c r="AQ236" s="38" t="s">
        <v>80</v>
      </c>
      <c r="AR236" s="38" t="s">
        <v>69</v>
      </c>
      <c r="AS236" s="38" t="s">
        <v>69</v>
      </c>
      <c r="AT236" s="38" t="s">
        <v>69</v>
      </c>
      <c r="AU236" s="38" t="s">
        <v>2</v>
      </c>
      <c r="AV236" s="42" t="s">
        <v>81</v>
      </c>
      <c r="AW236" s="42" t="s">
        <v>81</v>
      </c>
      <c r="AX236" s="38" t="s">
        <v>19</v>
      </c>
      <c r="AY236" s="38" t="s">
        <v>2</v>
      </c>
      <c r="AZ236" s="38" t="s">
        <v>2</v>
      </c>
      <c r="BH236" s="1"/>
      <c r="BI236" s="1"/>
      <c r="BJ236" s="1"/>
      <c r="BK236" s="1"/>
      <c r="BL236" s="1"/>
      <c r="BM236" s="1"/>
      <c r="BN236" s="1"/>
      <c r="BO236" s="1"/>
      <c r="BP236" s="1"/>
    </row>
    <row r="237" spans="1:68" ht="13" x14ac:dyDescent="0.3">
      <c r="A237" s="110" t="s">
        <v>82</v>
      </c>
      <c r="B237" s="104" t="s">
        <v>57</v>
      </c>
      <c r="C237" s="104" t="s">
        <v>58</v>
      </c>
      <c r="D237" s="104" t="s">
        <v>58</v>
      </c>
      <c r="E237" s="104" t="s">
        <v>59</v>
      </c>
      <c r="F237" s="104" t="s">
        <v>60</v>
      </c>
      <c r="H237" s="105" t="s">
        <v>1</v>
      </c>
      <c r="I237" s="105" t="s">
        <v>3</v>
      </c>
      <c r="J237" s="28"/>
      <c r="K237" s="39" t="s">
        <v>75</v>
      </c>
      <c r="L237" s="39" t="s">
        <v>61</v>
      </c>
      <c r="M237" s="39" t="s">
        <v>62</v>
      </c>
      <c r="N237" s="39" t="s">
        <v>63</v>
      </c>
      <c r="O237" s="39" t="s">
        <v>75</v>
      </c>
      <c r="P237" s="39" t="s">
        <v>61</v>
      </c>
      <c r="Q237" s="39" t="s">
        <v>64</v>
      </c>
      <c r="R237" s="39" t="s">
        <v>65</v>
      </c>
      <c r="S237" s="39" t="s">
        <v>66</v>
      </c>
      <c r="T237" s="68" t="s">
        <v>103</v>
      </c>
      <c r="U237" s="68" t="s">
        <v>108</v>
      </c>
      <c r="V237" s="39" t="s">
        <v>67</v>
      </c>
      <c r="W237" s="39" t="s">
        <v>84</v>
      </c>
      <c r="X237" s="43" t="s">
        <v>85</v>
      </c>
      <c r="Y237" s="43" t="s">
        <v>86</v>
      </c>
      <c r="Z237" s="39" t="s">
        <v>37</v>
      </c>
      <c r="AA237" s="39" t="s">
        <v>69</v>
      </c>
      <c r="AB237" s="39" t="s">
        <v>61</v>
      </c>
      <c r="AC237" s="39" t="s">
        <v>62</v>
      </c>
      <c r="AD237" s="39" t="s">
        <v>70</v>
      </c>
      <c r="AE237" s="39" t="s">
        <v>19</v>
      </c>
      <c r="AF237" s="39" t="s">
        <v>72</v>
      </c>
      <c r="AH237" s="39" t="s">
        <v>63</v>
      </c>
      <c r="AI237" s="39" t="s">
        <v>62</v>
      </c>
      <c r="AJ237" s="39" t="s">
        <v>61</v>
      </c>
      <c r="AK237" s="39" t="s">
        <v>64</v>
      </c>
      <c r="AL237" s="39" t="s">
        <v>65</v>
      </c>
      <c r="AM237" s="39" t="s">
        <v>66</v>
      </c>
      <c r="AN237" s="68" t="s">
        <v>103</v>
      </c>
      <c r="AO237" s="68" t="s">
        <v>108</v>
      </c>
      <c r="AP237" s="39" t="s">
        <v>67</v>
      </c>
      <c r="AQ237" s="39" t="s">
        <v>84</v>
      </c>
      <c r="AR237" s="43" t="s">
        <v>85</v>
      </c>
      <c r="AS237" s="43" t="s">
        <v>86</v>
      </c>
      <c r="AT237" s="39" t="s">
        <v>37</v>
      </c>
      <c r="AU237" s="39" t="s">
        <v>69</v>
      </c>
      <c r="AV237" s="39" t="s">
        <v>61</v>
      </c>
      <c r="AW237" s="39" t="s">
        <v>62</v>
      </c>
      <c r="AX237" s="39" t="s">
        <v>70</v>
      </c>
      <c r="AY237" s="39" t="s">
        <v>19</v>
      </c>
      <c r="AZ237" s="39" t="s">
        <v>72</v>
      </c>
      <c r="BH237" s="1"/>
      <c r="BI237" s="1"/>
      <c r="BJ237" s="1"/>
      <c r="BK237" s="1"/>
      <c r="BL237" s="1"/>
      <c r="BM237" s="1"/>
      <c r="BN237" s="1"/>
      <c r="BO237" s="1"/>
      <c r="BP237" s="1"/>
    </row>
    <row r="238" spans="1:68" ht="13" x14ac:dyDescent="0.3">
      <c r="B238" s="104"/>
      <c r="C238" s="104"/>
      <c r="D238" s="104"/>
      <c r="E238" s="104"/>
      <c r="F238" s="104"/>
      <c r="K238" s="39"/>
      <c r="N238" s="39"/>
      <c r="P238" s="39"/>
      <c r="Q238" s="39"/>
      <c r="R238" s="39"/>
      <c r="S238" s="39"/>
      <c r="T238" s="39"/>
      <c r="U238" s="39"/>
      <c r="V238" s="39"/>
      <c r="W238" s="39"/>
      <c r="Z238" s="39"/>
      <c r="AD238" s="39"/>
      <c r="AE238" s="39"/>
      <c r="AF238" s="39"/>
      <c r="AH238" s="39"/>
      <c r="AJ238" s="39"/>
      <c r="AK238" s="39"/>
      <c r="AL238" s="39"/>
      <c r="AM238" s="39"/>
      <c r="AN238" s="39"/>
      <c r="AO238" s="39"/>
      <c r="AP238" s="39"/>
      <c r="AQ238" s="39"/>
      <c r="AT238" s="39"/>
      <c r="AX238" s="39"/>
      <c r="AY238" s="39"/>
      <c r="AZ238" s="39"/>
      <c r="BH238" s="1"/>
      <c r="BI238" s="1"/>
      <c r="BJ238" s="1"/>
      <c r="BK238" s="1"/>
      <c r="BL238" s="1"/>
      <c r="BM238" s="1"/>
      <c r="BN238" s="1"/>
      <c r="BO238" s="1"/>
      <c r="BP238" s="1"/>
    </row>
    <row r="239" spans="1:68" x14ac:dyDescent="0.25">
      <c r="A239" s="58">
        <v>100</v>
      </c>
      <c r="B239" s="106">
        <f>ROUND(A239*200,0)</f>
        <v>20000</v>
      </c>
      <c r="C239" s="86">
        <f>AF239</f>
        <v>3628.75</v>
      </c>
      <c r="D239" s="86">
        <f>AZ239</f>
        <v>3656.95</v>
      </c>
      <c r="E239" s="86">
        <f>D239-C239</f>
        <v>28.199999999999818</v>
      </c>
      <c r="F239" s="107">
        <f>ROUND(E239/C239*100,1)</f>
        <v>0.8</v>
      </c>
      <c r="H239" s="88">
        <f>C239/B239*100</f>
        <v>18.143750000000001</v>
      </c>
      <c r="I239" s="88">
        <f>D239/B239*100</f>
        <v>18.284749999999999</v>
      </c>
      <c r="J239" s="12"/>
      <c r="K239" s="35">
        <f t="shared" ref="K239:K267" si="156">B239</f>
        <v>20000</v>
      </c>
      <c r="L239" s="35">
        <f>IF(A239&lt;=5,A239,5)</f>
        <v>5</v>
      </c>
      <c r="M239" s="35">
        <f>IF(A239&lt;=5,0,A239-5)</f>
        <v>95</v>
      </c>
      <c r="N239" s="40">
        <f>'Rate Tables'!$G$132</f>
        <v>100</v>
      </c>
      <c r="O239" s="40">
        <f>ROUND((L239+M239)*'Rate Tables'!$G$135,4)</f>
        <v>868</v>
      </c>
      <c r="P239" s="40">
        <f>ROUND(K239*'Rate Tables'!$G$137,4)</f>
        <v>297</v>
      </c>
      <c r="Q239" s="40">
        <f>SUM(O239:P239)</f>
        <v>1165</v>
      </c>
      <c r="R239" s="40">
        <f>ROUND(B239*'Rate Tables'!$G$139,4)</f>
        <v>70.239999999999995</v>
      </c>
      <c r="S239" s="40">
        <f>ROUND(B239*'Rate Tables'!$G$141,4)</f>
        <v>112.5</v>
      </c>
      <c r="T239" s="78">
        <f>ROUND(B239*'Rate Tables'!$G$143,4)</f>
        <v>0</v>
      </c>
      <c r="U239" s="78">
        <f>ROUND(B239*'Rate Tables'!$G$144,4)</f>
        <v>25.6</v>
      </c>
      <c r="V239" s="40">
        <f>ROUND(B239*'Rate Tables'!$G$146,4)</f>
        <v>83.96</v>
      </c>
      <c r="W239" s="40">
        <f>ROUND(B239*'Rate Tables'!$G$148,4)</f>
        <v>0</v>
      </c>
      <c r="X239" s="40">
        <f>ROUND(L239*'Rate Tables'!$G$151,4)</f>
        <v>5.9</v>
      </c>
      <c r="Y239" s="40"/>
      <c r="Z239" s="40">
        <f>ROUND(B239*'Rate Tables'!$G$153,4)</f>
        <v>289.60000000000002</v>
      </c>
      <c r="AA239" s="40">
        <f>SUM(X239:Z239)</f>
        <v>295.5</v>
      </c>
      <c r="AB239" s="40">
        <f>ROUND(L239*'Rate Tables'!$G$156,4)</f>
        <v>3.15</v>
      </c>
      <c r="AC239" s="40">
        <f>ROUND(M239*'Rate Tables'!$G$157,4)</f>
        <v>140.6</v>
      </c>
      <c r="AD239" s="40">
        <f>ROUND(K239*'Rate Tables'!$G$159,4)</f>
        <v>1632.2</v>
      </c>
      <c r="AE239" s="40">
        <f>SUM(AB239:AD239)</f>
        <v>1775.95</v>
      </c>
      <c r="AF239" s="41">
        <f>ROUND(N239+Q239+R239+S239+T239+U239+V239+W239+AA239+AE239,2)</f>
        <v>3628.75</v>
      </c>
      <c r="AH239" s="40">
        <f>'Rate Tables'!$J$132</f>
        <v>100</v>
      </c>
      <c r="AI239" s="40">
        <f>ROUND((L239+M239)*'Rate Tables'!$J$135,4)</f>
        <v>868</v>
      </c>
      <c r="AJ239" s="40">
        <f>ROUND(K239*'Rate Tables'!$J$137,4)</f>
        <v>297</v>
      </c>
      <c r="AK239" s="40">
        <f>SUM(AI239:AJ239)</f>
        <v>1165</v>
      </c>
      <c r="AL239" s="40">
        <f>ROUND(B239*'Rate Tables'!$J$139,4)</f>
        <v>70.239999999999995</v>
      </c>
      <c r="AM239" s="40">
        <f>ROUND(B239*'Rate Tables'!$J$141,4)</f>
        <v>112.5</v>
      </c>
      <c r="AN239" s="78">
        <f>ROUND($B239*'Rate Tables'!$J$143,4)</f>
        <v>28.2</v>
      </c>
      <c r="AO239" s="78">
        <f>ROUND($B239*'Rate Tables'!$J$144,4)</f>
        <v>25.6</v>
      </c>
      <c r="AP239" s="40">
        <f>ROUND($B239*'Rate Tables'!$J$146,4)</f>
        <v>83.96</v>
      </c>
      <c r="AQ239" s="40">
        <f>ROUND(B239*'Rate Tables'!$J$148,4)</f>
        <v>0</v>
      </c>
      <c r="AR239" s="40">
        <f>ROUND(L239*'Rate Tables'!$J$151,4)</f>
        <v>5.9</v>
      </c>
      <c r="AS239" s="40"/>
      <c r="AT239" s="40">
        <f>ROUND(B239*'Rate Tables'!$J$153,4)</f>
        <v>289.60000000000002</v>
      </c>
      <c r="AU239" s="40">
        <f>SUM(AR239:AT239)</f>
        <v>295.5</v>
      </c>
      <c r="AV239" s="40">
        <f>ROUND(L239*'Rate Tables'!$J$156,4)</f>
        <v>3.15</v>
      </c>
      <c r="AW239" s="40">
        <f>ROUND(M239*'Rate Tables'!$J$157,4)</f>
        <v>140.6</v>
      </c>
      <c r="AX239" s="40">
        <f>ROUND(K239*'Rate Tables'!$J$159,4)</f>
        <v>1632.2</v>
      </c>
      <c r="AY239" s="40">
        <f>SUM(AV239:AX239)</f>
        <v>1775.95</v>
      </c>
      <c r="AZ239" s="41">
        <f>ROUND(AH239+AK239+AL239+AM239+AN239+AP239+AO239+AQ239+AU239+AY239,2)</f>
        <v>3656.95</v>
      </c>
      <c r="BH239" s="1"/>
      <c r="BI239" s="1"/>
      <c r="BJ239" s="1"/>
      <c r="BK239" s="1"/>
      <c r="BL239" s="1"/>
      <c r="BM239" s="1"/>
      <c r="BN239" s="1"/>
      <c r="BO239" s="1"/>
      <c r="BP239" s="1"/>
    </row>
    <row r="240" spans="1:68" x14ac:dyDescent="0.25">
      <c r="A240" s="58">
        <f>A239</f>
        <v>100</v>
      </c>
      <c r="B240" s="106">
        <f>ROUND(A240*300,0)</f>
        <v>30000</v>
      </c>
      <c r="C240" s="88">
        <f>AF240</f>
        <v>4884.3</v>
      </c>
      <c r="D240" s="88">
        <f>AZ240</f>
        <v>4926.6000000000004</v>
      </c>
      <c r="E240" s="88">
        <f>D240-C240</f>
        <v>42.300000000000182</v>
      </c>
      <c r="F240" s="107">
        <f>ROUND(E240/C240*100,1)</f>
        <v>0.9</v>
      </c>
      <c r="H240" s="88">
        <f>C240/B240*100</f>
        <v>16.281000000000002</v>
      </c>
      <c r="I240" s="88">
        <f>D240/B240*100</f>
        <v>16.422000000000001</v>
      </c>
      <c r="J240" s="12"/>
      <c r="K240" s="35">
        <f t="shared" si="156"/>
        <v>30000</v>
      </c>
      <c r="L240" s="35">
        <f>IF(A240&lt;=5,A240,5)</f>
        <v>5</v>
      </c>
      <c r="M240" s="35">
        <f>IF(A240&lt;=5,0,A240-5)</f>
        <v>95</v>
      </c>
      <c r="N240" s="40">
        <f>'Rate Tables'!$G$132</f>
        <v>100</v>
      </c>
      <c r="O240" s="40">
        <f>ROUND((L240+M240)*'Rate Tables'!$G$135,4)</f>
        <v>868</v>
      </c>
      <c r="P240" s="40">
        <f>ROUND(K240*'Rate Tables'!$G$137,4)</f>
        <v>445.5</v>
      </c>
      <c r="Q240" s="40">
        <f>SUM(O240:P240)</f>
        <v>1313.5</v>
      </c>
      <c r="R240" s="40">
        <f>ROUND(B240*'Rate Tables'!$G$139,4)</f>
        <v>105.36</v>
      </c>
      <c r="S240" s="40">
        <f>ROUND(B240*'Rate Tables'!$G$141,4)</f>
        <v>168.75</v>
      </c>
      <c r="T240" s="78">
        <f>ROUND(B240*'Rate Tables'!$G$143,4)</f>
        <v>0</v>
      </c>
      <c r="U240" s="78">
        <f>ROUND(B240*'Rate Tables'!$G$144,4)</f>
        <v>38.4</v>
      </c>
      <c r="V240" s="40">
        <f>ROUND(B240*'Rate Tables'!$G$146,4)</f>
        <v>125.94</v>
      </c>
      <c r="W240" s="40">
        <f>ROUND(B240*'Rate Tables'!$G$148,4)</f>
        <v>0</v>
      </c>
      <c r="X240" s="40">
        <f>ROUND(L240*'Rate Tables'!$G$151,4)</f>
        <v>5.9</v>
      </c>
      <c r="Y240" s="40"/>
      <c r="Z240" s="40">
        <f>ROUND(B240*'Rate Tables'!$G$153,4)</f>
        <v>434.4</v>
      </c>
      <c r="AA240" s="40">
        <f>SUM(X240:Z240)</f>
        <v>440.29999999999995</v>
      </c>
      <c r="AB240" s="40">
        <f>ROUND(L240*'Rate Tables'!$G$156,4)</f>
        <v>3.15</v>
      </c>
      <c r="AC240" s="40">
        <f>ROUND(M240*'Rate Tables'!$G$157,4)</f>
        <v>140.6</v>
      </c>
      <c r="AD240" s="40">
        <f>ROUND(K240*'Rate Tables'!$G$159,4)</f>
        <v>2448.3000000000002</v>
      </c>
      <c r="AE240" s="40">
        <f>SUM(AB240:AD240)</f>
        <v>2592.0500000000002</v>
      </c>
      <c r="AF240" s="41">
        <f t="shared" ref="AF240:AF267" si="157">ROUND(N240+Q240+R240+S240+T240+U240+V240+W240+AA240+AE240,2)</f>
        <v>4884.3</v>
      </c>
      <c r="AH240" s="40">
        <f>'Rate Tables'!$J$132</f>
        <v>100</v>
      </c>
      <c r="AI240" s="40">
        <f>ROUND((L240+M240)*'Rate Tables'!$J$135,4)</f>
        <v>868</v>
      </c>
      <c r="AJ240" s="40">
        <f>ROUND(K240*'Rate Tables'!$J$137,4)</f>
        <v>445.5</v>
      </c>
      <c r="AK240" s="40">
        <f>SUM(AI240:AJ240)</f>
        <v>1313.5</v>
      </c>
      <c r="AL240" s="40">
        <f>ROUND(B240*'Rate Tables'!$J$139,4)</f>
        <v>105.36</v>
      </c>
      <c r="AM240" s="40">
        <f>ROUND(B240*'Rate Tables'!$J$141,4)</f>
        <v>168.75</v>
      </c>
      <c r="AN240" s="78">
        <f>ROUND($B240*'Rate Tables'!$J$143,4)</f>
        <v>42.3</v>
      </c>
      <c r="AO240" s="78">
        <f>ROUND($B240*'Rate Tables'!$J$144,4)</f>
        <v>38.4</v>
      </c>
      <c r="AP240" s="40">
        <f>ROUND($B240*'Rate Tables'!$J$146,4)</f>
        <v>125.94</v>
      </c>
      <c r="AQ240" s="40">
        <f>ROUND(B240*'Rate Tables'!$J$148,4)</f>
        <v>0</v>
      </c>
      <c r="AR240" s="40">
        <f>ROUND(L240*'Rate Tables'!$J$151,4)</f>
        <v>5.9</v>
      </c>
      <c r="AS240" s="40"/>
      <c r="AT240" s="40">
        <f>ROUND(B240*'Rate Tables'!$J$153,4)</f>
        <v>434.4</v>
      </c>
      <c r="AU240" s="40">
        <f>SUM(AR240:AT240)</f>
        <v>440.29999999999995</v>
      </c>
      <c r="AV240" s="40">
        <f>ROUND(L240*'Rate Tables'!$J$156,4)</f>
        <v>3.15</v>
      </c>
      <c r="AW240" s="40">
        <f>ROUND(M240*'Rate Tables'!$J$157,4)</f>
        <v>140.6</v>
      </c>
      <c r="AX240" s="40">
        <f>ROUND(K240*'Rate Tables'!$J$159,4)</f>
        <v>2448.3000000000002</v>
      </c>
      <c r="AY240" s="40">
        <f>SUM(AV240:AX240)</f>
        <v>2592.0500000000002</v>
      </c>
      <c r="AZ240" s="41">
        <f t="shared" ref="AZ240:AZ267" si="158">ROUND(AH240+AK240+AL240+AM240+AN240+AP240+AO240+AQ240+AU240+AY240,2)</f>
        <v>4926.6000000000004</v>
      </c>
      <c r="BH240" s="1"/>
      <c r="BI240" s="1"/>
      <c r="BJ240" s="1"/>
      <c r="BK240" s="1"/>
      <c r="BL240" s="1"/>
      <c r="BM240" s="1"/>
      <c r="BN240" s="1"/>
      <c r="BO240" s="1"/>
      <c r="BP240" s="1"/>
    </row>
    <row r="241" spans="1:68" x14ac:dyDescent="0.25">
      <c r="A241" s="58">
        <f>A240</f>
        <v>100</v>
      </c>
      <c r="B241" s="106">
        <f>ROUND(A241*400,0)</f>
        <v>40000</v>
      </c>
      <c r="C241" s="88">
        <f>AF241</f>
        <v>6139.85</v>
      </c>
      <c r="D241" s="88">
        <f>AZ241</f>
        <v>6196.25</v>
      </c>
      <c r="E241" s="88">
        <f>D241-C241</f>
        <v>56.399999999999636</v>
      </c>
      <c r="F241" s="107">
        <f>ROUND(E241/C241*100,1)</f>
        <v>0.9</v>
      </c>
      <c r="H241" s="88">
        <f>C241/B241*100</f>
        <v>15.349625</v>
      </c>
      <c r="I241" s="88">
        <f>D241/B241*100</f>
        <v>15.490625</v>
      </c>
      <c r="J241" s="12"/>
      <c r="K241" s="35">
        <f t="shared" si="156"/>
        <v>40000</v>
      </c>
      <c r="L241" s="35">
        <f>IF(A241&lt;=5,A241,5)</f>
        <v>5</v>
      </c>
      <c r="M241" s="35">
        <f>IF(A241&lt;=5,0,A241-5)</f>
        <v>95</v>
      </c>
      <c r="N241" s="40">
        <f>'Rate Tables'!$G$132</f>
        <v>100</v>
      </c>
      <c r="O241" s="40">
        <f>ROUND((L241+M241)*'Rate Tables'!$G$135,4)</f>
        <v>868</v>
      </c>
      <c r="P241" s="40">
        <f>ROUND(K241*'Rate Tables'!$G$137,4)</f>
        <v>594</v>
      </c>
      <c r="Q241" s="40">
        <f>SUM(O241:P241)</f>
        <v>1462</v>
      </c>
      <c r="R241" s="40">
        <f>ROUND(B241*'Rate Tables'!$G$139,4)</f>
        <v>140.47999999999999</v>
      </c>
      <c r="S241" s="40">
        <f>ROUND(B241*'Rate Tables'!$G$141,4)</f>
        <v>225</v>
      </c>
      <c r="T241" s="78">
        <f>ROUND(B241*'Rate Tables'!$G$143,4)</f>
        <v>0</v>
      </c>
      <c r="U241" s="78">
        <f>ROUND(B241*'Rate Tables'!$G$144,4)</f>
        <v>51.2</v>
      </c>
      <c r="V241" s="40">
        <f>ROUND(B241*'Rate Tables'!$G$146,4)</f>
        <v>167.92</v>
      </c>
      <c r="W241" s="40">
        <f>ROUND(B241*'Rate Tables'!$G$148,4)</f>
        <v>0</v>
      </c>
      <c r="X241" s="40">
        <f>ROUND(L241*'Rate Tables'!$G$151,4)</f>
        <v>5.9</v>
      </c>
      <c r="Y241" s="40"/>
      <c r="Z241" s="40">
        <f>ROUND(B241*'Rate Tables'!$G$153,4)</f>
        <v>579.20000000000005</v>
      </c>
      <c r="AA241" s="40">
        <f>SUM(X241:Z241)</f>
        <v>585.1</v>
      </c>
      <c r="AB241" s="40">
        <f>ROUND(L241*'Rate Tables'!$G$156,4)</f>
        <v>3.15</v>
      </c>
      <c r="AC241" s="40">
        <f>ROUND(M241*'Rate Tables'!$G$157,4)</f>
        <v>140.6</v>
      </c>
      <c r="AD241" s="40">
        <f>ROUND(K241*'Rate Tables'!$G$159,4)</f>
        <v>3264.4</v>
      </c>
      <c r="AE241" s="40">
        <f>SUM(AB241:AD241)</f>
        <v>3408.15</v>
      </c>
      <c r="AF241" s="41">
        <f t="shared" si="157"/>
        <v>6139.85</v>
      </c>
      <c r="AH241" s="40">
        <f>'Rate Tables'!$J$132</f>
        <v>100</v>
      </c>
      <c r="AI241" s="40">
        <f>ROUND((L241+M241)*'Rate Tables'!$J$135,4)</f>
        <v>868</v>
      </c>
      <c r="AJ241" s="40">
        <f>ROUND(K241*'Rate Tables'!$J$137,4)</f>
        <v>594</v>
      </c>
      <c r="AK241" s="40">
        <f>SUM(AI241:AJ241)</f>
        <v>1462</v>
      </c>
      <c r="AL241" s="40">
        <f>ROUND(B241*'Rate Tables'!$J$139,4)</f>
        <v>140.47999999999999</v>
      </c>
      <c r="AM241" s="40">
        <f>ROUND(B241*'Rate Tables'!$J$141,4)</f>
        <v>225</v>
      </c>
      <c r="AN241" s="78">
        <f>ROUND($B241*'Rate Tables'!$J$143,4)</f>
        <v>56.4</v>
      </c>
      <c r="AO241" s="78">
        <f>ROUND($B241*'Rate Tables'!$J$144,4)</f>
        <v>51.2</v>
      </c>
      <c r="AP241" s="40">
        <f>ROUND($B241*'Rate Tables'!$J$146,4)</f>
        <v>167.92</v>
      </c>
      <c r="AQ241" s="40">
        <f>ROUND(B241*'Rate Tables'!$J$148,4)</f>
        <v>0</v>
      </c>
      <c r="AR241" s="40">
        <f>ROUND(L241*'Rate Tables'!$J$151,4)</f>
        <v>5.9</v>
      </c>
      <c r="AS241" s="40"/>
      <c r="AT241" s="40">
        <f>ROUND(B241*'Rate Tables'!$J$153,4)</f>
        <v>579.20000000000005</v>
      </c>
      <c r="AU241" s="40">
        <f>SUM(AR241:AT241)</f>
        <v>585.1</v>
      </c>
      <c r="AV241" s="40">
        <f>ROUND(L241*'Rate Tables'!$J$156,4)</f>
        <v>3.15</v>
      </c>
      <c r="AW241" s="40">
        <f>ROUND(M241*'Rate Tables'!$J$157,4)</f>
        <v>140.6</v>
      </c>
      <c r="AX241" s="40">
        <f>ROUND(K241*'Rate Tables'!$J$159,4)</f>
        <v>3264.4</v>
      </c>
      <c r="AY241" s="40">
        <f>SUM(AV241:AX241)</f>
        <v>3408.15</v>
      </c>
      <c r="AZ241" s="41">
        <f t="shared" si="158"/>
        <v>6196.25</v>
      </c>
      <c r="BH241" s="1"/>
      <c r="BI241" s="1"/>
      <c r="BJ241" s="1"/>
      <c r="BK241" s="1"/>
      <c r="BL241" s="1"/>
      <c r="BM241" s="1"/>
      <c r="BN241" s="1"/>
      <c r="BO241" s="1"/>
      <c r="BP241" s="1"/>
    </row>
    <row r="242" spans="1:68" x14ac:dyDescent="0.25">
      <c r="A242" s="58">
        <f>A241</f>
        <v>100</v>
      </c>
      <c r="B242" s="106">
        <f>ROUND(A242*500,0)</f>
        <v>50000</v>
      </c>
      <c r="C242" s="88">
        <f>AF242</f>
        <v>7395.4</v>
      </c>
      <c r="D242" s="88">
        <f>AZ242</f>
        <v>7465.9</v>
      </c>
      <c r="E242" s="88">
        <f>D242-C242</f>
        <v>70.5</v>
      </c>
      <c r="F242" s="107">
        <f>ROUND(E242/C242*100,1)</f>
        <v>1</v>
      </c>
      <c r="H242" s="88">
        <f>C242/B242*100</f>
        <v>14.790799999999999</v>
      </c>
      <c r="I242" s="88">
        <f>D242/B242*100</f>
        <v>14.931800000000001</v>
      </c>
      <c r="J242" s="12"/>
      <c r="K242" s="35">
        <f t="shared" si="156"/>
        <v>50000</v>
      </c>
      <c r="L242" s="35">
        <f>IF(A242&lt;=5,A242,5)</f>
        <v>5</v>
      </c>
      <c r="M242" s="35">
        <f>IF(A242&lt;=5,0,A242-5)</f>
        <v>95</v>
      </c>
      <c r="N242" s="40">
        <f>'Rate Tables'!$G$132</f>
        <v>100</v>
      </c>
      <c r="O242" s="40">
        <f>ROUND((L242+M242)*'Rate Tables'!$G$135,4)</f>
        <v>868</v>
      </c>
      <c r="P242" s="40">
        <f>ROUND(K242*'Rate Tables'!$G$137,4)</f>
        <v>742.5</v>
      </c>
      <c r="Q242" s="40">
        <f>SUM(O242:P242)</f>
        <v>1610.5</v>
      </c>
      <c r="R242" s="40">
        <f>ROUND(B242*'Rate Tables'!$G$139,4)</f>
        <v>175.6</v>
      </c>
      <c r="S242" s="40">
        <f>ROUND(B242*'Rate Tables'!$G$141,4)</f>
        <v>281.25</v>
      </c>
      <c r="T242" s="78">
        <f>ROUND(B242*'Rate Tables'!$G$143,4)</f>
        <v>0</v>
      </c>
      <c r="U242" s="78">
        <f>ROUND(B242*'Rate Tables'!$G$144,4)</f>
        <v>64</v>
      </c>
      <c r="V242" s="40">
        <f>ROUND(B242*'Rate Tables'!$G$146,4)</f>
        <v>209.9</v>
      </c>
      <c r="W242" s="40">
        <f>ROUND(B242*'Rate Tables'!$G$148,4)</f>
        <v>0</v>
      </c>
      <c r="X242" s="40">
        <f>ROUND(L242*'Rate Tables'!$G$151,4)</f>
        <v>5.9</v>
      </c>
      <c r="Y242" s="40"/>
      <c r="Z242" s="40">
        <f>ROUND(B242*'Rate Tables'!$G$153,4)</f>
        <v>724</v>
      </c>
      <c r="AA242" s="40">
        <f>SUM(X242:Z242)</f>
        <v>729.9</v>
      </c>
      <c r="AB242" s="40">
        <f>ROUND(L242*'Rate Tables'!$G$156,4)</f>
        <v>3.15</v>
      </c>
      <c r="AC242" s="40">
        <f>ROUND(M242*'Rate Tables'!$G$157,4)</f>
        <v>140.6</v>
      </c>
      <c r="AD242" s="40">
        <f>ROUND(K242*'Rate Tables'!$G$159,4)</f>
        <v>4080.5</v>
      </c>
      <c r="AE242" s="40">
        <f>SUM(AB242:AD242)</f>
        <v>4224.25</v>
      </c>
      <c r="AF242" s="41">
        <f t="shared" si="157"/>
        <v>7395.4</v>
      </c>
      <c r="AH242" s="40">
        <f>'Rate Tables'!$J$132</f>
        <v>100</v>
      </c>
      <c r="AI242" s="40">
        <f>ROUND((L242+M242)*'Rate Tables'!$J$135,4)</f>
        <v>868</v>
      </c>
      <c r="AJ242" s="40">
        <f>ROUND(K242*'Rate Tables'!$J$137,4)</f>
        <v>742.5</v>
      </c>
      <c r="AK242" s="40">
        <f>SUM(AI242:AJ242)</f>
        <v>1610.5</v>
      </c>
      <c r="AL242" s="40">
        <f>ROUND(B242*'Rate Tables'!$J$139,4)</f>
        <v>175.6</v>
      </c>
      <c r="AM242" s="40">
        <f>ROUND(B242*'Rate Tables'!$J$141,4)</f>
        <v>281.25</v>
      </c>
      <c r="AN242" s="78">
        <f>ROUND($B242*'Rate Tables'!$J$143,4)</f>
        <v>70.5</v>
      </c>
      <c r="AO242" s="78">
        <f>ROUND($B242*'Rate Tables'!$J$144,4)</f>
        <v>64</v>
      </c>
      <c r="AP242" s="40">
        <f>ROUND($B242*'Rate Tables'!$J$146,4)</f>
        <v>209.9</v>
      </c>
      <c r="AQ242" s="40">
        <f>ROUND(B242*'Rate Tables'!$J$148,4)</f>
        <v>0</v>
      </c>
      <c r="AR242" s="40">
        <f>ROUND(L242*'Rate Tables'!$J$151,4)</f>
        <v>5.9</v>
      </c>
      <c r="AS242" s="40"/>
      <c r="AT242" s="40">
        <f>ROUND(B242*'Rate Tables'!$J$153,4)</f>
        <v>724</v>
      </c>
      <c r="AU242" s="40">
        <f>SUM(AR242:AT242)</f>
        <v>729.9</v>
      </c>
      <c r="AV242" s="40">
        <f>ROUND(L242*'Rate Tables'!$J$156,4)</f>
        <v>3.15</v>
      </c>
      <c r="AW242" s="40">
        <f>ROUND(M242*'Rate Tables'!$J$157,4)</f>
        <v>140.6</v>
      </c>
      <c r="AX242" s="40">
        <f>ROUND(K242*'Rate Tables'!$J$159,4)</f>
        <v>4080.5</v>
      </c>
      <c r="AY242" s="40">
        <f>SUM(AV242:AX242)</f>
        <v>4224.25</v>
      </c>
      <c r="AZ242" s="41">
        <f t="shared" si="158"/>
        <v>7465.9</v>
      </c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</row>
    <row r="243" spans="1:68" x14ac:dyDescent="0.25">
      <c r="B243" s="106"/>
      <c r="C243" s="88"/>
      <c r="D243" s="88"/>
      <c r="E243" s="88"/>
      <c r="F243" s="107"/>
      <c r="H243" s="88"/>
      <c r="I243" s="88"/>
      <c r="J243" s="12"/>
      <c r="K243" s="35"/>
      <c r="M243" s="40"/>
      <c r="N243" s="40"/>
      <c r="O243" s="40"/>
      <c r="P243" s="40"/>
      <c r="Q243" s="40"/>
      <c r="R243" s="40"/>
      <c r="S243" s="40"/>
      <c r="T243" s="78"/>
      <c r="U243" s="78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1"/>
      <c r="AG243" s="40"/>
      <c r="AH243" s="40"/>
      <c r="AI243" s="40"/>
      <c r="AJ243" s="40"/>
      <c r="AK243" s="40"/>
      <c r="AL243" s="40"/>
      <c r="AM243" s="40"/>
      <c r="AN243" s="78"/>
      <c r="AO243" s="78"/>
      <c r="AP243" s="40"/>
      <c r="AQ243" s="40"/>
      <c r="AR243" s="40"/>
      <c r="AS243" s="40"/>
      <c r="AT243" s="40"/>
      <c r="AU243" s="40"/>
      <c r="AV243" s="40"/>
      <c r="AW243" s="41"/>
      <c r="AZ243" s="4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</row>
    <row r="244" spans="1:68" x14ac:dyDescent="0.25">
      <c r="A244" s="58">
        <v>150</v>
      </c>
      <c r="B244" s="106">
        <f>ROUND(A244*200,0)</f>
        <v>30000</v>
      </c>
      <c r="C244" s="88">
        <f>AF244</f>
        <v>5392.3</v>
      </c>
      <c r="D244" s="88">
        <f>AZ244</f>
        <v>5434.6</v>
      </c>
      <c r="E244" s="88">
        <f>D244-C244</f>
        <v>42.300000000000182</v>
      </c>
      <c r="F244" s="107">
        <f>ROUND(E244/C244*100,1)</f>
        <v>0.8</v>
      </c>
      <c r="H244" s="88">
        <f>C244/B244*100</f>
        <v>17.974333333333334</v>
      </c>
      <c r="I244" s="88">
        <f>D244/B244*100</f>
        <v>18.115333333333332</v>
      </c>
      <c r="J244" s="12"/>
      <c r="K244" s="35">
        <f t="shared" si="156"/>
        <v>30000</v>
      </c>
      <c r="L244" s="35">
        <f>IF(A244&lt;=5,A244,5)</f>
        <v>5</v>
      </c>
      <c r="M244" s="35">
        <f>IF(A244&lt;=5,0,A244-5)</f>
        <v>145</v>
      </c>
      <c r="N244" s="40">
        <f>'Rate Tables'!$G$132</f>
        <v>100</v>
      </c>
      <c r="O244" s="40">
        <f>ROUND((L244+M244)*'Rate Tables'!$G$135,4)</f>
        <v>1302</v>
      </c>
      <c r="P244" s="40">
        <f>ROUND(K244*'Rate Tables'!$G$137,4)</f>
        <v>445.5</v>
      </c>
      <c r="Q244" s="40">
        <f>SUM(O244:P244)</f>
        <v>1747.5</v>
      </c>
      <c r="R244" s="40">
        <f>ROUND(B244*'Rate Tables'!$G$139,4)</f>
        <v>105.36</v>
      </c>
      <c r="S244" s="40">
        <f>ROUND(B244*'Rate Tables'!$G$141,4)</f>
        <v>168.75</v>
      </c>
      <c r="T244" s="78">
        <f>ROUND(B244*'Rate Tables'!$G$143,4)</f>
        <v>0</v>
      </c>
      <c r="U244" s="78">
        <f>ROUND(B244*'Rate Tables'!$G$144,4)</f>
        <v>38.4</v>
      </c>
      <c r="V244" s="40">
        <f>ROUND(B244*'Rate Tables'!$G$146,4)</f>
        <v>125.94</v>
      </c>
      <c r="W244" s="40">
        <f>ROUND(B244*'Rate Tables'!$G$148,4)</f>
        <v>0</v>
      </c>
      <c r="X244" s="40">
        <f>ROUND(L244*'Rate Tables'!$G$151,4)</f>
        <v>5.9</v>
      </c>
      <c r="Y244" s="40"/>
      <c r="Z244" s="40">
        <f>ROUND(B244*'Rate Tables'!$G$153,4)</f>
        <v>434.4</v>
      </c>
      <c r="AA244" s="40">
        <f>SUM(X244:Z244)</f>
        <v>440.29999999999995</v>
      </c>
      <c r="AB244" s="40">
        <f>ROUND(L244*'Rate Tables'!$G$156,4)</f>
        <v>3.15</v>
      </c>
      <c r="AC244" s="40">
        <f>ROUND(M244*'Rate Tables'!$G$157,4)</f>
        <v>214.6</v>
      </c>
      <c r="AD244" s="40">
        <f>ROUND(K244*'Rate Tables'!$G$159,4)</f>
        <v>2448.3000000000002</v>
      </c>
      <c r="AE244" s="40">
        <f>SUM(AB244:AD244)</f>
        <v>2666.05</v>
      </c>
      <c r="AF244" s="41">
        <f t="shared" si="157"/>
        <v>5392.3</v>
      </c>
      <c r="AH244" s="40">
        <f>'Rate Tables'!$J$132</f>
        <v>100</v>
      </c>
      <c r="AI244" s="40">
        <f>ROUND((L244+M244)*'Rate Tables'!$J$135,4)</f>
        <v>1302</v>
      </c>
      <c r="AJ244" s="40">
        <f>ROUND(K244*'Rate Tables'!$J$137,4)</f>
        <v>445.5</v>
      </c>
      <c r="AK244" s="40">
        <f>SUM(AI244:AJ244)</f>
        <v>1747.5</v>
      </c>
      <c r="AL244" s="40">
        <f>ROUND(B244*'Rate Tables'!$J$139,4)</f>
        <v>105.36</v>
      </c>
      <c r="AM244" s="40">
        <f>ROUND(B244*'Rate Tables'!$J$141,4)</f>
        <v>168.75</v>
      </c>
      <c r="AN244" s="78">
        <f>ROUND($B244*'Rate Tables'!$J$143,4)</f>
        <v>42.3</v>
      </c>
      <c r="AO244" s="78">
        <f>ROUND($B244*'Rate Tables'!$J$144,4)</f>
        <v>38.4</v>
      </c>
      <c r="AP244" s="40">
        <f>ROUND($B244*'Rate Tables'!$J$146,4)</f>
        <v>125.94</v>
      </c>
      <c r="AQ244" s="40">
        <f>ROUND(B244*'Rate Tables'!$J$148,4)</f>
        <v>0</v>
      </c>
      <c r="AR244" s="40">
        <f>ROUND(L244*'Rate Tables'!$J$151,4)</f>
        <v>5.9</v>
      </c>
      <c r="AS244" s="40"/>
      <c r="AT244" s="40">
        <f>ROUND(B244*'Rate Tables'!$J$153,4)</f>
        <v>434.4</v>
      </c>
      <c r="AU244" s="40">
        <f>SUM(AR244:AT244)</f>
        <v>440.29999999999995</v>
      </c>
      <c r="AV244" s="40">
        <f>ROUND(L244*'Rate Tables'!$J$156,4)</f>
        <v>3.15</v>
      </c>
      <c r="AW244" s="40">
        <f>ROUND(M244*'Rate Tables'!$J$157,4)</f>
        <v>214.6</v>
      </c>
      <c r="AX244" s="40">
        <f>ROUND(K244*'Rate Tables'!$J$159,4)</f>
        <v>2448.3000000000002</v>
      </c>
      <c r="AY244" s="40">
        <f>SUM(AV244:AX244)</f>
        <v>2666.05</v>
      </c>
      <c r="AZ244" s="41">
        <f t="shared" si="158"/>
        <v>5434.6</v>
      </c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</row>
    <row r="245" spans="1:68" x14ac:dyDescent="0.25">
      <c r="A245" s="58">
        <f>A244</f>
        <v>150</v>
      </c>
      <c r="B245" s="106">
        <f>ROUND(A245*300,0)</f>
        <v>45000</v>
      </c>
      <c r="C245" s="88">
        <f>AF245</f>
        <v>7275.63</v>
      </c>
      <c r="D245" s="88">
        <f>AZ245</f>
        <v>7339.08</v>
      </c>
      <c r="E245" s="88">
        <f>D245-C245</f>
        <v>63.449999999999818</v>
      </c>
      <c r="F245" s="107">
        <f>ROUND(E245/C245*100,1)</f>
        <v>0.9</v>
      </c>
      <c r="H245" s="88">
        <f>C245/B245*100</f>
        <v>16.168066666666668</v>
      </c>
      <c r="I245" s="88">
        <f>D245/B245*100</f>
        <v>16.309066666666666</v>
      </c>
      <c r="J245" s="12"/>
      <c r="K245" s="35">
        <f t="shared" si="156"/>
        <v>45000</v>
      </c>
      <c r="L245" s="35">
        <f>IF(A245&lt;=5,A245,5)</f>
        <v>5</v>
      </c>
      <c r="M245" s="35">
        <f>IF(A245&lt;=5,0,A245-5)</f>
        <v>145</v>
      </c>
      <c r="N245" s="40">
        <f>'Rate Tables'!$G$132</f>
        <v>100</v>
      </c>
      <c r="O245" s="40">
        <f>ROUND((L245+M245)*'Rate Tables'!$G$135,4)</f>
        <v>1302</v>
      </c>
      <c r="P245" s="40">
        <f>ROUND(K245*'Rate Tables'!$G$137,4)</f>
        <v>668.25</v>
      </c>
      <c r="Q245" s="40">
        <f>SUM(O245:P245)</f>
        <v>1970.25</v>
      </c>
      <c r="R245" s="40">
        <f>ROUND(B245*'Rate Tables'!$G$139,4)</f>
        <v>158.04</v>
      </c>
      <c r="S245" s="40">
        <f>ROUND(B245*'Rate Tables'!$G$141,4)</f>
        <v>253.125</v>
      </c>
      <c r="T245" s="78">
        <f>ROUND(B245*'Rate Tables'!$G$143,4)</f>
        <v>0</v>
      </c>
      <c r="U245" s="78">
        <f>ROUND(B245*'Rate Tables'!$G$144,4)</f>
        <v>57.6</v>
      </c>
      <c r="V245" s="40">
        <f>ROUND(B245*'Rate Tables'!$G$146,4)</f>
        <v>188.91</v>
      </c>
      <c r="W245" s="40">
        <f>ROUND(B245*'Rate Tables'!$G$148,4)</f>
        <v>0</v>
      </c>
      <c r="X245" s="40">
        <f>ROUND(L245*'Rate Tables'!$G$151,4)</f>
        <v>5.9</v>
      </c>
      <c r="Y245" s="40"/>
      <c r="Z245" s="40">
        <f>ROUND(B245*'Rate Tables'!$G$153,4)</f>
        <v>651.6</v>
      </c>
      <c r="AA245" s="40">
        <f>SUM(X245:Z245)</f>
        <v>657.5</v>
      </c>
      <c r="AB245" s="40">
        <f>ROUND(L245*'Rate Tables'!$G$156,4)</f>
        <v>3.15</v>
      </c>
      <c r="AC245" s="40">
        <f>ROUND(M245*'Rate Tables'!$G$157,4)</f>
        <v>214.6</v>
      </c>
      <c r="AD245" s="40">
        <f>ROUND(K245*'Rate Tables'!$G$159,4)</f>
        <v>3672.45</v>
      </c>
      <c r="AE245" s="40">
        <f>SUM(AB245:AD245)</f>
        <v>3890.2</v>
      </c>
      <c r="AF245" s="41">
        <f t="shared" si="157"/>
        <v>7275.63</v>
      </c>
      <c r="AH245" s="40">
        <f>'Rate Tables'!$J$132</f>
        <v>100</v>
      </c>
      <c r="AI245" s="40">
        <f>ROUND((L245+M245)*'Rate Tables'!$J$135,4)</f>
        <v>1302</v>
      </c>
      <c r="AJ245" s="40">
        <f>ROUND(K245*'Rate Tables'!$J$137,4)</f>
        <v>668.25</v>
      </c>
      <c r="AK245" s="40">
        <f>SUM(AI245:AJ245)</f>
        <v>1970.25</v>
      </c>
      <c r="AL245" s="40">
        <f>ROUND(B245*'Rate Tables'!$J$139,4)</f>
        <v>158.04</v>
      </c>
      <c r="AM245" s="40">
        <f>ROUND(B245*'Rate Tables'!$J$141,4)</f>
        <v>253.125</v>
      </c>
      <c r="AN245" s="78">
        <f>ROUND($B245*'Rate Tables'!$J$143,4)</f>
        <v>63.45</v>
      </c>
      <c r="AO245" s="78">
        <f>ROUND($B245*'Rate Tables'!$J$144,4)</f>
        <v>57.6</v>
      </c>
      <c r="AP245" s="40">
        <f>ROUND($B245*'Rate Tables'!$J$146,4)</f>
        <v>188.91</v>
      </c>
      <c r="AQ245" s="40">
        <f>ROUND(B245*'Rate Tables'!$J$148,4)</f>
        <v>0</v>
      </c>
      <c r="AR245" s="40">
        <f>ROUND(L245*'Rate Tables'!$J$151,4)</f>
        <v>5.9</v>
      </c>
      <c r="AS245" s="40"/>
      <c r="AT245" s="40">
        <f>ROUND(B245*'Rate Tables'!$J$153,4)</f>
        <v>651.6</v>
      </c>
      <c r="AU245" s="40">
        <f>SUM(AR245:AT245)</f>
        <v>657.5</v>
      </c>
      <c r="AV245" s="40">
        <f>ROUND(L245*'Rate Tables'!$J$156,4)</f>
        <v>3.15</v>
      </c>
      <c r="AW245" s="40">
        <f>ROUND(M245*'Rate Tables'!$J$157,4)</f>
        <v>214.6</v>
      </c>
      <c r="AX245" s="40">
        <f>ROUND(K245*'Rate Tables'!$J$159,4)</f>
        <v>3672.45</v>
      </c>
      <c r="AY245" s="40">
        <f>SUM(AV245:AX245)</f>
        <v>3890.2</v>
      </c>
      <c r="AZ245" s="41">
        <f t="shared" si="158"/>
        <v>7339.08</v>
      </c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</row>
    <row r="246" spans="1:68" x14ac:dyDescent="0.25">
      <c r="A246" s="58">
        <f>A245</f>
        <v>150</v>
      </c>
      <c r="B246" s="106">
        <f>ROUND(A246*400,0)</f>
        <v>60000</v>
      </c>
      <c r="C246" s="88">
        <f>AF246</f>
        <v>9158.9500000000007</v>
      </c>
      <c r="D246" s="88">
        <f>AZ246</f>
        <v>9243.5499999999993</v>
      </c>
      <c r="E246" s="88">
        <f>D246-C246</f>
        <v>84.599999999998545</v>
      </c>
      <c r="F246" s="107">
        <f>ROUND(E246/C246*100,1)</f>
        <v>0.9</v>
      </c>
      <c r="H246" s="88">
        <f>C246/B246*100</f>
        <v>15.264916666666666</v>
      </c>
      <c r="I246" s="88">
        <f>D246/B246*100</f>
        <v>15.405916666666666</v>
      </c>
      <c r="J246" s="12"/>
      <c r="K246" s="35">
        <f t="shared" si="156"/>
        <v>60000</v>
      </c>
      <c r="L246" s="35">
        <f>IF(A246&lt;=5,A246,5)</f>
        <v>5</v>
      </c>
      <c r="M246" s="35">
        <f>IF(A246&lt;=5,0,A246-5)</f>
        <v>145</v>
      </c>
      <c r="N246" s="40">
        <f>'Rate Tables'!$G$132</f>
        <v>100</v>
      </c>
      <c r="O246" s="40">
        <f>ROUND((L246+M246)*'Rate Tables'!$G$135,4)</f>
        <v>1302</v>
      </c>
      <c r="P246" s="40">
        <f>ROUND(K246*'Rate Tables'!$G$137,4)</f>
        <v>891</v>
      </c>
      <c r="Q246" s="40">
        <f>SUM(O246:P246)</f>
        <v>2193</v>
      </c>
      <c r="R246" s="40">
        <f>ROUND(B246*'Rate Tables'!$G$139,4)</f>
        <v>210.72</v>
      </c>
      <c r="S246" s="40">
        <f>ROUND(B246*'Rate Tables'!$G$141,4)</f>
        <v>337.5</v>
      </c>
      <c r="T246" s="78">
        <f>ROUND(B246*'Rate Tables'!$G$143,4)</f>
        <v>0</v>
      </c>
      <c r="U246" s="78">
        <f>ROUND(B246*'Rate Tables'!$G$144,4)</f>
        <v>76.8</v>
      </c>
      <c r="V246" s="40">
        <f>ROUND(B246*'Rate Tables'!$G$146,4)</f>
        <v>251.88</v>
      </c>
      <c r="W246" s="40">
        <f>ROUND(B246*'Rate Tables'!$G$148,4)</f>
        <v>0</v>
      </c>
      <c r="X246" s="40">
        <f>ROUND(L246*'Rate Tables'!$G$151,4)</f>
        <v>5.9</v>
      </c>
      <c r="Y246" s="40"/>
      <c r="Z246" s="40">
        <f>ROUND(B246*'Rate Tables'!$G$153,4)</f>
        <v>868.8</v>
      </c>
      <c r="AA246" s="40">
        <f>SUM(X246:Z246)</f>
        <v>874.69999999999993</v>
      </c>
      <c r="AB246" s="40">
        <f>ROUND(L246*'Rate Tables'!$G$156,4)</f>
        <v>3.15</v>
      </c>
      <c r="AC246" s="40">
        <f>ROUND(M246*'Rate Tables'!$G$157,4)</f>
        <v>214.6</v>
      </c>
      <c r="AD246" s="40">
        <f>ROUND(K246*'Rate Tables'!$G$159,4)</f>
        <v>4896.6000000000004</v>
      </c>
      <c r="AE246" s="40">
        <f>SUM(AB246:AD246)</f>
        <v>5114.3500000000004</v>
      </c>
      <c r="AF246" s="41">
        <f t="shared" si="157"/>
        <v>9158.9500000000007</v>
      </c>
      <c r="AH246" s="40">
        <f>'Rate Tables'!$J$132</f>
        <v>100</v>
      </c>
      <c r="AI246" s="40">
        <f>ROUND((L246+M246)*'Rate Tables'!$J$135,4)</f>
        <v>1302</v>
      </c>
      <c r="AJ246" s="40">
        <f>ROUND(K246*'Rate Tables'!$J$137,4)</f>
        <v>891</v>
      </c>
      <c r="AK246" s="40">
        <f>SUM(AI246:AJ246)</f>
        <v>2193</v>
      </c>
      <c r="AL246" s="40">
        <f>ROUND(B246*'Rate Tables'!$J$139,4)</f>
        <v>210.72</v>
      </c>
      <c r="AM246" s="40">
        <f>ROUND(B246*'Rate Tables'!$J$141,4)</f>
        <v>337.5</v>
      </c>
      <c r="AN246" s="78">
        <f>ROUND($B246*'Rate Tables'!$J$143,4)</f>
        <v>84.6</v>
      </c>
      <c r="AO246" s="78">
        <f>ROUND($B246*'Rate Tables'!$J$144,4)</f>
        <v>76.8</v>
      </c>
      <c r="AP246" s="40">
        <f>ROUND($B246*'Rate Tables'!$J$146,4)</f>
        <v>251.88</v>
      </c>
      <c r="AQ246" s="40">
        <f>ROUND(B246*'Rate Tables'!$J$148,4)</f>
        <v>0</v>
      </c>
      <c r="AR246" s="40">
        <f>ROUND(L246*'Rate Tables'!$J$151,4)</f>
        <v>5.9</v>
      </c>
      <c r="AS246" s="40"/>
      <c r="AT246" s="40">
        <f>ROUND(B246*'Rate Tables'!$J$153,4)</f>
        <v>868.8</v>
      </c>
      <c r="AU246" s="40">
        <f>SUM(AR246:AT246)</f>
        <v>874.69999999999993</v>
      </c>
      <c r="AV246" s="40">
        <f>ROUND(L246*'Rate Tables'!$J$156,4)</f>
        <v>3.15</v>
      </c>
      <c r="AW246" s="40">
        <f>ROUND(M246*'Rate Tables'!$J$157,4)</f>
        <v>214.6</v>
      </c>
      <c r="AX246" s="40">
        <f>ROUND(K246*'Rate Tables'!$J$159,4)</f>
        <v>4896.6000000000004</v>
      </c>
      <c r="AY246" s="40">
        <f>SUM(AV246:AX246)</f>
        <v>5114.3500000000004</v>
      </c>
      <c r="AZ246" s="41">
        <f t="shared" si="158"/>
        <v>9243.5499999999993</v>
      </c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</row>
    <row r="247" spans="1:68" x14ac:dyDescent="0.25">
      <c r="A247" s="58">
        <f>A246</f>
        <v>150</v>
      </c>
      <c r="B247" s="106">
        <f>ROUND(A247*500,0)</f>
        <v>75000</v>
      </c>
      <c r="C247" s="88">
        <f>AF247</f>
        <v>11042.28</v>
      </c>
      <c r="D247" s="88">
        <f>AZ247</f>
        <v>11148.03</v>
      </c>
      <c r="E247" s="88">
        <f>D247-C247</f>
        <v>105.75</v>
      </c>
      <c r="F247" s="107">
        <f>ROUND(E247/C247*100,1)</f>
        <v>1</v>
      </c>
      <c r="H247" s="88">
        <f>C247/B247*100</f>
        <v>14.723040000000001</v>
      </c>
      <c r="I247" s="88">
        <f>D247/B247*100</f>
        <v>14.864040000000001</v>
      </c>
      <c r="J247" s="12"/>
      <c r="K247" s="35">
        <f t="shared" si="156"/>
        <v>75000</v>
      </c>
      <c r="L247" s="35">
        <f>IF(A247&lt;=5,A247,5)</f>
        <v>5</v>
      </c>
      <c r="M247" s="35">
        <f>IF(A247&lt;=5,0,A247-5)</f>
        <v>145</v>
      </c>
      <c r="N247" s="40">
        <f>'Rate Tables'!$G$132</f>
        <v>100</v>
      </c>
      <c r="O247" s="40">
        <f>ROUND((L247+M247)*'Rate Tables'!$G$135,4)</f>
        <v>1302</v>
      </c>
      <c r="P247" s="40">
        <f>ROUND(K247*'Rate Tables'!$G$137,4)</f>
        <v>1113.75</v>
      </c>
      <c r="Q247" s="40">
        <f>SUM(O247:P247)</f>
        <v>2415.75</v>
      </c>
      <c r="R247" s="40">
        <f>ROUND(B247*'Rate Tables'!$G$139,4)</f>
        <v>263.39999999999998</v>
      </c>
      <c r="S247" s="40">
        <f>ROUND(B247*'Rate Tables'!$G$141,4)</f>
        <v>421.875</v>
      </c>
      <c r="T247" s="78">
        <f>ROUND(B247*'Rate Tables'!$G$143,4)</f>
        <v>0</v>
      </c>
      <c r="U247" s="78">
        <f>ROUND(B247*'Rate Tables'!$G$144,4)</f>
        <v>96</v>
      </c>
      <c r="V247" s="40">
        <f>ROUND(B247*'Rate Tables'!$G$146,4)</f>
        <v>314.85000000000002</v>
      </c>
      <c r="W247" s="40">
        <f>ROUND(B247*'Rate Tables'!$G$148,4)</f>
        <v>0</v>
      </c>
      <c r="X247" s="40">
        <f>ROUND(L247*'Rate Tables'!$G$151,4)</f>
        <v>5.9</v>
      </c>
      <c r="Y247" s="40"/>
      <c r="Z247" s="40">
        <f>ROUND(B247*'Rate Tables'!$G$153,4)</f>
        <v>1086</v>
      </c>
      <c r="AA247" s="40">
        <f>SUM(X247:Z247)</f>
        <v>1091.9000000000001</v>
      </c>
      <c r="AB247" s="40">
        <f>ROUND(L247*'Rate Tables'!$G$156,4)</f>
        <v>3.15</v>
      </c>
      <c r="AC247" s="40">
        <f>ROUND(M247*'Rate Tables'!$G$157,4)</f>
        <v>214.6</v>
      </c>
      <c r="AD247" s="40">
        <f>ROUND(K247*'Rate Tables'!$G$159,4)</f>
        <v>6120.75</v>
      </c>
      <c r="AE247" s="40">
        <f>SUM(AB247:AD247)</f>
        <v>6338.5</v>
      </c>
      <c r="AF247" s="41">
        <f t="shared" si="157"/>
        <v>11042.28</v>
      </c>
      <c r="AH247" s="40">
        <f>'Rate Tables'!$J$132</f>
        <v>100</v>
      </c>
      <c r="AI247" s="40">
        <f>ROUND((L247+M247)*'Rate Tables'!$J$135,4)</f>
        <v>1302</v>
      </c>
      <c r="AJ247" s="40">
        <f>ROUND(K247*'Rate Tables'!$J$137,4)</f>
        <v>1113.75</v>
      </c>
      <c r="AK247" s="40">
        <f>SUM(AI247:AJ247)</f>
        <v>2415.75</v>
      </c>
      <c r="AL247" s="40">
        <f>ROUND(B247*'Rate Tables'!$J$139,4)</f>
        <v>263.39999999999998</v>
      </c>
      <c r="AM247" s="40">
        <f>ROUND(B247*'Rate Tables'!$J$141,4)</f>
        <v>421.875</v>
      </c>
      <c r="AN247" s="78">
        <f>ROUND($B247*'Rate Tables'!$J$143,4)</f>
        <v>105.75</v>
      </c>
      <c r="AO247" s="78">
        <f>ROUND($B247*'Rate Tables'!$J$144,4)</f>
        <v>96</v>
      </c>
      <c r="AP247" s="40">
        <f>ROUND($B247*'Rate Tables'!$J$146,4)</f>
        <v>314.85000000000002</v>
      </c>
      <c r="AQ247" s="40">
        <f>ROUND(B247*'Rate Tables'!$J$148,4)</f>
        <v>0</v>
      </c>
      <c r="AR247" s="40">
        <f>ROUND(L247*'Rate Tables'!$J$151,4)</f>
        <v>5.9</v>
      </c>
      <c r="AS247" s="40"/>
      <c r="AT247" s="40">
        <f>ROUND(B247*'Rate Tables'!$J$153,4)</f>
        <v>1086</v>
      </c>
      <c r="AU247" s="40">
        <f>SUM(AR247:AT247)</f>
        <v>1091.9000000000001</v>
      </c>
      <c r="AV247" s="40">
        <f>ROUND(L247*'Rate Tables'!$J$156,4)</f>
        <v>3.15</v>
      </c>
      <c r="AW247" s="40">
        <f>ROUND(M247*'Rate Tables'!$J$157,4)</f>
        <v>214.6</v>
      </c>
      <c r="AX247" s="40">
        <f>ROUND(K247*'Rate Tables'!$J$159,4)</f>
        <v>6120.75</v>
      </c>
      <c r="AY247" s="40">
        <f>SUM(AV247:AX247)</f>
        <v>6338.5</v>
      </c>
      <c r="AZ247" s="41">
        <f t="shared" si="158"/>
        <v>11148.03</v>
      </c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</row>
    <row r="248" spans="1:68" x14ac:dyDescent="0.25">
      <c r="B248" s="106"/>
      <c r="C248" s="88"/>
      <c r="D248" s="88"/>
      <c r="E248" s="88"/>
      <c r="F248" s="107"/>
      <c r="H248" s="88"/>
      <c r="I248" s="88"/>
      <c r="J248" s="12"/>
      <c r="K248" s="35"/>
      <c r="M248" s="40"/>
      <c r="N248" s="40"/>
      <c r="O248" s="40"/>
      <c r="P248" s="40"/>
      <c r="Q248" s="40"/>
      <c r="R248" s="40"/>
      <c r="S248" s="40"/>
      <c r="T248" s="78"/>
      <c r="U248" s="78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1"/>
      <c r="AG248" s="40"/>
      <c r="AH248" s="40"/>
      <c r="AI248" s="40"/>
      <c r="AJ248" s="40"/>
      <c r="AK248" s="40"/>
      <c r="AL248" s="40"/>
      <c r="AM248" s="40"/>
      <c r="AN248" s="78"/>
      <c r="AO248" s="78"/>
      <c r="AP248" s="40"/>
      <c r="AQ248" s="40"/>
      <c r="AR248" s="40"/>
      <c r="AS248" s="40"/>
      <c r="AT248" s="40"/>
      <c r="AU248" s="40"/>
      <c r="AV248" s="40"/>
      <c r="AW248" s="41"/>
      <c r="AZ248" s="4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</row>
    <row r="249" spans="1:68" x14ac:dyDescent="0.25">
      <c r="A249" s="58">
        <v>200</v>
      </c>
      <c r="B249" s="106">
        <f>ROUND(A249*200,0)</f>
        <v>40000</v>
      </c>
      <c r="C249" s="88">
        <f>AF249</f>
        <v>7155.85</v>
      </c>
      <c r="D249" s="88">
        <f>AZ249</f>
        <v>7212.25</v>
      </c>
      <c r="E249" s="88">
        <f>D249-C249</f>
        <v>56.399999999999636</v>
      </c>
      <c r="F249" s="107">
        <f>ROUND(E249/C249*100,1)</f>
        <v>0.8</v>
      </c>
      <c r="H249" s="88">
        <f>C249/B249*100</f>
        <v>17.889625000000002</v>
      </c>
      <c r="I249" s="88">
        <f>D249/B249*100</f>
        <v>18.030625000000001</v>
      </c>
      <c r="J249" s="12"/>
      <c r="K249" s="35">
        <f t="shared" si="156"/>
        <v>40000</v>
      </c>
      <c r="L249" s="35">
        <f>IF(A249&lt;=5,A249,5)</f>
        <v>5</v>
      </c>
      <c r="M249" s="35">
        <f>IF(A249&lt;=5,0,A249-5)</f>
        <v>195</v>
      </c>
      <c r="N249" s="40">
        <f>'Rate Tables'!$G$132</f>
        <v>100</v>
      </c>
      <c r="O249" s="40">
        <f>ROUND((L249+M249)*'Rate Tables'!$G$135,4)</f>
        <v>1736</v>
      </c>
      <c r="P249" s="40">
        <f>ROUND(K249*'Rate Tables'!$G$137,4)</f>
        <v>594</v>
      </c>
      <c r="Q249" s="40">
        <f>SUM(O249:P249)</f>
        <v>2330</v>
      </c>
      <c r="R249" s="40">
        <f>ROUND(B249*'Rate Tables'!$G$139,4)</f>
        <v>140.47999999999999</v>
      </c>
      <c r="S249" s="40">
        <f>ROUND(B249*'Rate Tables'!$G$141,4)</f>
        <v>225</v>
      </c>
      <c r="T249" s="78">
        <f>ROUND(B249*'Rate Tables'!$G$143,4)</f>
        <v>0</v>
      </c>
      <c r="U249" s="78">
        <f>ROUND(B249*'Rate Tables'!$G$144,4)</f>
        <v>51.2</v>
      </c>
      <c r="V249" s="40">
        <f>ROUND(B249*'Rate Tables'!$G$146,4)</f>
        <v>167.92</v>
      </c>
      <c r="W249" s="40">
        <f>ROUND(B249*'Rate Tables'!$G$148,4)</f>
        <v>0</v>
      </c>
      <c r="X249" s="40">
        <f>ROUND(L249*'Rate Tables'!$G$151,4)</f>
        <v>5.9</v>
      </c>
      <c r="Y249" s="40"/>
      <c r="Z249" s="40">
        <f>ROUND(B249*'Rate Tables'!$G$153,4)</f>
        <v>579.20000000000005</v>
      </c>
      <c r="AA249" s="40">
        <f>SUM(X249:Z249)</f>
        <v>585.1</v>
      </c>
      <c r="AB249" s="40">
        <f>ROUND(L249*'Rate Tables'!$G$156,4)</f>
        <v>3.15</v>
      </c>
      <c r="AC249" s="40">
        <f>ROUND(M249*'Rate Tables'!$G$157,4)</f>
        <v>288.60000000000002</v>
      </c>
      <c r="AD249" s="40">
        <f>ROUND(K249*'Rate Tables'!$G$159,4)</f>
        <v>3264.4</v>
      </c>
      <c r="AE249" s="40">
        <f>SUM(AB249:AD249)</f>
        <v>3556.15</v>
      </c>
      <c r="AF249" s="41">
        <f t="shared" si="157"/>
        <v>7155.85</v>
      </c>
      <c r="AH249" s="40">
        <f>'Rate Tables'!$J$132</f>
        <v>100</v>
      </c>
      <c r="AI249" s="40">
        <f>ROUND((L249+M249)*'Rate Tables'!$J$135,4)</f>
        <v>1736</v>
      </c>
      <c r="AJ249" s="40">
        <f>ROUND(K249*'Rate Tables'!$J$137,4)</f>
        <v>594</v>
      </c>
      <c r="AK249" s="40">
        <f>SUM(AI249:AJ249)</f>
        <v>2330</v>
      </c>
      <c r="AL249" s="40">
        <f>ROUND(B249*'Rate Tables'!$J$139,4)</f>
        <v>140.47999999999999</v>
      </c>
      <c r="AM249" s="40">
        <f>ROUND(B249*'Rate Tables'!$J$141,4)</f>
        <v>225</v>
      </c>
      <c r="AN249" s="78">
        <f>ROUND($B249*'Rate Tables'!$J$143,4)</f>
        <v>56.4</v>
      </c>
      <c r="AO249" s="78">
        <f>ROUND($B249*'Rate Tables'!$J$144,4)</f>
        <v>51.2</v>
      </c>
      <c r="AP249" s="40">
        <f>ROUND($B249*'Rate Tables'!$J$146,4)</f>
        <v>167.92</v>
      </c>
      <c r="AQ249" s="40">
        <f>ROUND(B249*'Rate Tables'!$J$148,4)</f>
        <v>0</v>
      </c>
      <c r="AR249" s="40">
        <f>ROUND(L249*'Rate Tables'!$J$151,4)</f>
        <v>5.9</v>
      </c>
      <c r="AS249" s="40"/>
      <c r="AT249" s="40">
        <f>ROUND(B249*'Rate Tables'!$J$153,4)</f>
        <v>579.20000000000005</v>
      </c>
      <c r="AU249" s="40">
        <f>SUM(AR249:AT249)</f>
        <v>585.1</v>
      </c>
      <c r="AV249" s="40">
        <f>ROUND(L249*'Rate Tables'!$J$156,4)</f>
        <v>3.15</v>
      </c>
      <c r="AW249" s="40">
        <f>ROUND(M249*'Rate Tables'!$J$157,4)</f>
        <v>288.60000000000002</v>
      </c>
      <c r="AX249" s="40">
        <f>ROUND(K249*'Rate Tables'!$J$159,4)</f>
        <v>3264.4</v>
      </c>
      <c r="AY249" s="40">
        <f>SUM(AV249:AX249)</f>
        <v>3556.15</v>
      </c>
      <c r="AZ249" s="41">
        <f t="shared" si="158"/>
        <v>7212.25</v>
      </c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</row>
    <row r="250" spans="1:68" x14ac:dyDescent="0.25">
      <c r="A250" s="58">
        <f>A249</f>
        <v>200</v>
      </c>
      <c r="B250" s="106">
        <f>ROUND(A250*300,0)</f>
        <v>60000</v>
      </c>
      <c r="C250" s="88">
        <f>AF250</f>
        <v>9666.9500000000007</v>
      </c>
      <c r="D250" s="88">
        <f>AZ250</f>
        <v>9751.5499999999993</v>
      </c>
      <c r="E250" s="88">
        <f>D250-C250</f>
        <v>84.599999999998545</v>
      </c>
      <c r="F250" s="107">
        <f>ROUND(E250/C250*100,1)</f>
        <v>0.9</v>
      </c>
      <c r="H250" s="88">
        <f>C250/B250*100</f>
        <v>16.111583333333336</v>
      </c>
      <c r="I250" s="88">
        <f>D250/B250*100</f>
        <v>16.25258333333333</v>
      </c>
      <c r="J250" s="12"/>
      <c r="K250" s="35">
        <f t="shared" si="156"/>
        <v>60000</v>
      </c>
      <c r="L250" s="35">
        <f>IF(A250&lt;=5,A250,5)</f>
        <v>5</v>
      </c>
      <c r="M250" s="35">
        <f>IF(A250&lt;=5,0,A250-5)</f>
        <v>195</v>
      </c>
      <c r="N250" s="40">
        <f>'Rate Tables'!$G$132</f>
        <v>100</v>
      </c>
      <c r="O250" s="40">
        <f>ROUND((L250+M250)*'Rate Tables'!$G$135,4)</f>
        <v>1736</v>
      </c>
      <c r="P250" s="40">
        <f>ROUND(K250*'Rate Tables'!$G$137,4)</f>
        <v>891</v>
      </c>
      <c r="Q250" s="40">
        <f>SUM(O250:P250)</f>
        <v>2627</v>
      </c>
      <c r="R250" s="40">
        <f>ROUND(B250*'Rate Tables'!$G$139,4)</f>
        <v>210.72</v>
      </c>
      <c r="S250" s="40">
        <f>ROUND(B250*'Rate Tables'!$G$141,4)</f>
        <v>337.5</v>
      </c>
      <c r="T250" s="78">
        <f>ROUND(B250*'Rate Tables'!$G$143,4)</f>
        <v>0</v>
      </c>
      <c r="U250" s="78">
        <f>ROUND(B250*'Rate Tables'!$G$144,4)</f>
        <v>76.8</v>
      </c>
      <c r="V250" s="40">
        <f>ROUND(B250*'Rate Tables'!$G$146,4)</f>
        <v>251.88</v>
      </c>
      <c r="W250" s="40">
        <f>ROUND(B250*'Rate Tables'!$G$148,4)</f>
        <v>0</v>
      </c>
      <c r="X250" s="40">
        <f>ROUND(L250*'Rate Tables'!$G$151,4)</f>
        <v>5.9</v>
      </c>
      <c r="Y250" s="40"/>
      <c r="Z250" s="40">
        <f>ROUND(B250*'Rate Tables'!$G$153,4)</f>
        <v>868.8</v>
      </c>
      <c r="AA250" s="40">
        <f>SUM(X250:Z250)</f>
        <v>874.69999999999993</v>
      </c>
      <c r="AB250" s="40">
        <f>ROUND(L250*'Rate Tables'!$G$156,4)</f>
        <v>3.15</v>
      </c>
      <c r="AC250" s="40">
        <f>ROUND(M250*'Rate Tables'!$G$157,4)</f>
        <v>288.60000000000002</v>
      </c>
      <c r="AD250" s="40">
        <f>ROUND(K250*'Rate Tables'!$G$159,4)</f>
        <v>4896.6000000000004</v>
      </c>
      <c r="AE250" s="40">
        <f>SUM(AB250:AD250)</f>
        <v>5188.3500000000004</v>
      </c>
      <c r="AF250" s="41">
        <f t="shared" si="157"/>
        <v>9666.9500000000007</v>
      </c>
      <c r="AH250" s="40">
        <f>'Rate Tables'!$J$132</f>
        <v>100</v>
      </c>
      <c r="AI250" s="40">
        <f>ROUND((L250+M250)*'Rate Tables'!$J$135,4)</f>
        <v>1736</v>
      </c>
      <c r="AJ250" s="40">
        <f>ROUND(K250*'Rate Tables'!$J$137,4)</f>
        <v>891</v>
      </c>
      <c r="AK250" s="40">
        <f>SUM(AI250:AJ250)</f>
        <v>2627</v>
      </c>
      <c r="AL250" s="40">
        <f>ROUND(B250*'Rate Tables'!$J$139,4)</f>
        <v>210.72</v>
      </c>
      <c r="AM250" s="40">
        <f>ROUND(B250*'Rate Tables'!$J$141,4)</f>
        <v>337.5</v>
      </c>
      <c r="AN250" s="78">
        <f>ROUND($B250*'Rate Tables'!$J$143,4)</f>
        <v>84.6</v>
      </c>
      <c r="AO250" s="78">
        <f>ROUND($B250*'Rate Tables'!$J$144,4)</f>
        <v>76.8</v>
      </c>
      <c r="AP250" s="40">
        <f>ROUND($B250*'Rate Tables'!$J$146,4)</f>
        <v>251.88</v>
      </c>
      <c r="AQ250" s="40">
        <f>ROUND(B250*'Rate Tables'!$J$148,4)</f>
        <v>0</v>
      </c>
      <c r="AR250" s="40">
        <f>ROUND(L250*'Rate Tables'!$J$151,4)</f>
        <v>5.9</v>
      </c>
      <c r="AS250" s="40"/>
      <c r="AT250" s="40">
        <f>ROUND(B250*'Rate Tables'!$J$153,4)</f>
        <v>868.8</v>
      </c>
      <c r="AU250" s="40">
        <f>SUM(AR250:AT250)</f>
        <v>874.69999999999993</v>
      </c>
      <c r="AV250" s="40">
        <f>ROUND(L250*'Rate Tables'!$J$156,4)</f>
        <v>3.15</v>
      </c>
      <c r="AW250" s="40">
        <f>ROUND(M250*'Rate Tables'!$J$157,4)</f>
        <v>288.60000000000002</v>
      </c>
      <c r="AX250" s="40">
        <f>ROUND(K250*'Rate Tables'!$J$159,4)</f>
        <v>4896.6000000000004</v>
      </c>
      <c r="AY250" s="40">
        <f>SUM(AV250:AX250)</f>
        <v>5188.3500000000004</v>
      </c>
      <c r="AZ250" s="41">
        <f t="shared" si="158"/>
        <v>9751.5499999999993</v>
      </c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</row>
    <row r="251" spans="1:68" x14ac:dyDescent="0.25">
      <c r="A251" s="58">
        <f>A250</f>
        <v>200</v>
      </c>
      <c r="B251" s="106">
        <f>ROUND(A251*400,0)</f>
        <v>80000</v>
      </c>
      <c r="C251" s="88">
        <f>AF251</f>
        <v>12178.05</v>
      </c>
      <c r="D251" s="88">
        <f>AZ251</f>
        <v>12290.85</v>
      </c>
      <c r="E251" s="88">
        <f>D251-C251</f>
        <v>112.80000000000109</v>
      </c>
      <c r="F251" s="107">
        <f>ROUND(E251/C251*100,1)</f>
        <v>0.9</v>
      </c>
      <c r="H251" s="88">
        <f>C251/B251*100</f>
        <v>15.2225625</v>
      </c>
      <c r="I251" s="88">
        <f>D251/B251*100</f>
        <v>15.3635625</v>
      </c>
      <c r="J251" s="12"/>
      <c r="K251" s="35">
        <f t="shared" si="156"/>
        <v>80000</v>
      </c>
      <c r="L251" s="35">
        <f>IF(A251&lt;=5,A251,5)</f>
        <v>5</v>
      </c>
      <c r="M251" s="35">
        <f>IF(A251&lt;=5,0,A251-5)</f>
        <v>195</v>
      </c>
      <c r="N251" s="40">
        <f>'Rate Tables'!$G$132</f>
        <v>100</v>
      </c>
      <c r="O251" s="40">
        <f>ROUND((L251+M251)*'Rate Tables'!$G$135,4)</f>
        <v>1736</v>
      </c>
      <c r="P251" s="40">
        <f>ROUND(K251*'Rate Tables'!$G$137,4)</f>
        <v>1188</v>
      </c>
      <c r="Q251" s="40">
        <f>SUM(O251:P251)</f>
        <v>2924</v>
      </c>
      <c r="R251" s="40">
        <f>ROUND(B251*'Rate Tables'!$G$139,4)</f>
        <v>280.95999999999998</v>
      </c>
      <c r="S251" s="40">
        <f>ROUND(B251*'Rate Tables'!$G$141,4)</f>
        <v>450</v>
      </c>
      <c r="T251" s="78">
        <f>ROUND(B251*'Rate Tables'!$G$143,4)</f>
        <v>0</v>
      </c>
      <c r="U251" s="78">
        <f>ROUND(B251*'Rate Tables'!$G$144,4)</f>
        <v>102.4</v>
      </c>
      <c r="V251" s="40">
        <f>ROUND(B251*'Rate Tables'!$G$146,4)</f>
        <v>335.84</v>
      </c>
      <c r="W251" s="40">
        <f>ROUND(B251*'Rate Tables'!$G$148,4)</f>
        <v>0</v>
      </c>
      <c r="X251" s="40">
        <f>ROUND(L251*'Rate Tables'!$G$151,4)</f>
        <v>5.9</v>
      </c>
      <c r="Y251" s="40"/>
      <c r="Z251" s="40">
        <f>ROUND(B251*'Rate Tables'!$G$153,4)</f>
        <v>1158.4000000000001</v>
      </c>
      <c r="AA251" s="40">
        <f>SUM(X251:Z251)</f>
        <v>1164.3000000000002</v>
      </c>
      <c r="AB251" s="40">
        <f>ROUND(L251*'Rate Tables'!$G$156,4)</f>
        <v>3.15</v>
      </c>
      <c r="AC251" s="40">
        <f>ROUND(M251*'Rate Tables'!$G$157,4)</f>
        <v>288.60000000000002</v>
      </c>
      <c r="AD251" s="40">
        <f>ROUND(K251*'Rate Tables'!$G$159,4)</f>
        <v>6528.8</v>
      </c>
      <c r="AE251" s="40">
        <f>SUM(AB251:AD251)</f>
        <v>6820.55</v>
      </c>
      <c r="AF251" s="41">
        <f t="shared" si="157"/>
        <v>12178.05</v>
      </c>
      <c r="AH251" s="40">
        <f>'Rate Tables'!$J$132</f>
        <v>100</v>
      </c>
      <c r="AI251" s="40">
        <f>ROUND((L251+M251)*'Rate Tables'!$J$135,4)</f>
        <v>1736</v>
      </c>
      <c r="AJ251" s="40">
        <f>ROUND(K251*'Rate Tables'!$J$137,4)</f>
        <v>1188</v>
      </c>
      <c r="AK251" s="40">
        <f>SUM(AI251:AJ251)</f>
        <v>2924</v>
      </c>
      <c r="AL251" s="40">
        <f>ROUND(B251*'Rate Tables'!$J$139,4)</f>
        <v>280.95999999999998</v>
      </c>
      <c r="AM251" s="40">
        <f>ROUND(B251*'Rate Tables'!$J$141,4)</f>
        <v>450</v>
      </c>
      <c r="AN251" s="78">
        <f>ROUND($B251*'Rate Tables'!$J$143,4)</f>
        <v>112.8</v>
      </c>
      <c r="AO251" s="78">
        <f>ROUND($B251*'Rate Tables'!$J$144,4)</f>
        <v>102.4</v>
      </c>
      <c r="AP251" s="40">
        <f>ROUND($B251*'Rate Tables'!$J$146,4)</f>
        <v>335.84</v>
      </c>
      <c r="AQ251" s="40">
        <f>ROUND(B251*'Rate Tables'!$J$148,4)</f>
        <v>0</v>
      </c>
      <c r="AR251" s="40">
        <f>ROUND(L251*'Rate Tables'!$J$151,4)</f>
        <v>5.9</v>
      </c>
      <c r="AS251" s="40"/>
      <c r="AT251" s="40">
        <f>ROUND(B251*'Rate Tables'!$J$153,4)</f>
        <v>1158.4000000000001</v>
      </c>
      <c r="AU251" s="40">
        <f>SUM(AR251:AT251)</f>
        <v>1164.3000000000002</v>
      </c>
      <c r="AV251" s="40">
        <f>ROUND(L251*'Rate Tables'!$J$156,4)</f>
        <v>3.15</v>
      </c>
      <c r="AW251" s="40">
        <f>ROUND(M251*'Rate Tables'!$J$157,4)</f>
        <v>288.60000000000002</v>
      </c>
      <c r="AX251" s="40">
        <f>ROUND(K251*'Rate Tables'!$J$159,4)</f>
        <v>6528.8</v>
      </c>
      <c r="AY251" s="40">
        <f>SUM(AV251:AX251)</f>
        <v>6820.55</v>
      </c>
      <c r="AZ251" s="41">
        <f t="shared" si="158"/>
        <v>12290.85</v>
      </c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</row>
    <row r="252" spans="1:68" x14ac:dyDescent="0.25">
      <c r="A252" s="58">
        <f>A251</f>
        <v>200</v>
      </c>
      <c r="B252" s="106">
        <f>ROUND(A252*500,0)</f>
        <v>100000</v>
      </c>
      <c r="C252" s="88">
        <f>AF252</f>
        <v>14689.15</v>
      </c>
      <c r="D252" s="88">
        <f>AZ252</f>
        <v>14830.15</v>
      </c>
      <c r="E252" s="88">
        <f>D252-C252</f>
        <v>141</v>
      </c>
      <c r="F252" s="107">
        <f>ROUND(E252/C252*100,1)</f>
        <v>1</v>
      </c>
      <c r="H252" s="88">
        <f>C252/B252*100</f>
        <v>14.689150000000001</v>
      </c>
      <c r="I252" s="88">
        <f>D252/B252*100</f>
        <v>14.83015</v>
      </c>
      <c r="J252" s="12"/>
      <c r="K252" s="35">
        <f t="shared" si="156"/>
        <v>100000</v>
      </c>
      <c r="L252" s="35">
        <f>IF(A252&lt;=5,A252,5)</f>
        <v>5</v>
      </c>
      <c r="M252" s="35">
        <f>IF(A252&lt;=5,0,A252-5)</f>
        <v>195</v>
      </c>
      <c r="N252" s="40">
        <f>'Rate Tables'!$G$132</f>
        <v>100</v>
      </c>
      <c r="O252" s="40">
        <f>ROUND((L252+M252)*'Rate Tables'!$G$135,4)</f>
        <v>1736</v>
      </c>
      <c r="P252" s="40">
        <f>ROUND(K252*'Rate Tables'!$G$137,4)</f>
        <v>1485</v>
      </c>
      <c r="Q252" s="40">
        <f>SUM(O252:P252)</f>
        <v>3221</v>
      </c>
      <c r="R252" s="40">
        <f>ROUND(B252*'Rate Tables'!$G$139,4)</f>
        <v>351.2</v>
      </c>
      <c r="S252" s="40">
        <f>ROUND(B252*'Rate Tables'!$G$141,4)</f>
        <v>562.5</v>
      </c>
      <c r="T252" s="78">
        <f>ROUND(B252*'Rate Tables'!$G$143,4)</f>
        <v>0</v>
      </c>
      <c r="U252" s="78">
        <f>ROUND(B252*'Rate Tables'!$G$144,4)</f>
        <v>128</v>
      </c>
      <c r="V252" s="40">
        <f>ROUND(B252*'Rate Tables'!$G$146,4)</f>
        <v>419.8</v>
      </c>
      <c r="W252" s="40">
        <f>ROUND(B252*'Rate Tables'!$G$148,4)</f>
        <v>0</v>
      </c>
      <c r="X252" s="40">
        <f>ROUND(L252*'Rate Tables'!$G$151,4)</f>
        <v>5.9</v>
      </c>
      <c r="Y252" s="40"/>
      <c r="Z252" s="40">
        <f>ROUND(B252*'Rate Tables'!$G$153,4)</f>
        <v>1448</v>
      </c>
      <c r="AA252" s="40">
        <f>SUM(X252:Z252)</f>
        <v>1453.9</v>
      </c>
      <c r="AB252" s="40">
        <f>ROUND(L252*'Rate Tables'!$G$156,4)</f>
        <v>3.15</v>
      </c>
      <c r="AC252" s="40">
        <f>ROUND(M252*'Rate Tables'!$G$157,4)</f>
        <v>288.60000000000002</v>
      </c>
      <c r="AD252" s="40">
        <f>ROUND(K252*'Rate Tables'!$G$159,4)</f>
        <v>8161</v>
      </c>
      <c r="AE252" s="40">
        <f>SUM(AB252:AD252)</f>
        <v>8452.75</v>
      </c>
      <c r="AF252" s="41">
        <f t="shared" si="157"/>
        <v>14689.15</v>
      </c>
      <c r="AH252" s="40">
        <f>'Rate Tables'!$J$132</f>
        <v>100</v>
      </c>
      <c r="AI252" s="40">
        <f>ROUND((L252+M252)*'Rate Tables'!$J$135,4)</f>
        <v>1736</v>
      </c>
      <c r="AJ252" s="40">
        <f>ROUND(K252*'Rate Tables'!$J$137,4)</f>
        <v>1485</v>
      </c>
      <c r="AK252" s="40">
        <f>SUM(AI252:AJ252)</f>
        <v>3221</v>
      </c>
      <c r="AL252" s="40">
        <f>ROUND(B252*'Rate Tables'!$J$139,4)</f>
        <v>351.2</v>
      </c>
      <c r="AM252" s="40">
        <f>ROUND(B252*'Rate Tables'!$J$141,4)</f>
        <v>562.5</v>
      </c>
      <c r="AN252" s="78">
        <f>ROUND($B252*'Rate Tables'!$J$143,4)</f>
        <v>141</v>
      </c>
      <c r="AO252" s="78">
        <f>ROUND($B252*'Rate Tables'!$J$144,4)</f>
        <v>128</v>
      </c>
      <c r="AP252" s="40">
        <f>ROUND($B252*'Rate Tables'!$J$146,4)</f>
        <v>419.8</v>
      </c>
      <c r="AQ252" s="40">
        <f>ROUND(B252*'Rate Tables'!$J$148,4)</f>
        <v>0</v>
      </c>
      <c r="AR252" s="40">
        <f>ROUND(L252*'Rate Tables'!$J$151,4)</f>
        <v>5.9</v>
      </c>
      <c r="AS252" s="40"/>
      <c r="AT252" s="40">
        <f>ROUND(B252*'Rate Tables'!$J$153,4)</f>
        <v>1448</v>
      </c>
      <c r="AU252" s="40">
        <f>SUM(AR252:AT252)</f>
        <v>1453.9</v>
      </c>
      <c r="AV252" s="40">
        <f>ROUND(L252*'Rate Tables'!$J$156,4)</f>
        <v>3.15</v>
      </c>
      <c r="AW252" s="40">
        <f>ROUND(M252*'Rate Tables'!$J$157,4)</f>
        <v>288.60000000000002</v>
      </c>
      <c r="AX252" s="40">
        <f>ROUND(K252*'Rate Tables'!$J$159,4)</f>
        <v>8161</v>
      </c>
      <c r="AY252" s="40">
        <f>SUM(AV252:AX252)</f>
        <v>8452.75</v>
      </c>
      <c r="AZ252" s="41">
        <f t="shared" si="158"/>
        <v>14830.15</v>
      </c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</row>
    <row r="253" spans="1:68" x14ac:dyDescent="0.25">
      <c r="B253" s="106"/>
      <c r="C253" s="88"/>
      <c r="D253" s="88"/>
      <c r="E253" s="88"/>
      <c r="F253" s="107"/>
      <c r="H253" s="88"/>
      <c r="I253" s="88"/>
      <c r="J253" s="12"/>
      <c r="K253" s="35"/>
      <c r="M253" s="40"/>
      <c r="N253" s="40"/>
      <c r="O253" s="40"/>
      <c r="P253" s="40"/>
      <c r="Q253" s="40"/>
      <c r="R253" s="40"/>
      <c r="S253" s="40"/>
      <c r="T253" s="78"/>
      <c r="U253" s="78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1"/>
      <c r="AG253" s="40"/>
      <c r="AH253" s="40"/>
      <c r="AI253" s="40"/>
      <c r="AJ253" s="40"/>
      <c r="AK253" s="40"/>
      <c r="AL253" s="40"/>
      <c r="AM253" s="40"/>
      <c r="AN253" s="78"/>
      <c r="AO253" s="78"/>
      <c r="AP253" s="40"/>
      <c r="AQ253" s="40"/>
      <c r="AR253" s="40"/>
      <c r="AS253" s="40"/>
      <c r="AT253" s="40"/>
      <c r="AU253" s="40"/>
      <c r="AV253" s="40"/>
      <c r="AW253" s="41"/>
      <c r="AZ253" s="4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</row>
    <row r="254" spans="1:68" x14ac:dyDescent="0.25">
      <c r="A254" s="58">
        <v>500</v>
      </c>
      <c r="B254" s="106">
        <f>ROUND(A254*200,0)</f>
        <v>100000</v>
      </c>
      <c r="C254" s="88">
        <f>AF254</f>
        <v>17737.150000000001</v>
      </c>
      <c r="D254" s="88">
        <f>AZ254</f>
        <v>17878.150000000001</v>
      </c>
      <c r="E254" s="88">
        <f>D254-C254</f>
        <v>141</v>
      </c>
      <c r="F254" s="107">
        <f>ROUND(E254/C254*100,1)</f>
        <v>0.8</v>
      </c>
      <c r="H254" s="88">
        <f>C254/B254*100</f>
        <v>17.73715</v>
      </c>
      <c r="I254" s="88">
        <f>D254/B254*100</f>
        <v>17.878150000000002</v>
      </c>
      <c r="J254" s="12"/>
      <c r="K254" s="35">
        <f t="shared" si="156"/>
        <v>100000</v>
      </c>
      <c r="L254" s="35">
        <f>IF(A254&lt;=5,A254,5)</f>
        <v>5</v>
      </c>
      <c r="M254" s="35">
        <f>IF(A254&lt;=5,0,A254-5)</f>
        <v>495</v>
      </c>
      <c r="N254" s="40">
        <f>'Rate Tables'!$G$132</f>
        <v>100</v>
      </c>
      <c r="O254" s="40">
        <f>ROUND((L254+M254)*'Rate Tables'!$G$135,4)</f>
        <v>4340</v>
      </c>
      <c r="P254" s="40">
        <f>ROUND(K254*'Rate Tables'!$G$137,4)</f>
        <v>1485</v>
      </c>
      <c r="Q254" s="40">
        <f>SUM(O254:P254)</f>
        <v>5825</v>
      </c>
      <c r="R254" s="40">
        <f>ROUND(B254*'Rate Tables'!$G$139,4)</f>
        <v>351.2</v>
      </c>
      <c r="S254" s="40">
        <f>ROUND(B254*'Rate Tables'!$G$141,4)</f>
        <v>562.5</v>
      </c>
      <c r="T254" s="78">
        <f>ROUND(B254*'Rate Tables'!$G$143,4)</f>
        <v>0</v>
      </c>
      <c r="U254" s="78">
        <f>ROUND(B254*'Rate Tables'!$G$144,4)</f>
        <v>128</v>
      </c>
      <c r="V254" s="40">
        <f>ROUND(B254*'Rate Tables'!$G$146,4)</f>
        <v>419.8</v>
      </c>
      <c r="W254" s="40">
        <f>ROUND(B254*'Rate Tables'!$G$148,4)</f>
        <v>0</v>
      </c>
      <c r="X254" s="40">
        <f>ROUND(L254*'Rate Tables'!$G$151,4)</f>
        <v>5.9</v>
      </c>
      <c r="Y254" s="40"/>
      <c r="Z254" s="40">
        <f>ROUND(B254*'Rate Tables'!$G$153,4)</f>
        <v>1448</v>
      </c>
      <c r="AA254" s="40">
        <f>SUM(X254:Z254)</f>
        <v>1453.9</v>
      </c>
      <c r="AB254" s="40">
        <f>ROUND(L254*'Rate Tables'!$G$156,4)</f>
        <v>3.15</v>
      </c>
      <c r="AC254" s="40">
        <f>ROUND(M254*'Rate Tables'!$G$157,4)</f>
        <v>732.6</v>
      </c>
      <c r="AD254" s="40">
        <f>ROUND(K254*'Rate Tables'!$G$159,4)</f>
        <v>8161</v>
      </c>
      <c r="AE254" s="40">
        <f>SUM(AB254:AD254)</f>
        <v>8896.75</v>
      </c>
      <c r="AF254" s="41">
        <f t="shared" si="157"/>
        <v>17737.150000000001</v>
      </c>
      <c r="AH254" s="40">
        <f>'Rate Tables'!$J$132</f>
        <v>100</v>
      </c>
      <c r="AI254" s="40">
        <f>ROUND((L254+M254)*'Rate Tables'!$J$135,4)</f>
        <v>4340</v>
      </c>
      <c r="AJ254" s="40">
        <f>ROUND(K254*'Rate Tables'!$J$137,4)</f>
        <v>1485</v>
      </c>
      <c r="AK254" s="40">
        <f>SUM(AI254:AJ254)</f>
        <v>5825</v>
      </c>
      <c r="AL254" s="40">
        <f>ROUND(B254*'Rate Tables'!$J$139,4)</f>
        <v>351.2</v>
      </c>
      <c r="AM254" s="40">
        <f>ROUND(B254*'Rate Tables'!$J$141,4)</f>
        <v>562.5</v>
      </c>
      <c r="AN254" s="78">
        <f>ROUND($B254*'Rate Tables'!$J$143,4)</f>
        <v>141</v>
      </c>
      <c r="AO254" s="78">
        <f>ROUND($B254*'Rate Tables'!$J$144,4)</f>
        <v>128</v>
      </c>
      <c r="AP254" s="40">
        <f>ROUND($B254*'Rate Tables'!$J$146,4)</f>
        <v>419.8</v>
      </c>
      <c r="AQ254" s="40">
        <f>ROUND(B254*'Rate Tables'!$J$148,4)</f>
        <v>0</v>
      </c>
      <c r="AR254" s="40">
        <f>ROUND(L254*'Rate Tables'!$J$151,4)</f>
        <v>5.9</v>
      </c>
      <c r="AS254" s="40"/>
      <c r="AT254" s="40">
        <f>ROUND(B254*'Rate Tables'!$J$153,4)</f>
        <v>1448</v>
      </c>
      <c r="AU254" s="40">
        <f>SUM(AR254:AT254)</f>
        <v>1453.9</v>
      </c>
      <c r="AV254" s="40">
        <f>ROUND(L254*'Rate Tables'!$J$156,4)</f>
        <v>3.15</v>
      </c>
      <c r="AW254" s="40">
        <f>ROUND(M254*'Rate Tables'!$J$157,4)</f>
        <v>732.6</v>
      </c>
      <c r="AX254" s="40">
        <f>ROUND(K254*'Rate Tables'!$J$159,4)</f>
        <v>8161</v>
      </c>
      <c r="AY254" s="40">
        <f>SUM(AV254:AX254)</f>
        <v>8896.75</v>
      </c>
      <c r="AZ254" s="41">
        <f t="shared" si="158"/>
        <v>17878.150000000001</v>
      </c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</row>
    <row r="255" spans="1:68" x14ac:dyDescent="0.25">
      <c r="A255" s="58">
        <f>A254</f>
        <v>500</v>
      </c>
      <c r="B255" s="106">
        <f>ROUND(A255*300,0)</f>
        <v>150000</v>
      </c>
      <c r="C255" s="88">
        <f>AF255</f>
        <v>24014.9</v>
      </c>
      <c r="D255" s="88">
        <f>AZ255</f>
        <v>24226.400000000001</v>
      </c>
      <c r="E255" s="88">
        <f>D255-C255</f>
        <v>211.5</v>
      </c>
      <c r="F255" s="107">
        <f>ROUND(E255/C255*100,1)</f>
        <v>0.9</v>
      </c>
      <c r="H255" s="88">
        <f>C255/B255*100</f>
        <v>16.009933333333333</v>
      </c>
      <c r="I255" s="88">
        <f>D255/B255*100</f>
        <v>16.150933333333334</v>
      </c>
      <c r="J255" s="12"/>
      <c r="K255" s="35">
        <f t="shared" si="156"/>
        <v>150000</v>
      </c>
      <c r="L255" s="35">
        <f>IF(A255&lt;=5,A255,5)</f>
        <v>5</v>
      </c>
      <c r="M255" s="35">
        <f>IF(A255&lt;=5,0,A255-5)</f>
        <v>495</v>
      </c>
      <c r="N255" s="40">
        <f>'Rate Tables'!$G$132</f>
        <v>100</v>
      </c>
      <c r="O255" s="40">
        <f>ROUND((L255+M255)*'Rate Tables'!$G$135,4)</f>
        <v>4340</v>
      </c>
      <c r="P255" s="40">
        <f>ROUND(K255*'Rate Tables'!$G$137,4)</f>
        <v>2227.5</v>
      </c>
      <c r="Q255" s="40">
        <f>SUM(O255:P255)</f>
        <v>6567.5</v>
      </c>
      <c r="R255" s="40">
        <f>ROUND(B255*'Rate Tables'!$G$139,4)</f>
        <v>526.79999999999995</v>
      </c>
      <c r="S255" s="40">
        <f>ROUND(B255*'Rate Tables'!$G$141,4)</f>
        <v>843.75</v>
      </c>
      <c r="T255" s="78">
        <f>ROUND(B255*'Rate Tables'!$G$143,4)</f>
        <v>0</v>
      </c>
      <c r="U255" s="78">
        <f>ROUND(B255*'Rate Tables'!$G$144,4)</f>
        <v>192</v>
      </c>
      <c r="V255" s="40">
        <f>ROUND(B255*'Rate Tables'!$G$146,4)</f>
        <v>629.70000000000005</v>
      </c>
      <c r="W255" s="40">
        <f>ROUND(B255*'Rate Tables'!$G$148,4)</f>
        <v>0</v>
      </c>
      <c r="X255" s="40">
        <f>ROUND(L255*'Rate Tables'!$G$151,4)</f>
        <v>5.9</v>
      </c>
      <c r="Y255" s="40"/>
      <c r="Z255" s="40">
        <f>ROUND(B255*'Rate Tables'!$G$153,4)</f>
        <v>2172</v>
      </c>
      <c r="AA255" s="40">
        <f>SUM(X255:Z255)</f>
        <v>2177.9</v>
      </c>
      <c r="AB255" s="40">
        <f>ROUND(L255*'Rate Tables'!$G$156,4)</f>
        <v>3.15</v>
      </c>
      <c r="AC255" s="40">
        <f>ROUND(M255*'Rate Tables'!$G$157,4)</f>
        <v>732.6</v>
      </c>
      <c r="AD255" s="40">
        <f>ROUND(K255*'Rate Tables'!$G$159,4)</f>
        <v>12241.5</v>
      </c>
      <c r="AE255" s="40">
        <f>SUM(AB255:AD255)</f>
        <v>12977.25</v>
      </c>
      <c r="AF255" s="41">
        <f t="shared" si="157"/>
        <v>24014.9</v>
      </c>
      <c r="AH255" s="40">
        <f>'Rate Tables'!$J$132</f>
        <v>100</v>
      </c>
      <c r="AI255" s="40">
        <f>ROUND((L255+M255)*'Rate Tables'!$J$135,4)</f>
        <v>4340</v>
      </c>
      <c r="AJ255" s="40">
        <f>ROUND(K255*'Rate Tables'!$J$137,4)</f>
        <v>2227.5</v>
      </c>
      <c r="AK255" s="40">
        <f>SUM(AI255:AJ255)</f>
        <v>6567.5</v>
      </c>
      <c r="AL255" s="40">
        <f>ROUND(B255*'Rate Tables'!$J$139,4)</f>
        <v>526.79999999999995</v>
      </c>
      <c r="AM255" s="40">
        <f>ROUND(B255*'Rate Tables'!$J$141,4)</f>
        <v>843.75</v>
      </c>
      <c r="AN255" s="78">
        <f>ROUND($B255*'Rate Tables'!$J$143,4)</f>
        <v>211.5</v>
      </c>
      <c r="AO255" s="78">
        <f>ROUND($B255*'Rate Tables'!$J$144,4)</f>
        <v>192</v>
      </c>
      <c r="AP255" s="40">
        <f>ROUND($B255*'Rate Tables'!$J$146,4)</f>
        <v>629.70000000000005</v>
      </c>
      <c r="AQ255" s="40">
        <f>ROUND(B255*'Rate Tables'!$J$148,4)</f>
        <v>0</v>
      </c>
      <c r="AR255" s="40">
        <f>ROUND(L255*'Rate Tables'!$J$151,4)</f>
        <v>5.9</v>
      </c>
      <c r="AS255" s="40"/>
      <c r="AT255" s="40">
        <f>ROUND(B255*'Rate Tables'!$J$153,4)</f>
        <v>2172</v>
      </c>
      <c r="AU255" s="40">
        <f>SUM(AR255:AT255)</f>
        <v>2177.9</v>
      </c>
      <c r="AV255" s="40">
        <f>ROUND(L255*'Rate Tables'!$J$156,4)</f>
        <v>3.15</v>
      </c>
      <c r="AW255" s="40">
        <f>ROUND(M255*'Rate Tables'!$J$157,4)</f>
        <v>732.6</v>
      </c>
      <c r="AX255" s="40">
        <f>ROUND(K255*'Rate Tables'!$J$159,4)</f>
        <v>12241.5</v>
      </c>
      <c r="AY255" s="40">
        <f>SUM(AV255:AX255)</f>
        <v>12977.25</v>
      </c>
      <c r="AZ255" s="41">
        <f t="shared" si="158"/>
        <v>24226.400000000001</v>
      </c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</row>
    <row r="256" spans="1:68" x14ac:dyDescent="0.25">
      <c r="A256" s="58">
        <f>A255</f>
        <v>500</v>
      </c>
      <c r="B256" s="106">
        <f>ROUND(A256*400,0)</f>
        <v>200000</v>
      </c>
      <c r="C256" s="88">
        <f>AF256</f>
        <v>30292.65</v>
      </c>
      <c r="D256" s="88">
        <f>AZ256</f>
        <v>30574.65</v>
      </c>
      <c r="E256" s="88">
        <f>D256-C256</f>
        <v>282</v>
      </c>
      <c r="F256" s="107">
        <f>ROUND(E256/C256*100,1)</f>
        <v>0.9</v>
      </c>
      <c r="H256" s="88">
        <f>C256/B256*100</f>
        <v>15.146324999999999</v>
      </c>
      <c r="I256" s="88">
        <f>D256/B256*100</f>
        <v>15.287325000000001</v>
      </c>
      <c r="J256" s="12"/>
      <c r="K256" s="35">
        <f t="shared" si="156"/>
        <v>200000</v>
      </c>
      <c r="L256" s="35">
        <f>IF(A256&lt;=5,A256,5)</f>
        <v>5</v>
      </c>
      <c r="M256" s="35">
        <f>IF(A256&lt;=5,0,A256-5)</f>
        <v>495</v>
      </c>
      <c r="N256" s="40">
        <f>'Rate Tables'!$G$132</f>
        <v>100</v>
      </c>
      <c r="O256" s="40">
        <f>ROUND((L256+M256)*'Rate Tables'!$G$135,4)</f>
        <v>4340</v>
      </c>
      <c r="P256" s="40">
        <f>ROUND(K256*'Rate Tables'!$G$137,4)</f>
        <v>2970</v>
      </c>
      <c r="Q256" s="40">
        <f>SUM(O256:P256)</f>
        <v>7310</v>
      </c>
      <c r="R256" s="40">
        <f>ROUND(B256*'Rate Tables'!$G$139,4)</f>
        <v>702.4</v>
      </c>
      <c r="S256" s="40">
        <f>ROUND(B256*'Rate Tables'!$G$141,4)</f>
        <v>1125</v>
      </c>
      <c r="T256" s="78">
        <f>ROUND(B256*'Rate Tables'!$G$143,4)</f>
        <v>0</v>
      </c>
      <c r="U256" s="78">
        <f>ROUND(B256*'Rate Tables'!$G$144,4)</f>
        <v>256</v>
      </c>
      <c r="V256" s="40">
        <f>ROUND(B256*'Rate Tables'!$G$146,4)</f>
        <v>839.6</v>
      </c>
      <c r="W256" s="40">
        <f>ROUND(B256*'Rate Tables'!$G$148,4)</f>
        <v>0</v>
      </c>
      <c r="X256" s="40">
        <f>ROUND(L256*'Rate Tables'!$G$151,4)</f>
        <v>5.9</v>
      </c>
      <c r="Y256" s="40"/>
      <c r="Z256" s="40">
        <f>ROUND(B256*'Rate Tables'!$G$153,4)</f>
        <v>2896</v>
      </c>
      <c r="AA256" s="40">
        <f>SUM(X256:Z256)</f>
        <v>2901.9</v>
      </c>
      <c r="AB256" s="40">
        <f>ROUND(L256*'Rate Tables'!$G$156,4)</f>
        <v>3.15</v>
      </c>
      <c r="AC256" s="40">
        <f>ROUND(M256*'Rate Tables'!$G$157,4)</f>
        <v>732.6</v>
      </c>
      <c r="AD256" s="40">
        <f>ROUND(K256*'Rate Tables'!$G$159,4)</f>
        <v>16322</v>
      </c>
      <c r="AE256" s="40">
        <f>SUM(AB256:AD256)</f>
        <v>17057.75</v>
      </c>
      <c r="AF256" s="41">
        <f t="shared" si="157"/>
        <v>30292.65</v>
      </c>
      <c r="AH256" s="40">
        <f>'Rate Tables'!$J$132</f>
        <v>100</v>
      </c>
      <c r="AI256" s="40">
        <f>ROUND((L256+M256)*'Rate Tables'!$J$135,4)</f>
        <v>4340</v>
      </c>
      <c r="AJ256" s="40">
        <f>ROUND(K256*'Rate Tables'!$J$137,4)</f>
        <v>2970</v>
      </c>
      <c r="AK256" s="40">
        <f>SUM(AI256:AJ256)</f>
        <v>7310</v>
      </c>
      <c r="AL256" s="40">
        <f>ROUND(B256*'Rate Tables'!$J$139,4)</f>
        <v>702.4</v>
      </c>
      <c r="AM256" s="40">
        <f>ROUND(B256*'Rate Tables'!$J$141,4)</f>
        <v>1125</v>
      </c>
      <c r="AN256" s="78">
        <f>ROUND($B256*'Rate Tables'!$J$143,4)</f>
        <v>282</v>
      </c>
      <c r="AO256" s="78">
        <f>ROUND($B256*'Rate Tables'!$J$144,4)</f>
        <v>256</v>
      </c>
      <c r="AP256" s="40">
        <f>ROUND($B256*'Rate Tables'!$J$146,4)</f>
        <v>839.6</v>
      </c>
      <c r="AQ256" s="40">
        <f>ROUND(B256*'Rate Tables'!$J$148,4)</f>
        <v>0</v>
      </c>
      <c r="AR256" s="40">
        <f>ROUND(L256*'Rate Tables'!$J$151,4)</f>
        <v>5.9</v>
      </c>
      <c r="AS256" s="40"/>
      <c r="AT256" s="40">
        <f>ROUND(B256*'Rate Tables'!$J$153,4)</f>
        <v>2896</v>
      </c>
      <c r="AU256" s="40">
        <f>SUM(AR256:AT256)</f>
        <v>2901.9</v>
      </c>
      <c r="AV256" s="40">
        <f>ROUND(L256*'Rate Tables'!$J$156,4)</f>
        <v>3.15</v>
      </c>
      <c r="AW256" s="40">
        <f>ROUND(M256*'Rate Tables'!$J$157,4)</f>
        <v>732.6</v>
      </c>
      <c r="AX256" s="40">
        <f>ROUND(K256*'Rate Tables'!$J$159,4)</f>
        <v>16322</v>
      </c>
      <c r="AY256" s="40">
        <f>SUM(AV256:AX256)</f>
        <v>17057.75</v>
      </c>
      <c r="AZ256" s="41">
        <f t="shared" si="158"/>
        <v>30574.65</v>
      </c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</row>
    <row r="257" spans="1:68" x14ac:dyDescent="0.25">
      <c r="A257" s="58">
        <f>A256</f>
        <v>500</v>
      </c>
      <c r="B257" s="106">
        <f>ROUND(A257*500,0)</f>
        <v>250000</v>
      </c>
      <c r="C257" s="88">
        <f>AF257</f>
        <v>36570.400000000001</v>
      </c>
      <c r="D257" s="88">
        <f>AZ257</f>
        <v>36922.9</v>
      </c>
      <c r="E257" s="88">
        <f>D257-C257</f>
        <v>352.5</v>
      </c>
      <c r="F257" s="107">
        <f>ROUND(E257/C257*100,1)</f>
        <v>1</v>
      </c>
      <c r="H257" s="88">
        <f>C257/B257*100</f>
        <v>14.628160000000001</v>
      </c>
      <c r="I257" s="88">
        <f>D257/B257*100</f>
        <v>14.769160000000001</v>
      </c>
      <c r="J257" s="12"/>
      <c r="K257" s="35">
        <f t="shared" si="156"/>
        <v>250000</v>
      </c>
      <c r="L257" s="35">
        <f>IF(A257&lt;=5,A257,5)</f>
        <v>5</v>
      </c>
      <c r="M257" s="35">
        <f>IF(A257&lt;=5,0,A257-5)</f>
        <v>495</v>
      </c>
      <c r="N257" s="40">
        <f>'Rate Tables'!$G$132</f>
        <v>100</v>
      </c>
      <c r="O257" s="40">
        <f>ROUND((L257+M257)*'Rate Tables'!$G$135,4)</f>
        <v>4340</v>
      </c>
      <c r="P257" s="40">
        <f>ROUND(K257*'Rate Tables'!$G$137,4)</f>
        <v>3712.5</v>
      </c>
      <c r="Q257" s="40">
        <f>SUM(O257:P257)</f>
        <v>8052.5</v>
      </c>
      <c r="R257" s="40">
        <f>ROUND(B257*'Rate Tables'!$G$139,4)</f>
        <v>878</v>
      </c>
      <c r="S257" s="40">
        <f>ROUND(B257*'Rate Tables'!$G$141,4)</f>
        <v>1406.25</v>
      </c>
      <c r="T257" s="78">
        <f>ROUND(B257*'Rate Tables'!$G$143,4)</f>
        <v>0</v>
      </c>
      <c r="U257" s="78">
        <f>ROUND(B257*'Rate Tables'!$G$144,4)</f>
        <v>320</v>
      </c>
      <c r="V257" s="40">
        <f>ROUND(B257*'Rate Tables'!$G$146,4)</f>
        <v>1049.5</v>
      </c>
      <c r="W257" s="40">
        <f>ROUND(B257*'Rate Tables'!$G$148,4)</f>
        <v>0</v>
      </c>
      <c r="X257" s="40">
        <f>ROUND(L257*'Rate Tables'!$G$151,4)</f>
        <v>5.9</v>
      </c>
      <c r="Y257" s="40"/>
      <c r="Z257" s="40">
        <f>ROUND(B257*'Rate Tables'!$G$153,4)</f>
        <v>3620</v>
      </c>
      <c r="AA257" s="40">
        <f>SUM(X257:Z257)</f>
        <v>3625.9</v>
      </c>
      <c r="AB257" s="40">
        <f>ROUND(L257*'Rate Tables'!$G$156,4)</f>
        <v>3.15</v>
      </c>
      <c r="AC257" s="40">
        <f>ROUND(M257*'Rate Tables'!$G$157,4)</f>
        <v>732.6</v>
      </c>
      <c r="AD257" s="40">
        <f>ROUND(K257*'Rate Tables'!$G$159,4)</f>
        <v>20402.5</v>
      </c>
      <c r="AE257" s="40">
        <f>SUM(AB257:AD257)</f>
        <v>21138.25</v>
      </c>
      <c r="AF257" s="41">
        <f t="shared" si="157"/>
        <v>36570.400000000001</v>
      </c>
      <c r="AH257" s="40">
        <f>'Rate Tables'!$J$132</f>
        <v>100</v>
      </c>
      <c r="AI257" s="40">
        <f>ROUND((L257+M257)*'Rate Tables'!$J$135,4)</f>
        <v>4340</v>
      </c>
      <c r="AJ257" s="40">
        <f>ROUND(K257*'Rate Tables'!$J$137,4)</f>
        <v>3712.5</v>
      </c>
      <c r="AK257" s="40">
        <f>SUM(AI257:AJ257)</f>
        <v>8052.5</v>
      </c>
      <c r="AL257" s="40">
        <f>ROUND(B257*'Rate Tables'!$J$139,4)</f>
        <v>878</v>
      </c>
      <c r="AM257" s="40">
        <f>ROUND(B257*'Rate Tables'!$J$141,4)</f>
        <v>1406.25</v>
      </c>
      <c r="AN257" s="78">
        <f>ROUND($B257*'Rate Tables'!$J$143,4)</f>
        <v>352.5</v>
      </c>
      <c r="AO257" s="78">
        <f>ROUND($B257*'Rate Tables'!$J$144,4)</f>
        <v>320</v>
      </c>
      <c r="AP257" s="40">
        <f>ROUND($B257*'Rate Tables'!$J$146,4)</f>
        <v>1049.5</v>
      </c>
      <c r="AQ257" s="40">
        <f>ROUND(B257*'Rate Tables'!$J$148,4)</f>
        <v>0</v>
      </c>
      <c r="AR257" s="40">
        <f>ROUND(L257*'Rate Tables'!$J$151,4)</f>
        <v>5.9</v>
      </c>
      <c r="AS257" s="40"/>
      <c r="AT257" s="40">
        <f>ROUND(B257*'Rate Tables'!$J$153,4)</f>
        <v>3620</v>
      </c>
      <c r="AU257" s="40">
        <f>SUM(AR257:AT257)</f>
        <v>3625.9</v>
      </c>
      <c r="AV257" s="40">
        <f>ROUND(L257*'Rate Tables'!$J$156,4)</f>
        <v>3.15</v>
      </c>
      <c r="AW257" s="40">
        <f>ROUND(M257*'Rate Tables'!$J$157,4)</f>
        <v>732.6</v>
      </c>
      <c r="AX257" s="40">
        <f>ROUND(K257*'Rate Tables'!$J$159,4)</f>
        <v>20402.5</v>
      </c>
      <c r="AY257" s="40">
        <f>SUM(AV257:AX257)</f>
        <v>21138.25</v>
      </c>
      <c r="AZ257" s="41">
        <f t="shared" si="158"/>
        <v>36922.9</v>
      </c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</row>
    <row r="258" spans="1:68" x14ac:dyDescent="0.25">
      <c r="B258" s="106"/>
      <c r="C258" s="88"/>
      <c r="D258" s="88"/>
      <c r="E258" s="88"/>
      <c r="F258" s="107"/>
      <c r="H258" s="88"/>
      <c r="I258" s="88"/>
      <c r="J258" s="12"/>
      <c r="K258" s="35"/>
      <c r="M258" s="40"/>
      <c r="N258" s="40"/>
      <c r="O258" s="40"/>
      <c r="P258" s="40"/>
      <c r="Q258" s="40"/>
      <c r="R258" s="40"/>
      <c r="S258" s="40"/>
      <c r="T258" s="78"/>
      <c r="U258" s="78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1"/>
      <c r="AG258" s="40"/>
      <c r="AH258" s="40"/>
      <c r="AI258" s="40"/>
      <c r="AJ258" s="40"/>
      <c r="AK258" s="40"/>
      <c r="AL258" s="40"/>
      <c r="AM258" s="40"/>
      <c r="AN258" s="78"/>
      <c r="AO258" s="78"/>
      <c r="AP258" s="40"/>
      <c r="AQ258" s="40"/>
      <c r="AR258" s="40"/>
      <c r="AS258" s="40"/>
      <c r="AT258" s="40"/>
      <c r="AU258" s="40"/>
      <c r="AV258" s="40"/>
      <c r="AW258" s="41"/>
      <c r="AZ258" s="4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</row>
    <row r="259" spans="1:68" x14ac:dyDescent="0.25">
      <c r="A259" s="58">
        <v>750</v>
      </c>
      <c r="B259" s="106">
        <f>ROUND(A259*200,0)</f>
        <v>150000</v>
      </c>
      <c r="C259" s="88">
        <f>AF259</f>
        <v>26554.9</v>
      </c>
      <c r="D259" s="88">
        <f>AZ259</f>
        <v>26766.400000000001</v>
      </c>
      <c r="E259" s="88">
        <f>D259-C259</f>
        <v>211.5</v>
      </c>
      <c r="F259" s="107">
        <f>ROUND(E259/C259*100,1)</f>
        <v>0.8</v>
      </c>
      <c r="H259" s="88">
        <f>C259/B259*100</f>
        <v>17.703266666666668</v>
      </c>
      <c r="I259" s="88">
        <f>D259/B259*100</f>
        <v>17.844266666666666</v>
      </c>
      <c r="J259" s="12"/>
      <c r="K259" s="35">
        <f t="shared" si="156"/>
        <v>150000</v>
      </c>
      <c r="L259" s="35">
        <f>IF(A259&lt;=5,A259,5)</f>
        <v>5</v>
      </c>
      <c r="M259" s="35">
        <f>IF(A259&lt;=5,0,A259-5)</f>
        <v>745</v>
      </c>
      <c r="N259" s="40">
        <f>'Rate Tables'!$G$132</f>
        <v>100</v>
      </c>
      <c r="O259" s="40">
        <f>ROUND((L259+M259)*'Rate Tables'!$G$135,4)</f>
        <v>6510</v>
      </c>
      <c r="P259" s="40">
        <f>ROUND(K259*'Rate Tables'!$G$137,4)</f>
        <v>2227.5</v>
      </c>
      <c r="Q259" s="40">
        <f>SUM(O259:P259)</f>
        <v>8737.5</v>
      </c>
      <c r="R259" s="40">
        <f>ROUND(B259*'Rate Tables'!$G$139,4)</f>
        <v>526.79999999999995</v>
      </c>
      <c r="S259" s="40">
        <f>ROUND(B259*'Rate Tables'!$G$141,4)</f>
        <v>843.75</v>
      </c>
      <c r="T259" s="78">
        <f>ROUND(B259*'Rate Tables'!$G$143,4)</f>
        <v>0</v>
      </c>
      <c r="U259" s="78">
        <f>ROUND(B259*'Rate Tables'!$G$144,4)</f>
        <v>192</v>
      </c>
      <c r="V259" s="40">
        <f>ROUND(B259*'Rate Tables'!$G$146,4)</f>
        <v>629.70000000000005</v>
      </c>
      <c r="W259" s="40">
        <f>ROUND(B259*'Rate Tables'!$G$148,4)</f>
        <v>0</v>
      </c>
      <c r="X259" s="40">
        <f>ROUND(L259*'Rate Tables'!$G$151,4)</f>
        <v>5.9</v>
      </c>
      <c r="Y259" s="40"/>
      <c r="Z259" s="40">
        <f>ROUND(B259*'Rate Tables'!$G$153,4)</f>
        <v>2172</v>
      </c>
      <c r="AA259" s="40">
        <f>SUM(X259:Z259)</f>
        <v>2177.9</v>
      </c>
      <c r="AB259" s="40">
        <f>ROUND(L259*'Rate Tables'!$G$156,4)</f>
        <v>3.15</v>
      </c>
      <c r="AC259" s="40">
        <f>ROUND(M259*'Rate Tables'!$G$157,4)</f>
        <v>1102.5999999999999</v>
      </c>
      <c r="AD259" s="40">
        <f>ROUND(K259*'Rate Tables'!$G$159,4)</f>
        <v>12241.5</v>
      </c>
      <c r="AE259" s="40">
        <f>SUM(AB259:AD259)</f>
        <v>13347.25</v>
      </c>
      <c r="AF259" s="41">
        <f t="shared" si="157"/>
        <v>26554.9</v>
      </c>
      <c r="AH259" s="40">
        <f>'Rate Tables'!$J$132</f>
        <v>100</v>
      </c>
      <c r="AI259" s="40">
        <f>ROUND((L259+M259)*'Rate Tables'!$J$135,4)</f>
        <v>6510</v>
      </c>
      <c r="AJ259" s="40">
        <f>ROUND(K259*'Rate Tables'!$J$137,4)</f>
        <v>2227.5</v>
      </c>
      <c r="AK259" s="40">
        <f>SUM(AI259:AJ259)</f>
        <v>8737.5</v>
      </c>
      <c r="AL259" s="40">
        <f>ROUND(B259*'Rate Tables'!$J$139,4)</f>
        <v>526.79999999999995</v>
      </c>
      <c r="AM259" s="40">
        <f>ROUND(B259*'Rate Tables'!$J$141,4)</f>
        <v>843.75</v>
      </c>
      <c r="AN259" s="78">
        <f>ROUND($B259*'Rate Tables'!$J$143,4)</f>
        <v>211.5</v>
      </c>
      <c r="AO259" s="78">
        <f>ROUND($B259*'Rate Tables'!$J$144,4)</f>
        <v>192</v>
      </c>
      <c r="AP259" s="40">
        <f>ROUND($B259*'Rate Tables'!$J$146,4)</f>
        <v>629.70000000000005</v>
      </c>
      <c r="AQ259" s="40">
        <f>ROUND(B259*'Rate Tables'!$J$148,4)</f>
        <v>0</v>
      </c>
      <c r="AR259" s="40">
        <f>ROUND(L259*'Rate Tables'!$J$151,4)</f>
        <v>5.9</v>
      </c>
      <c r="AS259" s="40"/>
      <c r="AT259" s="40">
        <f>ROUND(B259*'Rate Tables'!$J$153,4)</f>
        <v>2172</v>
      </c>
      <c r="AU259" s="40">
        <f>SUM(AR259:AT259)</f>
        <v>2177.9</v>
      </c>
      <c r="AV259" s="40">
        <f>ROUND(L259*'Rate Tables'!$J$156,4)</f>
        <v>3.15</v>
      </c>
      <c r="AW259" s="40">
        <f>ROUND(M259*'Rate Tables'!$J$157,4)</f>
        <v>1102.5999999999999</v>
      </c>
      <c r="AX259" s="40">
        <f>ROUND(K259*'Rate Tables'!$J$159,4)</f>
        <v>12241.5</v>
      </c>
      <c r="AY259" s="40">
        <f>SUM(AV259:AX259)</f>
        <v>13347.25</v>
      </c>
      <c r="AZ259" s="41">
        <f t="shared" si="158"/>
        <v>26766.400000000001</v>
      </c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</row>
    <row r="260" spans="1:68" x14ac:dyDescent="0.25">
      <c r="A260" s="58">
        <f>A259</f>
        <v>750</v>
      </c>
      <c r="B260" s="106">
        <f>ROUND(A260*300,0)</f>
        <v>225000</v>
      </c>
      <c r="C260" s="88">
        <f>AF260</f>
        <v>35971.53</v>
      </c>
      <c r="D260" s="88">
        <f>AZ260</f>
        <v>36288.78</v>
      </c>
      <c r="E260" s="88">
        <f>D260-C260</f>
        <v>317.25</v>
      </c>
      <c r="F260" s="107">
        <f>ROUND(E260/C260*100,1)</f>
        <v>0.9</v>
      </c>
      <c r="H260" s="88">
        <f>C260/B260*100</f>
        <v>15.987346666666665</v>
      </c>
      <c r="I260" s="88">
        <f>D260/B260*100</f>
        <v>16.128346666666665</v>
      </c>
      <c r="J260" s="12"/>
      <c r="K260" s="35">
        <f t="shared" si="156"/>
        <v>225000</v>
      </c>
      <c r="L260" s="35">
        <f>IF(A260&lt;=5,A260,5)</f>
        <v>5</v>
      </c>
      <c r="M260" s="35">
        <f>IF(A260&lt;=5,0,A260-5)</f>
        <v>745</v>
      </c>
      <c r="N260" s="40">
        <f>'Rate Tables'!$G$132</f>
        <v>100</v>
      </c>
      <c r="O260" s="40">
        <f>ROUND((L260+M260)*'Rate Tables'!$G$135,4)</f>
        <v>6510</v>
      </c>
      <c r="P260" s="40">
        <f>ROUND(K260*'Rate Tables'!$G$137,4)</f>
        <v>3341.25</v>
      </c>
      <c r="Q260" s="40">
        <f>SUM(O260:P260)</f>
        <v>9851.25</v>
      </c>
      <c r="R260" s="40">
        <f>ROUND(B260*'Rate Tables'!$G$139,4)</f>
        <v>790.2</v>
      </c>
      <c r="S260" s="40">
        <f>ROUND(B260*'Rate Tables'!$G$141,4)</f>
        <v>1265.625</v>
      </c>
      <c r="T260" s="78">
        <f>ROUND(B260*'Rate Tables'!$G$143,4)</f>
        <v>0</v>
      </c>
      <c r="U260" s="78">
        <f>ROUND(B260*'Rate Tables'!$G$144,4)</f>
        <v>288</v>
      </c>
      <c r="V260" s="40">
        <f>ROUND(B260*'Rate Tables'!$G$146,4)</f>
        <v>944.55</v>
      </c>
      <c r="W260" s="40">
        <f>ROUND(B260*'Rate Tables'!$G$148,4)</f>
        <v>0</v>
      </c>
      <c r="X260" s="40">
        <f>ROUND(L260*'Rate Tables'!$G$151,4)</f>
        <v>5.9</v>
      </c>
      <c r="Y260" s="40"/>
      <c r="Z260" s="40">
        <f>ROUND(B260*'Rate Tables'!$G$153,4)</f>
        <v>3258</v>
      </c>
      <c r="AA260" s="40">
        <f>SUM(X260:Z260)</f>
        <v>3263.9</v>
      </c>
      <c r="AB260" s="40">
        <f>ROUND(L260*'Rate Tables'!$G$156,4)</f>
        <v>3.15</v>
      </c>
      <c r="AC260" s="40">
        <f>ROUND(M260*'Rate Tables'!$G$157,4)</f>
        <v>1102.5999999999999</v>
      </c>
      <c r="AD260" s="40">
        <f>ROUND(K260*'Rate Tables'!$G$159,4)</f>
        <v>18362.25</v>
      </c>
      <c r="AE260" s="40">
        <f>SUM(AB260:AD260)</f>
        <v>19468</v>
      </c>
      <c r="AF260" s="41">
        <f t="shared" si="157"/>
        <v>35971.53</v>
      </c>
      <c r="AH260" s="40">
        <f>'Rate Tables'!$J$132</f>
        <v>100</v>
      </c>
      <c r="AI260" s="40">
        <f>ROUND((L260+M260)*'Rate Tables'!$J$135,4)</f>
        <v>6510</v>
      </c>
      <c r="AJ260" s="40">
        <f>ROUND(K260*'Rate Tables'!$J$137,4)</f>
        <v>3341.25</v>
      </c>
      <c r="AK260" s="40">
        <f>SUM(AI260:AJ260)</f>
        <v>9851.25</v>
      </c>
      <c r="AL260" s="40">
        <f>ROUND(B260*'Rate Tables'!$J$139,4)</f>
        <v>790.2</v>
      </c>
      <c r="AM260" s="40">
        <f>ROUND(B260*'Rate Tables'!$J$141,4)</f>
        <v>1265.625</v>
      </c>
      <c r="AN260" s="78">
        <f>ROUND($B260*'Rate Tables'!$J$143,4)</f>
        <v>317.25</v>
      </c>
      <c r="AO260" s="78">
        <f>ROUND($B260*'Rate Tables'!$J$144,4)</f>
        <v>288</v>
      </c>
      <c r="AP260" s="40">
        <f>ROUND($B260*'Rate Tables'!$J$146,4)</f>
        <v>944.55</v>
      </c>
      <c r="AQ260" s="40">
        <f>ROUND(B260*'Rate Tables'!$J$148,4)</f>
        <v>0</v>
      </c>
      <c r="AR260" s="40">
        <f>ROUND(L260*'Rate Tables'!$J$151,4)</f>
        <v>5.9</v>
      </c>
      <c r="AS260" s="40"/>
      <c r="AT260" s="40">
        <f>ROUND(B260*'Rate Tables'!$J$153,4)</f>
        <v>3258</v>
      </c>
      <c r="AU260" s="40">
        <f>SUM(AR260:AT260)</f>
        <v>3263.9</v>
      </c>
      <c r="AV260" s="40">
        <f>ROUND(L260*'Rate Tables'!$J$156,4)</f>
        <v>3.15</v>
      </c>
      <c r="AW260" s="40">
        <f>ROUND(M260*'Rate Tables'!$J$157,4)</f>
        <v>1102.5999999999999</v>
      </c>
      <c r="AX260" s="40">
        <f>ROUND(K260*'Rate Tables'!$J$159,4)</f>
        <v>18362.25</v>
      </c>
      <c r="AY260" s="40">
        <f>SUM(AV260:AX260)</f>
        <v>19468</v>
      </c>
      <c r="AZ260" s="41">
        <f t="shared" si="158"/>
        <v>36288.78</v>
      </c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</row>
    <row r="261" spans="1:68" x14ac:dyDescent="0.25">
      <c r="A261" s="58">
        <f>A260</f>
        <v>750</v>
      </c>
      <c r="B261" s="106">
        <f>ROUND(A261*400,0)</f>
        <v>300000</v>
      </c>
      <c r="C261" s="88">
        <f>AF261</f>
        <v>45388.15</v>
      </c>
      <c r="D261" s="88">
        <f>AZ261</f>
        <v>45811.15</v>
      </c>
      <c r="E261" s="88">
        <f>D261-C261</f>
        <v>423</v>
      </c>
      <c r="F261" s="107">
        <f>ROUND(E261/C261*100,1)</f>
        <v>0.9</v>
      </c>
      <c r="H261" s="88">
        <f>C261/B261*100</f>
        <v>15.129383333333335</v>
      </c>
      <c r="I261" s="88">
        <f>D261/B261*100</f>
        <v>15.270383333333335</v>
      </c>
      <c r="J261" s="12"/>
      <c r="K261" s="35">
        <f t="shared" si="156"/>
        <v>300000</v>
      </c>
      <c r="L261" s="35">
        <f>IF(A261&lt;=5,A261,5)</f>
        <v>5</v>
      </c>
      <c r="M261" s="35">
        <f>IF(A261&lt;=5,0,A261-5)</f>
        <v>745</v>
      </c>
      <c r="N261" s="40">
        <f>'Rate Tables'!$G$132</f>
        <v>100</v>
      </c>
      <c r="O261" s="40">
        <f>ROUND((L261+M261)*'Rate Tables'!$G$135,4)</f>
        <v>6510</v>
      </c>
      <c r="P261" s="40">
        <f>ROUND(K261*'Rate Tables'!$G$137,4)</f>
        <v>4455</v>
      </c>
      <c r="Q261" s="40">
        <f>SUM(O261:P261)</f>
        <v>10965</v>
      </c>
      <c r="R261" s="40">
        <f>ROUND(B261*'Rate Tables'!$G$139,4)</f>
        <v>1053.5999999999999</v>
      </c>
      <c r="S261" s="40">
        <f>ROUND(B261*'Rate Tables'!$G$141,4)</f>
        <v>1687.5</v>
      </c>
      <c r="T261" s="78">
        <f>ROUND(B261*'Rate Tables'!$G$143,4)</f>
        <v>0</v>
      </c>
      <c r="U261" s="78">
        <f>ROUND(B261*'Rate Tables'!$G$144,4)</f>
        <v>384</v>
      </c>
      <c r="V261" s="40">
        <f>ROUND(B261*'Rate Tables'!$G$146,4)</f>
        <v>1259.4000000000001</v>
      </c>
      <c r="W261" s="40">
        <f>ROUND(B261*'Rate Tables'!$G$148,4)</f>
        <v>0</v>
      </c>
      <c r="X261" s="40">
        <f>ROUND(L261*'Rate Tables'!$G$151,4)</f>
        <v>5.9</v>
      </c>
      <c r="Y261" s="40"/>
      <c r="Z261" s="40">
        <f>ROUND(B261*'Rate Tables'!$G$153,4)</f>
        <v>4344</v>
      </c>
      <c r="AA261" s="40">
        <f>SUM(X261:Z261)</f>
        <v>4349.8999999999996</v>
      </c>
      <c r="AB261" s="40">
        <f>ROUND(L261*'Rate Tables'!$G$156,4)</f>
        <v>3.15</v>
      </c>
      <c r="AC261" s="40">
        <f>ROUND(M261*'Rate Tables'!$G$157,4)</f>
        <v>1102.5999999999999</v>
      </c>
      <c r="AD261" s="40">
        <f>ROUND(K261*'Rate Tables'!$G$159,4)</f>
        <v>24483</v>
      </c>
      <c r="AE261" s="40">
        <f>SUM(AB261:AD261)</f>
        <v>25588.75</v>
      </c>
      <c r="AF261" s="41">
        <f t="shared" si="157"/>
        <v>45388.15</v>
      </c>
      <c r="AH261" s="40">
        <f>'Rate Tables'!$J$132</f>
        <v>100</v>
      </c>
      <c r="AI261" s="40">
        <f>ROUND((L261+M261)*'Rate Tables'!$J$135,4)</f>
        <v>6510</v>
      </c>
      <c r="AJ261" s="40">
        <f>ROUND(K261*'Rate Tables'!$J$137,4)</f>
        <v>4455</v>
      </c>
      <c r="AK261" s="40">
        <f>SUM(AI261:AJ261)</f>
        <v>10965</v>
      </c>
      <c r="AL261" s="40">
        <f>ROUND(B261*'Rate Tables'!$J$139,4)</f>
        <v>1053.5999999999999</v>
      </c>
      <c r="AM261" s="40">
        <f>ROUND(B261*'Rate Tables'!$J$141,4)</f>
        <v>1687.5</v>
      </c>
      <c r="AN261" s="78">
        <f>ROUND($B261*'Rate Tables'!$J$143,4)</f>
        <v>423</v>
      </c>
      <c r="AO261" s="78">
        <f>ROUND($B261*'Rate Tables'!$J$144,4)</f>
        <v>384</v>
      </c>
      <c r="AP261" s="40">
        <f>ROUND($B261*'Rate Tables'!$J$146,4)</f>
        <v>1259.4000000000001</v>
      </c>
      <c r="AQ261" s="40">
        <f>ROUND(B261*'Rate Tables'!$J$148,4)</f>
        <v>0</v>
      </c>
      <c r="AR261" s="40">
        <f>ROUND(L261*'Rate Tables'!$J$151,4)</f>
        <v>5.9</v>
      </c>
      <c r="AS261" s="40"/>
      <c r="AT261" s="40">
        <f>ROUND(B261*'Rate Tables'!$J$153,4)</f>
        <v>4344</v>
      </c>
      <c r="AU261" s="40">
        <f>SUM(AR261:AT261)</f>
        <v>4349.8999999999996</v>
      </c>
      <c r="AV261" s="40">
        <f>ROUND(L261*'Rate Tables'!$J$156,4)</f>
        <v>3.15</v>
      </c>
      <c r="AW261" s="40">
        <f>ROUND(M261*'Rate Tables'!$J$157,4)</f>
        <v>1102.5999999999999</v>
      </c>
      <c r="AX261" s="40">
        <f>ROUND(K261*'Rate Tables'!$J$159,4)</f>
        <v>24483</v>
      </c>
      <c r="AY261" s="40">
        <f>SUM(AV261:AX261)</f>
        <v>25588.75</v>
      </c>
      <c r="AZ261" s="41">
        <f t="shared" si="158"/>
        <v>45811.15</v>
      </c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</row>
    <row r="262" spans="1:68" x14ac:dyDescent="0.25">
      <c r="A262" s="58">
        <f>A261</f>
        <v>750</v>
      </c>
      <c r="B262" s="106">
        <f>ROUND(A262*500,0)</f>
        <v>375000</v>
      </c>
      <c r="C262" s="88">
        <f>AF262</f>
        <v>54804.78</v>
      </c>
      <c r="D262" s="88">
        <f>AZ262</f>
        <v>55333.53</v>
      </c>
      <c r="E262" s="88">
        <f>D262-C262</f>
        <v>528.75</v>
      </c>
      <c r="F262" s="107">
        <f>ROUND(E262/C262*100,1)</f>
        <v>1</v>
      </c>
      <c r="H262" s="88">
        <f>C262/B262*100</f>
        <v>14.614607999999999</v>
      </c>
      <c r="I262" s="88">
        <f>D262/B262*100</f>
        <v>14.755608000000001</v>
      </c>
      <c r="J262" s="12"/>
      <c r="K262" s="35">
        <f t="shared" si="156"/>
        <v>375000</v>
      </c>
      <c r="L262" s="35">
        <f>IF(A262&lt;=5,A262,5)</f>
        <v>5</v>
      </c>
      <c r="M262" s="35">
        <f>IF(A262&lt;=5,0,A262-5)</f>
        <v>745</v>
      </c>
      <c r="N262" s="40">
        <f>'Rate Tables'!$G$132</f>
        <v>100</v>
      </c>
      <c r="O262" s="40">
        <f>ROUND((L262+M262)*'Rate Tables'!$G$135,4)</f>
        <v>6510</v>
      </c>
      <c r="P262" s="40">
        <f>ROUND(K262*'Rate Tables'!$G$137,4)</f>
        <v>5568.75</v>
      </c>
      <c r="Q262" s="40">
        <f>SUM(O262:P262)</f>
        <v>12078.75</v>
      </c>
      <c r="R262" s="40">
        <f>ROUND(B262*'Rate Tables'!$G$139,4)</f>
        <v>1317</v>
      </c>
      <c r="S262" s="40">
        <f>ROUND(B262*'Rate Tables'!$G$141,4)</f>
        <v>2109.375</v>
      </c>
      <c r="T262" s="78">
        <f>ROUND(B262*'Rate Tables'!$G$143,4)</f>
        <v>0</v>
      </c>
      <c r="U262" s="78">
        <f>ROUND(B262*'Rate Tables'!$G$144,4)</f>
        <v>480</v>
      </c>
      <c r="V262" s="40">
        <f>ROUND(B262*'Rate Tables'!$G$146,4)</f>
        <v>1574.25</v>
      </c>
      <c r="W262" s="40">
        <f>ROUND(B262*'Rate Tables'!$G$148,4)</f>
        <v>0</v>
      </c>
      <c r="X262" s="40">
        <f>ROUND(L262*'Rate Tables'!$G$151,4)</f>
        <v>5.9</v>
      </c>
      <c r="Y262" s="40"/>
      <c r="Z262" s="40">
        <f>ROUND(B262*'Rate Tables'!$G$153,4)</f>
        <v>5430</v>
      </c>
      <c r="AA262" s="40">
        <f>SUM(X262:Z262)</f>
        <v>5435.9</v>
      </c>
      <c r="AB262" s="40">
        <f>ROUND(L262*'Rate Tables'!$G$156,4)</f>
        <v>3.15</v>
      </c>
      <c r="AC262" s="40">
        <f>ROUND(M262*'Rate Tables'!$G$157,4)</f>
        <v>1102.5999999999999</v>
      </c>
      <c r="AD262" s="40">
        <f>ROUND(K262*'Rate Tables'!$G$159,4)</f>
        <v>30603.75</v>
      </c>
      <c r="AE262" s="40">
        <f>SUM(AB262:AD262)</f>
        <v>31709.5</v>
      </c>
      <c r="AF262" s="41">
        <f t="shared" si="157"/>
        <v>54804.78</v>
      </c>
      <c r="AH262" s="40">
        <f>'Rate Tables'!$J$132</f>
        <v>100</v>
      </c>
      <c r="AI262" s="40">
        <f>ROUND((L262+M262)*'Rate Tables'!$J$135,4)</f>
        <v>6510</v>
      </c>
      <c r="AJ262" s="40">
        <f>ROUND(K262*'Rate Tables'!$J$137,4)</f>
        <v>5568.75</v>
      </c>
      <c r="AK262" s="40">
        <f>SUM(AI262:AJ262)</f>
        <v>12078.75</v>
      </c>
      <c r="AL262" s="40">
        <f>ROUND(B262*'Rate Tables'!$J$139,4)</f>
        <v>1317</v>
      </c>
      <c r="AM262" s="40">
        <f>ROUND(B262*'Rate Tables'!$J$141,4)</f>
        <v>2109.375</v>
      </c>
      <c r="AN262" s="78">
        <f>ROUND($B262*'Rate Tables'!$J$143,4)</f>
        <v>528.75</v>
      </c>
      <c r="AO262" s="78">
        <f>ROUND($B262*'Rate Tables'!$J$144,4)</f>
        <v>480</v>
      </c>
      <c r="AP262" s="40">
        <f>ROUND($B262*'Rate Tables'!$J$146,4)</f>
        <v>1574.25</v>
      </c>
      <c r="AQ262" s="40">
        <f>ROUND(B262*'Rate Tables'!$J$148,4)</f>
        <v>0</v>
      </c>
      <c r="AR262" s="40">
        <f>ROUND(L262*'Rate Tables'!$J$151,4)</f>
        <v>5.9</v>
      </c>
      <c r="AS262" s="40"/>
      <c r="AT262" s="40">
        <f>ROUND(B262*'Rate Tables'!$J$153,4)</f>
        <v>5430</v>
      </c>
      <c r="AU262" s="40">
        <f>SUM(AR262:AT262)</f>
        <v>5435.9</v>
      </c>
      <c r="AV262" s="40">
        <f>ROUND(L262*'Rate Tables'!$J$156,4)</f>
        <v>3.15</v>
      </c>
      <c r="AW262" s="40">
        <f>ROUND(M262*'Rate Tables'!$J$157,4)</f>
        <v>1102.5999999999999</v>
      </c>
      <c r="AX262" s="40">
        <f>ROUND(K262*'Rate Tables'!$J$159,4)</f>
        <v>30603.75</v>
      </c>
      <c r="AY262" s="40">
        <f>SUM(AV262:AX262)</f>
        <v>31709.5</v>
      </c>
      <c r="AZ262" s="41">
        <f t="shared" si="158"/>
        <v>55333.53</v>
      </c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</row>
    <row r="263" spans="1:68" x14ac:dyDescent="0.25">
      <c r="B263" s="106"/>
      <c r="C263" s="88"/>
      <c r="D263" s="88"/>
      <c r="E263" s="88"/>
      <c r="F263" s="107"/>
      <c r="H263" s="88"/>
      <c r="I263" s="88"/>
      <c r="J263" s="12"/>
      <c r="K263" s="35"/>
      <c r="M263" s="40"/>
      <c r="N263" s="40"/>
      <c r="O263" s="40"/>
      <c r="P263" s="40"/>
      <c r="Q263" s="40"/>
      <c r="R263" s="40"/>
      <c r="S263" s="40"/>
      <c r="T263" s="78"/>
      <c r="U263" s="78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1"/>
      <c r="AG263" s="40"/>
      <c r="AH263" s="40"/>
      <c r="AI263" s="40"/>
      <c r="AJ263" s="40"/>
      <c r="AK263" s="40"/>
      <c r="AL263" s="40"/>
      <c r="AM263" s="40"/>
      <c r="AN263" s="78"/>
      <c r="AO263" s="78"/>
      <c r="AP263" s="40"/>
      <c r="AQ263" s="40"/>
      <c r="AR263" s="40"/>
      <c r="AS263" s="40"/>
      <c r="AT263" s="40"/>
      <c r="AU263" s="40"/>
      <c r="AV263" s="40"/>
      <c r="AW263" s="41"/>
      <c r="AZ263" s="4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</row>
    <row r="264" spans="1:68" x14ac:dyDescent="0.25">
      <c r="A264" s="58">
        <v>1000</v>
      </c>
      <c r="B264" s="106">
        <f>ROUND(A264*200,0)</f>
        <v>200000</v>
      </c>
      <c r="C264" s="88">
        <f>AF264</f>
        <v>35372.65</v>
      </c>
      <c r="D264" s="88">
        <f>AZ264</f>
        <v>35654.65</v>
      </c>
      <c r="E264" s="88">
        <f>D264-C264</f>
        <v>282</v>
      </c>
      <c r="F264" s="107">
        <f>ROUND(E264/C264*100,1)</f>
        <v>0.8</v>
      </c>
      <c r="H264" s="88">
        <f>C264/B264*100</f>
        <v>17.686325</v>
      </c>
      <c r="I264" s="88">
        <f>D264/B264*100</f>
        <v>17.827324999999998</v>
      </c>
      <c r="J264" s="12"/>
      <c r="K264" s="35">
        <f t="shared" si="156"/>
        <v>200000</v>
      </c>
      <c r="L264" s="35">
        <f>IF(A264&lt;=5,A264,5)</f>
        <v>5</v>
      </c>
      <c r="M264" s="35">
        <f>IF(A264&lt;=5,0,A264-5)</f>
        <v>995</v>
      </c>
      <c r="N264" s="40">
        <f>'Rate Tables'!$G$132</f>
        <v>100</v>
      </c>
      <c r="O264" s="40">
        <f>ROUND((L264+M264)*'Rate Tables'!$G$135,4)</f>
        <v>8680</v>
      </c>
      <c r="P264" s="40">
        <f>ROUND(K264*'Rate Tables'!$G$137,4)</f>
        <v>2970</v>
      </c>
      <c r="Q264" s="40">
        <f>SUM(O264:P264)</f>
        <v>11650</v>
      </c>
      <c r="R264" s="40">
        <f>ROUND(B264*'Rate Tables'!$G$139,4)</f>
        <v>702.4</v>
      </c>
      <c r="S264" s="40">
        <f>ROUND(B264*'Rate Tables'!$G$141,4)</f>
        <v>1125</v>
      </c>
      <c r="T264" s="78">
        <f>ROUND(B264*'Rate Tables'!$G$143,4)</f>
        <v>0</v>
      </c>
      <c r="U264" s="78">
        <f>ROUND(B264*'Rate Tables'!$G$144,4)</f>
        <v>256</v>
      </c>
      <c r="V264" s="40">
        <f>ROUND(B264*'Rate Tables'!$G$146,4)</f>
        <v>839.6</v>
      </c>
      <c r="W264" s="40">
        <f>ROUND(B264*'Rate Tables'!$G$148,4)</f>
        <v>0</v>
      </c>
      <c r="X264" s="40">
        <f>ROUND(L264*'Rate Tables'!$G$151,4)</f>
        <v>5.9</v>
      </c>
      <c r="Y264" s="40"/>
      <c r="Z264" s="40">
        <f>ROUND(B264*'Rate Tables'!$G$153,4)</f>
        <v>2896</v>
      </c>
      <c r="AA264" s="40">
        <f>SUM(X264:Z264)</f>
        <v>2901.9</v>
      </c>
      <c r="AB264" s="40">
        <f>ROUND(L264*'Rate Tables'!$G$156,4)</f>
        <v>3.15</v>
      </c>
      <c r="AC264" s="40">
        <f>ROUND(M264*'Rate Tables'!$G$157,4)</f>
        <v>1472.6</v>
      </c>
      <c r="AD264" s="40">
        <f>ROUND(K264*'Rate Tables'!$G$159,4)</f>
        <v>16322</v>
      </c>
      <c r="AE264" s="40">
        <f>SUM(AB264:AD264)</f>
        <v>17797.75</v>
      </c>
      <c r="AF264" s="41">
        <f t="shared" si="157"/>
        <v>35372.65</v>
      </c>
      <c r="AH264" s="40">
        <f>'Rate Tables'!$J$132</f>
        <v>100</v>
      </c>
      <c r="AI264" s="40">
        <f>ROUND((L264+M264)*'Rate Tables'!$J$135,4)</f>
        <v>8680</v>
      </c>
      <c r="AJ264" s="40">
        <f>ROUND(K264*'Rate Tables'!$J$137,4)</f>
        <v>2970</v>
      </c>
      <c r="AK264" s="40">
        <f>SUM(AI264:AJ264)</f>
        <v>11650</v>
      </c>
      <c r="AL264" s="40">
        <f>ROUND(B264*'Rate Tables'!$J$139,4)</f>
        <v>702.4</v>
      </c>
      <c r="AM264" s="40">
        <f>ROUND(B264*'Rate Tables'!$J$141,4)</f>
        <v>1125</v>
      </c>
      <c r="AN264" s="78">
        <f>ROUND($B264*'Rate Tables'!$J$143,4)</f>
        <v>282</v>
      </c>
      <c r="AO264" s="78">
        <f>ROUND($B264*'Rate Tables'!$J$144,4)</f>
        <v>256</v>
      </c>
      <c r="AP264" s="40">
        <f>ROUND($B264*'Rate Tables'!$J$146,4)</f>
        <v>839.6</v>
      </c>
      <c r="AQ264" s="40">
        <f>ROUND(B264*'Rate Tables'!$J$148,4)</f>
        <v>0</v>
      </c>
      <c r="AR264" s="40">
        <f>ROUND(L264*'Rate Tables'!$J$151,4)</f>
        <v>5.9</v>
      </c>
      <c r="AS264" s="40"/>
      <c r="AT264" s="40">
        <f>ROUND(B264*'Rate Tables'!$J$153,4)</f>
        <v>2896</v>
      </c>
      <c r="AU264" s="40">
        <f>SUM(AR264:AT264)</f>
        <v>2901.9</v>
      </c>
      <c r="AV264" s="40">
        <f>ROUND(L264*'Rate Tables'!$J$156,4)</f>
        <v>3.15</v>
      </c>
      <c r="AW264" s="40">
        <f>ROUND(M264*'Rate Tables'!$J$157,4)</f>
        <v>1472.6</v>
      </c>
      <c r="AX264" s="40">
        <f>ROUND(K264*'Rate Tables'!$J$159,4)</f>
        <v>16322</v>
      </c>
      <c r="AY264" s="40">
        <f>SUM(AV264:AX264)</f>
        <v>17797.75</v>
      </c>
      <c r="AZ264" s="41">
        <f t="shared" si="158"/>
        <v>35654.65</v>
      </c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</row>
    <row r="265" spans="1:68" x14ac:dyDescent="0.25">
      <c r="A265" s="58">
        <f>A264</f>
        <v>1000</v>
      </c>
      <c r="B265" s="106">
        <f>ROUND(A265*300,0)</f>
        <v>300000</v>
      </c>
      <c r="C265" s="88">
        <f>AF265</f>
        <v>47928.15</v>
      </c>
      <c r="D265" s="88">
        <f>AZ265</f>
        <v>48351.15</v>
      </c>
      <c r="E265" s="88">
        <f>D265-C265</f>
        <v>423</v>
      </c>
      <c r="F265" s="107">
        <f>ROUND(E265/C265*100,1)</f>
        <v>0.9</v>
      </c>
      <c r="H265" s="88">
        <f>C265/B265*100</f>
        <v>15.976050000000001</v>
      </c>
      <c r="I265" s="88">
        <f>D265/B265*100</f>
        <v>16.117049999999999</v>
      </c>
      <c r="J265" s="12"/>
      <c r="K265" s="35">
        <f t="shared" si="156"/>
        <v>300000</v>
      </c>
      <c r="L265" s="35">
        <f>IF(A265&lt;=5,A265,5)</f>
        <v>5</v>
      </c>
      <c r="M265" s="35">
        <f>IF(A265&lt;=5,0,A265-5)</f>
        <v>995</v>
      </c>
      <c r="N265" s="40">
        <f>'Rate Tables'!$G$132</f>
        <v>100</v>
      </c>
      <c r="O265" s="40">
        <f>ROUND((L265+M265)*'Rate Tables'!$G$135,4)</f>
        <v>8680</v>
      </c>
      <c r="P265" s="40">
        <f>ROUND(K265*'Rate Tables'!$G$137,4)</f>
        <v>4455</v>
      </c>
      <c r="Q265" s="40">
        <f>SUM(O265:P265)</f>
        <v>13135</v>
      </c>
      <c r="R265" s="40">
        <f>ROUND(B265*'Rate Tables'!$G$139,4)</f>
        <v>1053.5999999999999</v>
      </c>
      <c r="S265" s="40">
        <f>ROUND(B265*'Rate Tables'!$G$141,4)</f>
        <v>1687.5</v>
      </c>
      <c r="T265" s="78">
        <f>ROUND(B265*'Rate Tables'!$G$143,4)</f>
        <v>0</v>
      </c>
      <c r="U265" s="78">
        <f>ROUND(B265*'Rate Tables'!$G$144,4)</f>
        <v>384</v>
      </c>
      <c r="V265" s="40">
        <f>ROUND(B265*'Rate Tables'!$G$146,4)</f>
        <v>1259.4000000000001</v>
      </c>
      <c r="W265" s="40">
        <f>ROUND(B265*'Rate Tables'!$G$148,4)</f>
        <v>0</v>
      </c>
      <c r="X265" s="40">
        <f>ROUND(L265*'Rate Tables'!$G$151,4)</f>
        <v>5.9</v>
      </c>
      <c r="Y265" s="40"/>
      <c r="Z265" s="40">
        <f>ROUND(B265*'Rate Tables'!$G$153,4)</f>
        <v>4344</v>
      </c>
      <c r="AA265" s="40">
        <f>SUM(X265:Z265)</f>
        <v>4349.8999999999996</v>
      </c>
      <c r="AB265" s="40">
        <f>ROUND(L265*'Rate Tables'!$G$156,4)</f>
        <v>3.15</v>
      </c>
      <c r="AC265" s="40">
        <f>ROUND(M265*'Rate Tables'!$G$157,4)</f>
        <v>1472.6</v>
      </c>
      <c r="AD265" s="40">
        <f>ROUND(K265*'Rate Tables'!$G$159,4)</f>
        <v>24483</v>
      </c>
      <c r="AE265" s="40">
        <f>SUM(AB265:AD265)</f>
        <v>25958.75</v>
      </c>
      <c r="AF265" s="41">
        <f t="shared" si="157"/>
        <v>47928.15</v>
      </c>
      <c r="AH265" s="40">
        <f>'Rate Tables'!$J$132</f>
        <v>100</v>
      </c>
      <c r="AI265" s="40">
        <f>ROUND((L265+M265)*'Rate Tables'!$J$135,4)</f>
        <v>8680</v>
      </c>
      <c r="AJ265" s="40">
        <f>ROUND(K265*'Rate Tables'!$J$137,4)</f>
        <v>4455</v>
      </c>
      <c r="AK265" s="40">
        <f>SUM(AI265:AJ265)</f>
        <v>13135</v>
      </c>
      <c r="AL265" s="40">
        <f>ROUND(B265*'Rate Tables'!$J$139,4)</f>
        <v>1053.5999999999999</v>
      </c>
      <c r="AM265" s="40">
        <f>ROUND(B265*'Rate Tables'!$J$141,4)</f>
        <v>1687.5</v>
      </c>
      <c r="AN265" s="78">
        <f>ROUND($B265*'Rate Tables'!$J$143,4)</f>
        <v>423</v>
      </c>
      <c r="AO265" s="78">
        <f>ROUND($B265*'Rate Tables'!$J$144,4)</f>
        <v>384</v>
      </c>
      <c r="AP265" s="40">
        <f>ROUND($B265*'Rate Tables'!$J$146,4)</f>
        <v>1259.4000000000001</v>
      </c>
      <c r="AQ265" s="40">
        <f>ROUND(B265*'Rate Tables'!$J$148,4)</f>
        <v>0</v>
      </c>
      <c r="AR265" s="40">
        <f>ROUND(L265*'Rate Tables'!$J$151,4)</f>
        <v>5.9</v>
      </c>
      <c r="AS265" s="40"/>
      <c r="AT265" s="40">
        <f>ROUND(B265*'Rate Tables'!$J$153,4)</f>
        <v>4344</v>
      </c>
      <c r="AU265" s="40">
        <f>SUM(AR265:AT265)</f>
        <v>4349.8999999999996</v>
      </c>
      <c r="AV265" s="40">
        <f>ROUND(L265*'Rate Tables'!$J$156,4)</f>
        <v>3.15</v>
      </c>
      <c r="AW265" s="40">
        <f>ROUND(M265*'Rate Tables'!$J$157,4)</f>
        <v>1472.6</v>
      </c>
      <c r="AX265" s="40">
        <f>ROUND(K265*'Rate Tables'!$J$159,4)</f>
        <v>24483</v>
      </c>
      <c r="AY265" s="40">
        <f>SUM(AV265:AX265)</f>
        <v>25958.75</v>
      </c>
      <c r="AZ265" s="41">
        <f t="shared" si="158"/>
        <v>48351.15</v>
      </c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</row>
    <row r="266" spans="1:68" x14ac:dyDescent="0.25">
      <c r="A266" s="58">
        <f>A265</f>
        <v>1000</v>
      </c>
      <c r="B266" s="106">
        <f>ROUND(A266*400,0)</f>
        <v>400000</v>
      </c>
      <c r="C266" s="88">
        <f>AF266</f>
        <v>60483.65</v>
      </c>
      <c r="D266" s="88">
        <f>AZ266</f>
        <v>61047.65</v>
      </c>
      <c r="E266" s="88">
        <f>D266-C266</f>
        <v>564</v>
      </c>
      <c r="F266" s="107">
        <f>ROUND(E266/C266*100,1)</f>
        <v>0.9</v>
      </c>
      <c r="H266" s="88">
        <f>C266/B266*100</f>
        <v>15.120912499999999</v>
      </c>
      <c r="I266" s="88">
        <f>D266/B266*100</f>
        <v>15.261912499999999</v>
      </c>
      <c r="J266" s="12"/>
      <c r="K266" s="35">
        <f t="shared" si="156"/>
        <v>400000</v>
      </c>
      <c r="L266" s="35">
        <f>IF(A266&lt;=5,A266,5)</f>
        <v>5</v>
      </c>
      <c r="M266" s="35">
        <f>IF(A266&lt;=5,0,A266-5)</f>
        <v>995</v>
      </c>
      <c r="N266" s="40">
        <f>'Rate Tables'!$G$132</f>
        <v>100</v>
      </c>
      <c r="O266" s="40">
        <f>ROUND((L266+M266)*'Rate Tables'!$G$135,4)</f>
        <v>8680</v>
      </c>
      <c r="P266" s="40">
        <f>ROUND(K266*'Rate Tables'!$G$137,4)</f>
        <v>5940</v>
      </c>
      <c r="Q266" s="40">
        <f>SUM(O266:P266)</f>
        <v>14620</v>
      </c>
      <c r="R266" s="40">
        <f>ROUND(B266*'Rate Tables'!$G$139,4)</f>
        <v>1404.8</v>
      </c>
      <c r="S266" s="40">
        <f>ROUND(B266*'Rate Tables'!$G$141,4)</f>
        <v>2250</v>
      </c>
      <c r="T266" s="78">
        <f>ROUND(B266*'Rate Tables'!$G$143,4)</f>
        <v>0</v>
      </c>
      <c r="U266" s="78">
        <f>ROUND(B266*'Rate Tables'!$G$144,4)</f>
        <v>512</v>
      </c>
      <c r="V266" s="40">
        <f>ROUND(B266*'Rate Tables'!$G$146,4)</f>
        <v>1679.2</v>
      </c>
      <c r="W266" s="40">
        <f>ROUND(B266*'Rate Tables'!$G$148,4)</f>
        <v>0</v>
      </c>
      <c r="X266" s="40">
        <f>ROUND(L266*'Rate Tables'!$G$151,4)</f>
        <v>5.9</v>
      </c>
      <c r="Y266" s="40"/>
      <c r="Z266" s="40">
        <f>ROUND(B266*'Rate Tables'!$G$153,4)</f>
        <v>5792</v>
      </c>
      <c r="AA266" s="40">
        <f>SUM(X266:Z266)</f>
        <v>5797.9</v>
      </c>
      <c r="AB266" s="40">
        <f>ROUND(L266*'Rate Tables'!$G$156,4)</f>
        <v>3.15</v>
      </c>
      <c r="AC266" s="40">
        <f>ROUND(M266*'Rate Tables'!$G$157,4)</f>
        <v>1472.6</v>
      </c>
      <c r="AD266" s="40">
        <f>ROUND(K266*'Rate Tables'!$G$159,4)</f>
        <v>32644</v>
      </c>
      <c r="AE266" s="40">
        <f>SUM(AB266:AD266)</f>
        <v>34119.75</v>
      </c>
      <c r="AF266" s="41">
        <f t="shared" si="157"/>
        <v>60483.65</v>
      </c>
      <c r="AH266" s="40">
        <f>'Rate Tables'!$J$132</f>
        <v>100</v>
      </c>
      <c r="AI266" s="40">
        <f>ROUND((L266+M266)*'Rate Tables'!$J$135,4)</f>
        <v>8680</v>
      </c>
      <c r="AJ266" s="40">
        <f>ROUND(K266*'Rate Tables'!$J$137,4)</f>
        <v>5940</v>
      </c>
      <c r="AK266" s="40">
        <f>SUM(AI266:AJ266)</f>
        <v>14620</v>
      </c>
      <c r="AL266" s="40">
        <f>ROUND(B266*'Rate Tables'!$J$139,4)</f>
        <v>1404.8</v>
      </c>
      <c r="AM266" s="40">
        <f>ROUND(B266*'Rate Tables'!$J$141,4)</f>
        <v>2250</v>
      </c>
      <c r="AN266" s="78">
        <f>ROUND($B266*'Rate Tables'!$J$143,4)</f>
        <v>564</v>
      </c>
      <c r="AO266" s="78">
        <f>ROUND($B266*'Rate Tables'!$J$144,4)</f>
        <v>512</v>
      </c>
      <c r="AP266" s="40">
        <f>ROUND($B266*'Rate Tables'!$J$146,4)</f>
        <v>1679.2</v>
      </c>
      <c r="AQ266" s="40">
        <f>ROUND(B266*'Rate Tables'!$J$148,4)</f>
        <v>0</v>
      </c>
      <c r="AR266" s="40">
        <f>ROUND(L266*'Rate Tables'!$J$151,4)</f>
        <v>5.9</v>
      </c>
      <c r="AS266" s="40"/>
      <c r="AT266" s="40">
        <f>ROUND(B266*'Rate Tables'!$J$153,4)</f>
        <v>5792</v>
      </c>
      <c r="AU266" s="40">
        <f>SUM(AR266:AT266)</f>
        <v>5797.9</v>
      </c>
      <c r="AV266" s="40">
        <f>ROUND(L266*'Rate Tables'!$J$156,4)</f>
        <v>3.15</v>
      </c>
      <c r="AW266" s="40">
        <f>ROUND(M266*'Rate Tables'!$J$157,4)</f>
        <v>1472.6</v>
      </c>
      <c r="AX266" s="40">
        <f>ROUND(K266*'Rate Tables'!$J$159,4)</f>
        <v>32644</v>
      </c>
      <c r="AY266" s="40">
        <f>SUM(AV266:AX266)</f>
        <v>34119.75</v>
      </c>
      <c r="AZ266" s="41">
        <f t="shared" si="158"/>
        <v>61047.65</v>
      </c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</row>
    <row r="267" spans="1:68" x14ac:dyDescent="0.25">
      <c r="A267" s="58">
        <f>A266</f>
        <v>1000</v>
      </c>
      <c r="B267" s="106">
        <f>ROUND(A267*500,0)</f>
        <v>500000</v>
      </c>
      <c r="C267" s="88">
        <f>AF267</f>
        <v>73039.149999999994</v>
      </c>
      <c r="D267" s="88">
        <f>AZ267</f>
        <v>73744.149999999994</v>
      </c>
      <c r="E267" s="88">
        <f>D267-C267</f>
        <v>705</v>
      </c>
      <c r="F267" s="107">
        <f>ROUND(E267/C267*100,1)</f>
        <v>1</v>
      </c>
      <c r="H267" s="88">
        <f>C267/B267*100</f>
        <v>14.60783</v>
      </c>
      <c r="I267" s="88">
        <f>D267/B267*100</f>
        <v>14.748829999999998</v>
      </c>
      <c r="J267" s="12"/>
      <c r="K267" s="35">
        <f t="shared" si="156"/>
        <v>500000</v>
      </c>
      <c r="L267" s="35">
        <f>IF(A267&lt;=5,A267,5)</f>
        <v>5</v>
      </c>
      <c r="M267" s="35">
        <f>IF(A267&lt;=5,0,A267-5)</f>
        <v>995</v>
      </c>
      <c r="N267" s="40">
        <f>'Rate Tables'!$G$132</f>
        <v>100</v>
      </c>
      <c r="O267" s="40">
        <f>ROUND((L267+M267)*'Rate Tables'!$G$135,4)</f>
        <v>8680</v>
      </c>
      <c r="P267" s="40">
        <f>ROUND(K267*'Rate Tables'!$G$137,4)</f>
        <v>7425</v>
      </c>
      <c r="Q267" s="40">
        <f>SUM(O267:P267)</f>
        <v>16105</v>
      </c>
      <c r="R267" s="40">
        <f>ROUND(B267*'Rate Tables'!$G$139,4)</f>
        <v>1756</v>
      </c>
      <c r="S267" s="40">
        <f>ROUND(B267*'Rate Tables'!$G$141,4)</f>
        <v>2812.5</v>
      </c>
      <c r="T267" s="78">
        <f>ROUND(B267*'Rate Tables'!$G$143,4)</f>
        <v>0</v>
      </c>
      <c r="U267" s="78">
        <f>ROUND(B267*'Rate Tables'!$G$144,4)</f>
        <v>640</v>
      </c>
      <c r="V267" s="40">
        <f>ROUND(B267*'Rate Tables'!$G$146,4)</f>
        <v>2099</v>
      </c>
      <c r="W267" s="40">
        <f>ROUND(B267*'Rate Tables'!$G$148,4)</f>
        <v>0</v>
      </c>
      <c r="X267" s="40">
        <f>ROUND(L267*'Rate Tables'!$G$151,4)</f>
        <v>5.9</v>
      </c>
      <c r="Y267" s="40"/>
      <c r="Z267" s="40">
        <f>ROUND(B267*'Rate Tables'!$G$153,4)</f>
        <v>7240</v>
      </c>
      <c r="AA267" s="40">
        <f>SUM(X267:Z267)</f>
        <v>7245.9</v>
      </c>
      <c r="AB267" s="40">
        <f>ROUND(L267*'Rate Tables'!$G$156,4)</f>
        <v>3.15</v>
      </c>
      <c r="AC267" s="40">
        <f>ROUND(M267*'Rate Tables'!$G$157,4)</f>
        <v>1472.6</v>
      </c>
      <c r="AD267" s="40">
        <f>ROUND(K267*'Rate Tables'!$G$159,4)</f>
        <v>40805</v>
      </c>
      <c r="AE267" s="40">
        <f>SUM(AB267:AD267)</f>
        <v>42280.75</v>
      </c>
      <c r="AF267" s="41">
        <f t="shared" si="157"/>
        <v>73039.149999999994</v>
      </c>
      <c r="AH267" s="40">
        <f>'Rate Tables'!$J$132</f>
        <v>100</v>
      </c>
      <c r="AI267" s="40">
        <f>ROUND((L267+M267)*'Rate Tables'!$J$135,4)</f>
        <v>8680</v>
      </c>
      <c r="AJ267" s="40">
        <f>ROUND(K267*'Rate Tables'!$J$137,4)</f>
        <v>7425</v>
      </c>
      <c r="AK267" s="40">
        <f>SUM(AI267:AJ267)</f>
        <v>16105</v>
      </c>
      <c r="AL267" s="40">
        <f>ROUND(B267*'Rate Tables'!$J$139,4)</f>
        <v>1756</v>
      </c>
      <c r="AM267" s="40">
        <f>ROUND(B267*'Rate Tables'!$J$141,4)</f>
        <v>2812.5</v>
      </c>
      <c r="AN267" s="78">
        <f>ROUND($B267*'Rate Tables'!$J$143,4)</f>
        <v>705</v>
      </c>
      <c r="AO267" s="78">
        <f>ROUND($B267*'Rate Tables'!$J$144,4)</f>
        <v>640</v>
      </c>
      <c r="AP267" s="40">
        <f>ROUND($B267*'Rate Tables'!$J$146,4)</f>
        <v>2099</v>
      </c>
      <c r="AQ267" s="40">
        <f>ROUND(B267*'Rate Tables'!$J$148,4)</f>
        <v>0</v>
      </c>
      <c r="AR267" s="40">
        <f>ROUND(L267*'Rate Tables'!$J$151,4)</f>
        <v>5.9</v>
      </c>
      <c r="AS267" s="40"/>
      <c r="AT267" s="40">
        <f>ROUND(B267*'Rate Tables'!$J$153,4)</f>
        <v>7240</v>
      </c>
      <c r="AU267" s="40">
        <f>SUM(AR267:AT267)</f>
        <v>7245.9</v>
      </c>
      <c r="AV267" s="40">
        <f>ROUND(L267*'Rate Tables'!$J$156,4)</f>
        <v>3.15</v>
      </c>
      <c r="AW267" s="40">
        <f>ROUND(M267*'Rate Tables'!$J$157,4)</f>
        <v>1472.6</v>
      </c>
      <c r="AX267" s="40">
        <f>ROUND(K267*'Rate Tables'!$J$159,4)</f>
        <v>40805</v>
      </c>
      <c r="AY267" s="40">
        <f>SUM(AV267:AX267)</f>
        <v>42280.75</v>
      </c>
      <c r="AZ267" s="41">
        <f t="shared" si="158"/>
        <v>73744.149999999994</v>
      </c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</row>
    <row r="268" spans="1:68" x14ac:dyDescent="0.25">
      <c r="K268" s="35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</row>
    <row r="269" spans="1:68" x14ac:dyDescent="0.25">
      <c r="K269" s="35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</row>
    <row r="270" spans="1:68" x14ac:dyDescent="0.25">
      <c r="K270" s="35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</row>
    <row r="271" spans="1:68" x14ac:dyDescent="0.25">
      <c r="K271" s="35"/>
      <c r="BH271" s="1"/>
      <c r="BI271" s="1"/>
      <c r="BJ271" s="1"/>
      <c r="BK271" s="1"/>
      <c r="BL271" s="1"/>
      <c r="BM271" s="1"/>
      <c r="BN271" s="1"/>
      <c r="BO271" s="1"/>
      <c r="BP271" s="1"/>
    </row>
    <row r="272" spans="1:68" x14ac:dyDescent="0.25">
      <c r="K272" s="35"/>
      <c r="BH272" s="1"/>
      <c r="BI272" s="1"/>
      <c r="BJ272" s="1"/>
      <c r="BK272" s="1"/>
      <c r="BL272" s="1"/>
      <c r="BM272" s="1"/>
      <c r="BN272" s="1"/>
      <c r="BO272" s="1"/>
      <c r="BP272" s="1"/>
    </row>
    <row r="273" spans="11:68" x14ac:dyDescent="0.25">
      <c r="K273" s="35"/>
      <c r="BH273" s="1"/>
      <c r="BI273" s="1"/>
      <c r="BJ273" s="1"/>
      <c r="BK273" s="1"/>
      <c r="BL273" s="1"/>
      <c r="BM273" s="1"/>
      <c r="BN273" s="1"/>
      <c r="BO273" s="1"/>
      <c r="BP273" s="1"/>
    </row>
    <row r="274" spans="11:68" x14ac:dyDescent="0.25">
      <c r="K274" s="35"/>
      <c r="BJ274" s="1"/>
      <c r="BK274" s="1"/>
      <c r="BL274" s="1"/>
      <c r="BM274" s="1"/>
      <c r="BN274" s="1"/>
      <c r="BO274" s="1"/>
      <c r="BP274" s="1"/>
    </row>
    <row r="275" spans="11:68" x14ac:dyDescent="0.25">
      <c r="K275" s="35"/>
      <c r="BJ275" s="1"/>
      <c r="BK275" s="1"/>
      <c r="BL275" s="1"/>
      <c r="BM275" s="1"/>
      <c r="BN275" s="1"/>
      <c r="BO275" s="1"/>
      <c r="BP275" s="1"/>
    </row>
    <row r="276" spans="11:68" x14ac:dyDescent="0.25">
      <c r="K276" s="35"/>
      <c r="BL276" s="1"/>
      <c r="BM276" s="1"/>
      <c r="BN276" s="1"/>
      <c r="BO276" s="1"/>
      <c r="BP276" s="1"/>
    </row>
    <row r="277" spans="11:68" x14ac:dyDescent="0.25">
      <c r="K277" s="35"/>
      <c r="BL277" s="1"/>
      <c r="BM277" s="1"/>
      <c r="BN277" s="1"/>
      <c r="BO277" s="1"/>
      <c r="BP277" s="1"/>
    </row>
    <row r="278" spans="11:68" x14ac:dyDescent="0.25">
      <c r="K278" s="35"/>
      <c r="BL278" s="1"/>
      <c r="BM278" s="1"/>
      <c r="BN278" s="1"/>
      <c r="BO278" s="1"/>
      <c r="BP278" s="1"/>
    </row>
    <row r="279" spans="11:68" x14ac:dyDescent="0.25">
      <c r="K279" s="35"/>
      <c r="BM279" s="1"/>
      <c r="BN279" s="1"/>
      <c r="BO279" s="1"/>
      <c r="BP279" s="1"/>
    </row>
    <row r="280" spans="11:68" x14ac:dyDescent="0.25">
      <c r="K280" s="35"/>
      <c r="BM280" s="1"/>
      <c r="BN280" s="1"/>
      <c r="BO280" s="1"/>
      <c r="BP280" s="1"/>
    </row>
    <row r="281" spans="11:68" x14ac:dyDescent="0.25">
      <c r="K281" s="35"/>
      <c r="BM281" s="1"/>
      <c r="BN281" s="1"/>
      <c r="BO281" s="1"/>
      <c r="BP281" s="1"/>
    </row>
    <row r="282" spans="11:68" x14ac:dyDescent="0.25">
      <c r="K282" s="35"/>
      <c r="BM282" s="1"/>
      <c r="BN282" s="1"/>
      <c r="BO282" s="1"/>
      <c r="BP282" s="1"/>
    </row>
    <row r="283" spans="11:68" x14ac:dyDescent="0.25">
      <c r="K283" s="35"/>
      <c r="BM283" s="1"/>
      <c r="BN283" s="1"/>
      <c r="BO283" s="1"/>
      <c r="BP283" s="1"/>
    </row>
    <row r="284" spans="11:68" x14ac:dyDescent="0.25">
      <c r="K284" s="35"/>
      <c r="BM284" s="1"/>
      <c r="BN284" s="1"/>
      <c r="BO284" s="1"/>
      <c r="BP284" s="1"/>
    </row>
    <row r="285" spans="11:68" x14ac:dyDescent="0.25">
      <c r="K285" s="35"/>
      <c r="BM285" s="1"/>
      <c r="BN285" s="1"/>
      <c r="BO285" s="1"/>
      <c r="BP285" s="1"/>
    </row>
    <row r="286" spans="11:68" x14ac:dyDescent="0.25">
      <c r="K286" s="35"/>
      <c r="BM286" s="1"/>
      <c r="BN286" s="1"/>
      <c r="BO286" s="1"/>
      <c r="BP286" s="1"/>
    </row>
    <row r="287" spans="11:68" x14ac:dyDescent="0.25">
      <c r="K287" s="35"/>
      <c r="BP287" s="1"/>
    </row>
    <row r="288" spans="11:68" x14ac:dyDescent="0.25">
      <c r="K288" s="35"/>
      <c r="BP288" s="1"/>
    </row>
    <row r="289" spans="11:68" x14ac:dyDescent="0.25">
      <c r="K289" s="35"/>
      <c r="BP289" s="1"/>
    </row>
    <row r="290" spans="11:68" x14ac:dyDescent="0.25">
      <c r="K290" s="35"/>
      <c r="BP290" s="1"/>
    </row>
    <row r="291" spans="11:68" x14ac:dyDescent="0.25">
      <c r="K291" s="35"/>
      <c r="BP291" s="1"/>
    </row>
    <row r="292" spans="11:68" x14ac:dyDescent="0.25">
      <c r="K292" s="35"/>
      <c r="BP292" s="1"/>
    </row>
    <row r="293" spans="11:68" x14ac:dyDescent="0.25">
      <c r="K293" s="35"/>
      <c r="BP293" s="1"/>
    </row>
    <row r="294" spans="11:68" x14ac:dyDescent="0.25">
      <c r="K294" s="35"/>
      <c r="BP294" s="1"/>
    </row>
    <row r="295" spans="11:68" x14ac:dyDescent="0.25">
      <c r="K295" s="35"/>
      <c r="BP295" s="1"/>
    </row>
    <row r="296" spans="11:68" x14ac:dyDescent="0.25">
      <c r="K296" s="35"/>
      <c r="BP296" s="1"/>
    </row>
  </sheetData>
  <mergeCells count="16">
    <mergeCell ref="H236:I236"/>
    <mergeCell ref="P107:AK107"/>
    <mergeCell ref="H108:I108"/>
    <mergeCell ref="P150:AK150"/>
    <mergeCell ref="H151:I151"/>
    <mergeCell ref="N192:AF192"/>
    <mergeCell ref="AH192:AZ192"/>
    <mergeCell ref="H193:I193"/>
    <mergeCell ref="N235:AF235"/>
    <mergeCell ref="AH235:AZ235"/>
    <mergeCell ref="H58:I58"/>
    <mergeCell ref="N9:Y9"/>
    <mergeCell ref="AK9:AV9"/>
    <mergeCell ref="H10:I10"/>
    <mergeCell ref="M57:Y57"/>
    <mergeCell ref="AJ57:AV57"/>
  </mergeCells>
  <printOptions horizontalCentered="1"/>
  <pageMargins left="0.5" right="0.5" top="1.4" bottom="0.75" header="0.5" footer="0.5"/>
  <pageSetup fitToHeight="0" orientation="portrait" r:id="rId1"/>
  <headerFooter alignWithMargins="0">
    <oddHeader>&amp;C&amp;"Arial,Bold"&amp;12
Program Year 4</oddHeader>
    <oddFooter>&amp;L*All Rates Include Sales and Use Tax</oddFooter>
  </headerFooter>
  <rowBreaks count="5" manualBreakCount="5">
    <brk id="48" max="16383" man="1"/>
    <brk id="98" max="16383" man="1"/>
    <brk id="141" max="16383" man="1"/>
    <brk id="183" max="5" man="1"/>
    <brk id="22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E5EA9-A74A-4A69-A8FA-A550B04A51DE}">
  <sheetPr>
    <tabColor indexed="42"/>
    <pageSetUpPr fitToPage="1"/>
  </sheetPr>
  <dimension ref="A1:AW66"/>
  <sheetViews>
    <sheetView workbookViewId="0">
      <selection activeCell="I60" sqref="I60"/>
    </sheetView>
  </sheetViews>
  <sheetFormatPr defaultColWidth="9.1796875" defaultRowHeight="12.5" x14ac:dyDescent="0.25"/>
  <cols>
    <col min="1" max="1" width="9.1796875" style="1"/>
    <col min="2" max="6" width="11.453125" style="1" customWidth="1"/>
    <col min="7" max="9" width="9.1796875" style="1" customWidth="1"/>
    <col min="10" max="10" width="3.81640625" style="1" customWidth="1"/>
    <col min="11" max="28" width="9.1796875" style="1" customWidth="1"/>
    <col min="29" max="29" width="4.453125" style="1" customWidth="1"/>
    <col min="30" max="45" width="9.1796875" style="1" customWidth="1"/>
    <col min="46" max="16384" width="9.1796875" style="1"/>
  </cols>
  <sheetData>
    <row r="1" spans="1:49" ht="15.5" x14ac:dyDescent="0.35">
      <c r="A1" s="20" t="str">
        <f>'Rate Tables'!A1</f>
        <v>ROCKLAND ELECTRIC COMPANY</v>
      </c>
      <c r="B1" s="20"/>
      <c r="C1" s="21"/>
      <c r="D1" s="21"/>
      <c r="E1" s="21"/>
      <c r="F1" s="21"/>
    </row>
    <row r="3" spans="1:49" x14ac:dyDescent="0.25">
      <c r="A3" s="132" t="str">
        <f>'Rate Tables'!A3</f>
        <v>Monthly Billing Comparisons</v>
      </c>
      <c r="B3" s="132"/>
      <c r="C3" s="132"/>
      <c r="D3" s="132"/>
      <c r="E3" s="132"/>
      <c r="F3" s="132"/>
    </row>
    <row r="5" spans="1:49" ht="13" x14ac:dyDescent="0.3">
      <c r="A5" s="22" t="s">
        <v>90</v>
      </c>
      <c r="B5" s="22"/>
      <c r="C5" s="21"/>
      <c r="D5" s="21"/>
      <c r="E5" s="21"/>
      <c r="F5" s="21"/>
    </row>
    <row r="6" spans="1:49" ht="13" x14ac:dyDescent="0.3">
      <c r="A6" s="136"/>
      <c r="B6" s="136"/>
      <c r="C6" s="136"/>
      <c r="D6" s="136"/>
      <c r="E6" s="136"/>
      <c r="F6" s="136"/>
    </row>
    <row r="7" spans="1:49" ht="13" x14ac:dyDescent="0.3">
      <c r="B7" s="19"/>
      <c r="AV7" s="14"/>
      <c r="AW7" s="14"/>
    </row>
    <row r="8" spans="1:49" x14ac:dyDescent="0.25">
      <c r="B8" s="19"/>
    </row>
    <row r="9" spans="1:49" ht="13" x14ac:dyDescent="0.3">
      <c r="B9" s="44" t="s">
        <v>48</v>
      </c>
      <c r="C9" s="24" t="s">
        <v>49</v>
      </c>
      <c r="D9" s="24" t="s">
        <v>49</v>
      </c>
      <c r="N9" s="45" t="s">
        <v>50</v>
      </c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D9" s="45" t="s">
        <v>51</v>
      </c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</row>
    <row r="10" spans="1:49" ht="13" x14ac:dyDescent="0.3">
      <c r="B10" s="44" t="s">
        <v>52</v>
      </c>
      <c r="C10" s="24" t="s">
        <v>1</v>
      </c>
      <c r="D10" s="24" t="s">
        <v>3</v>
      </c>
      <c r="E10" s="25" t="s">
        <v>53</v>
      </c>
      <c r="F10" s="21"/>
      <c r="N10" s="26"/>
      <c r="O10" s="26" t="s">
        <v>55</v>
      </c>
      <c r="P10" s="26" t="s">
        <v>55</v>
      </c>
      <c r="Q10" s="26" t="s">
        <v>2</v>
      </c>
      <c r="R10" s="26"/>
      <c r="S10" s="26"/>
      <c r="T10" s="26"/>
      <c r="U10" s="26"/>
      <c r="V10" s="26" t="s">
        <v>56</v>
      </c>
      <c r="W10" s="26"/>
      <c r="X10" s="26"/>
      <c r="Y10" s="26" t="s">
        <v>19</v>
      </c>
      <c r="Z10" s="26" t="s">
        <v>19</v>
      </c>
      <c r="AA10" s="26" t="s">
        <v>2</v>
      </c>
      <c r="AB10" s="26" t="s">
        <v>2</v>
      </c>
      <c r="AD10" s="26"/>
      <c r="AE10" s="26" t="s">
        <v>55</v>
      </c>
      <c r="AF10" s="26" t="s">
        <v>55</v>
      </c>
      <c r="AG10" s="26" t="s">
        <v>2</v>
      </c>
      <c r="AH10" s="26"/>
      <c r="AI10" s="26"/>
      <c r="AJ10" s="26"/>
      <c r="AK10" s="26"/>
      <c r="AL10" s="26" t="s">
        <v>56</v>
      </c>
      <c r="AM10" s="26"/>
      <c r="AN10" s="26"/>
      <c r="AO10" s="26" t="s">
        <v>19</v>
      </c>
      <c r="AP10" s="26" t="s">
        <v>19</v>
      </c>
      <c r="AQ10" s="26" t="s">
        <v>2</v>
      </c>
      <c r="AR10" s="26" t="s">
        <v>2</v>
      </c>
    </row>
    <row r="11" spans="1:49" ht="13" x14ac:dyDescent="0.3">
      <c r="B11" s="46" t="s">
        <v>57</v>
      </c>
      <c r="C11" s="27" t="s">
        <v>58</v>
      </c>
      <c r="D11" s="27" t="s">
        <v>58</v>
      </c>
      <c r="E11" s="27" t="s">
        <v>59</v>
      </c>
      <c r="F11" s="27" t="s">
        <v>60</v>
      </c>
      <c r="K11" s="3" t="s">
        <v>61</v>
      </c>
      <c r="L11" s="3" t="s">
        <v>62</v>
      </c>
      <c r="M11" s="3"/>
      <c r="N11" s="3" t="s">
        <v>63</v>
      </c>
      <c r="O11" s="3" t="s">
        <v>61</v>
      </c>
      <c r="P11" s="3" t="s">
        <v>62</v>
      </c>
      <c r="Q11" s="3" t="s">
        <v>64</v>
      </c>
      <c r="R11" s="3" t="s">
        <v>65</v>
      </c>
      <c r="S11" s="3" t="s">
        <v>66</v>
      </c>
      <c r="T11" s="62" t="s">
        <v>103</v>
      </c>
      <c r="U11" s="62" t="s">
        <v>105</v>
      </c>
      <c r="V11" s="3" t="s">
        <v>83</v>
      </c>
      <c r="W11" s="3" t="s">
        <v>68</v>
      </c>
      <c r="X11" s="3" t="s">
        <v>69</v>
      </c>
      <c r="Y11" s="3" t="s">
        <v>70</v>
      </c>
      <c r="Z11" s="3" t="s">
        <v>71</v>
      </c>
      <c r="AA11" s="3" t="s">
        <v>19</v>
      </c>
      <c r="AB11" s="3" t="s">
        <v>72</v>
      </c>
      <c r="AD11" s="3" t="s">
        <v>63</v>
      </c>
      <c r="AE11" s="3" t="s">
        <v>61</v>
      </c>
      <c r="AF11" s="3" t="s">
        <v>62</v>
      </c>
      <c r="AG11" s="3" t="s">
        <v>64</v>
      </c>
      <c r="AH11" s="3" t="s">
        <v>65</v>
      </c>
      <c r="AI11" s="3" t="s">
        <v>66</v>
      </c>
      <c r="AJ11" s="62" t="s">
        <v>103</v>
      </c>
      <c r="AK11" s="62" t="s">
        <v>105</v>
      </c>
      <c r="AL11" s="3" t="s">
        <v>83</v>
      </c>
      <c r="AM11" s="3" t="s">
        <v>68</v>
      </c>
      <c r="AN11" s="3" t="s">
        <v>69</v>
      </c>
      <c r="AO11" s="3" t="s">
        <v>70</v>
      </c>
      <c r="AP11" s="3" t="s">
        <v>71</v>
      </c>
      <c r="AQ11" s="3" t="s">
        <v>19</v>
      </c>
      <c r="AR11" s="3" t="s">
        <v>72</v>
      </c>
    </row>
    <row r="12" spans="1:49" ht="13" x14ac:dyDescent="0.3">
      <c r="B12" s="46"/>
      <c r="C12" s="27"/>
      <c r="D12" s="27"/>
      <c r="E12" s="27"/>
      <c r="F12" s="27"/>
      <c r="K12" s="3"/>
      <c r="L12" s="3"/>
      <c r="M12" s="3"/>
      <c r="N12" s="3"/>
      <c r="O12" s="3"/>
      <c r="P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D12" s="3"/>
      <c r="AE12" s="3"/>
      <c r="AF12" s="3"/>
    </row>
    <row r="13" spans="1:49" ht="13" x14ac:dyDescent="0.3">
      <c r="A13" s="28" t="s">
        <v>9</v>
      </c>
      <c r="B13" s="46"/>
      <c r="C13" s="27"/>
      <c r="D13" s="27"/>
      <c r="E13" s="27"/>
      <c r="F13" s="27"/>
      <c r="H13" s="129" t="s">
        <v>54</v>
      </c>
      <c r="I13" s="129"/>
      <c r="K13" s="3"/>
      <c r="L13" s="3"/>
      <c r="M13" s="3"/>
      <c r="N13" s="3"/>
      <c r="O13" s="3"/>
      <c r="P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D13" s="3"/>
      <c r="AE13" s="3"/>
      <c r="AF13" s="3"/>
    </row>
    <row r="14" spans="1:49" x14ac:dyDescent="0.25">
      <c r="B14" s="19"/>
      <c r="H14" s="28" t="s">
        <v>1</v>
      </c>
      <c r="I14" s="28" t="s">
        <v>3</v>
      </c>
    </row>
    <row r="15" spans="1:49" x14ac:dyDescent="0.25">
      <c r="B15" s="19">
        <v>0</v>
      </c>
      <c r="C15" s="5">
        <f>AB15</f>
        <v>5.41</v>
      </c>
      <c r="D15" s="5">
        <f>AR15</f>
        <v>5.41</v>
      </c>
      <c r="E15" s="5">
        <f>D15-C15</f>
        <v>0</v>
      </c>
      <c r="F15" s="29">
        <f>ROUND(E15/C15*100,1)</f>
        <v>0</v>
      </c>
      <c r="H15" s="26" t="str">
        <f>IF(ISERROR(C15/B15*100),"N/A",(C15/B15*100))</f>
        <v>N/A</v>
      </c>
      <c r="I15" s="30" t="str">
        <f>IF(ISERROR(D15/B15*100),"N/A",(D15/B15*100))</f>
        <v>N/A</v>
      </c>
      <c r="K15" s="1">
        <f>IF(B15&lt;=600,B15,600)</f>
        <v>0</v>
      </c>
      <c r="L15" s="1">
        <f>IF(B15&lt;=600,0,B15-600)</f>
        <v>0</v>
      </c>
      <c r="M15" s="47"/>
      <c r="N15" s="31">
        <f>'Rate Tables'!$F$167</f>
        <v>5.41</v>
      </c>
      <c r="O15" s="31">
        <f>ROUND(K15*'Rate Tables'!$F$170,4)</f>
        <v>0</v>
      </c>
      <c r="P15" s="31">
        <f>ROUND((L15)*'Rate Tables'!$F$171,4)</f>
        <v>0</v>
      </c>
      <c r="Q15" s="31">
        <f>SUM(O15:P15)</f>
        <v>0</v>
      </c>
      <c r="R15" s="31">
        <f>ROUND(B15*'Rate Tables'!$F$173,4)</f>
        <v>0</v>
      </c>
      <c r="S15" s="31">
        <f>ROUND($B15*'Rate Tables'!$F$175,4)</f>
        <v>0</v>
      </c>
      <c r="T15" s="81">
        <f>ROUND($B15*'Rate Tables'!$F$177,4)</f>
        <v>0</v>
      </c>
      <c r="U15" s="81">
        <f>ROUND($B15*'Rate Tables'!$F$178,4)</f>
        <v>0</v>
      </c>
      <c r="V15" s="31">
        <f>ROUND(B15*'Rate Tables'!$F$180,4)</f>
        <v>0</v>
      </c>
      <c r="W15" s="31">
        <f>ROUND(B15*'Rate Tables'!$F$182,4)</f>
        <v>0</v>
      </c>
      <c r="X15" s="31">
        <f>ROUND(B15*'Rate Tables'!$F$184,4)</f>
        <v>0</v>
      </c>
      <c r="Y15" s="31">
        <f>ROUND(K15*'Rate Tables'!$F$188,4)</f>
        <v>0</v>
      </c>
      <c r="Z15" s="31">
        <f>ROUND(L15*'Rate Tables'!$F$189,4)</f>
        <v>0</v>
      </c>
      <c r="AA15" s="31">
        <f>SUM(Y15:Z15)</f>
        <v>0</v>
      </c>
      <c r="AB15" s="12">
        <f>ROUND(N15+Q15+R15+S15+T15+U15+V15+W15+X15+AA15,2)</f>
        <v>5.41</v>
      </c>
      <c r="AD15" s="31">
        <f>'Rate Tables'!$I$167</f>
        <v>5.41</v>
      </c>
      <c r="AE15" s="31">
        <f>ROUND(K15*'Rate Tables'!$I$170,4)</f>
        <v>0</v>
      </c>
      <c r="AF15" s="31">
        <f>ROUND((L15)*'Rate Tables'!$I$171,4)</f>
        <v>0</v>
      </c>
      <c r="AG15" s="31">
        <f>SUM(AE15:AF15)</f>
        <v>0</v>
      </c>
      <c r="AH15" s="31">
        <f>ROUND(B15*'Rate Tables'!$I$173,4)</f>
        <v>0</v>
      </c>
      <c r="AI15" s="31">
        <f>ROUND($B15*'Rate Tables'!$I$175,4)</f>
        <v>0</v>
      </c>
      <c r="AJ15" s="81">
        <f>ROUND($B15*'Rate Tables'!$I$177,4)</f>
        <v>0</v>
      </c>
      <c r="AK15" s="81">
        <f>ROUND($B15*'Rate Tables'!$I$178,4)</f>
        <v>0</v>
      </c>
      <c r="AL15" s="31">
        <f>ROUND(B15*'Rate Tables'!$I$180,4)</f>
        <v>0</v>
      </c>
      <c r="AM15" s="31">
        <f>ROUND(B15*'Rate Tables'!$I$182,4)</f>
        <v>0</v>
      </c>
      <c r="AN15" s="31">
        <f>ROUND(B15*'Rate Tables'!$I$184,4)</f>
        <v>0</v>
      </c>
      <c r="AO15" s="31">
        <f>ROUND(K15*'Rate Tables'!$I$188,4)</f>
        <v>0</v>
      </c>
      <c r="AP15" s="31">
        <f>ROUND(L15*'Rate Tables'!$I$189,4)</f>
        <v>0</v>
      </c>
      <c r="AQ15" s="31">
        <f>SUM(AO15:AP15)</f>
        <v>0</v>
      </c>
      <c r="AR15" s="12">
        <f>ROUND(AD15+AG15+AH15+AI15+AJ15+AK15+AL15+AM15+AN15+AQ15,2)</f>
        <v>5.41</v>
      </c>
    </row>
    <row r="16" spans="1:49" x14ac:dyDescent="0.25">
      <c r="B16" s="19">
        <v>50</v>
      </c>
      <c r="C16" s="12">
        <f>AB16</f>
        <v>13.09</v>
      </c>
      <c r="D16" s="12">
        <f>AR16</f>
        <v>13.1</v>
      </c>
      <c r="E16" s="12">
        <f>D16-C16</f>
        <v>9.9999999999997868E-3</v>
      </c>
      <c r="F16" s="29">
        <f>ROUND(E16/C16*100,1)</f>
        <v>0.1</v>
      </c>
      <c r="H16" s="12">
        <f>C16/B16*100</f>
        <v>26.179999999999996</v>
      </c>
      <c r="I16" s="12">
        <f>D16/B16*100</f>
        <v>26.200000000000003</v>
      </c>
      <c r="K16" s="1">
        <f t="shared" ref="K16:K17" si="0">IF(B16&lt;=600,B16,600)</f>
        <v>50</v>
      </c>
      <c r="L16" s="1">
        <f t="shared" ref="L16:L17" si="1">IF(B16&lt;=600,0,B16-600)</f>
        <v>0</v>
      </c>
      <c r="M16" s="47"/>
      <c r="N16" s="31">
        <f>'Rate Tables'!$F$167</f>
        <v>5.41</v>
      </c>
      <c r="O16" s="31">
        <f>ROUND(K16*'Rate Tables'!$F$170,4)</f>
        <v>2.67</v>
      </c>
      <c r="P16" s="31">
        <f>ROUND((L16)*'Rate Tables'!$F$171,4)</f>
        <v>0</v>
      </c>
      <c r="Q16" s="31">
        <f>SUM(O16:P16)</f>
        <v>2.67</v>
      </c>
      <c r="R16" s="31">
        <f>ROUND(B16*'Rate Tables'!$F$173,4)</f>
        <v>0.17560000000000001</v>
      </c>
      <c r="S16" s="31">
        <f>ROUND($B16*'Rate Tables'!$F$175,4)</f>
        <v>0.28129999999999999</v>
      </c>
      <c r="T16" s="81">
        <f>ROUND($B16*'Rate Tables'!$F$177,4)</f>
        <v>0</v>
      </c>
      <c r="U16" s="81">
        <f>ROUND($B16*'Rate Tables'!$F$178,4)</f>
        <v>-1.4500000000000001E-2</v>
      </c>
      <c r="V16" s="31">
        <f>ROUND(B16*'Rate Tables'!$F$180,4)</f>
        <v>0.2099</v>
      </c>
      <c r="W16" s="31">
        <f>ROUND(B16*'Rate Tables'!$F$182,4)</f>
        <v>0</v>
      </c>
      <c r="X16" s="31">
        <f>ROUND(B16*'Rate Tables'!$F$184,4)</f>
        <v>1.3654999999999999</v>
      </c>
      <c r="Y16" s="31">
        <f>ROUND(K16*'Rate Tables'!$F$188,4)</f>
        <v>2.9874999999999998</v>
      </c>
      <c r="Z16" s="31">
        <f>ROUND(L16*'Rate Tables'!$F$189,4)</f>
        <v>0</v>
      </c>
      <c r="AA16" s="31">
        <f>SUM(Y16:Z16)</f>
        <v>2.9874999999999998</v>
      </c>
      <c r="AB16" s="12">
        <f t="shared" ref="AB16:AB29" si="2">ROUND(N16+Q16+R16+S16+T16+U16+V16+W16+X16+AA16,2)</f>
        <v>13.09</v>
      </c>
      <c r="AD16" s="31">
        <f>'Rate Tables'!$I$167</f>
        <v>5.41</v>
      </c>
      <c r="AE16" s="31">
        <f>ROUND(K16*'Rate Tables'!$I$170,4)</f>
        <v>2.67</v>
      </c>
      <c r="AF16" s="31">
        <f>ROUND((L16)*'Rate Tables'!$I$171,4)</f>
        <v>0</v>
      </c>
      <c r="AG16" s="31">
        <f>SUM(AE16:AF16)</f>
        <v>2.67</v>
      </c>
      <c r="AH16" s="31">
        <f>ROUND(B16*'Rate Tables'!$I$173,4)</f>
        <v>0.17560000000000001</v>
      </c>
      <c r="AI16" s="31">
        <f>ROUND($B16*'Rate Tables'!$I$175,4)</f>
        <v>0.28129999999999999</v>
      </c>
      <c r="AJ16" s="81">
        <f>ROUND($B16*'Rate Tables'!$I$177,4)</f>
        <v>1.55E-2</v>
      </c>
      <c r="AK16" s="81">
        <f>ROUND($B16*'Rate Tables'!$I$178,4)</f>
        <v>-1.4500000000000001E-2</v>
      </c>
      <c r="AL16" s="31">
        <f>ROUND(B16*'Rate Tables'!$I$180,4)</f>
        <v>0.2099</v>
      </c>
      <c r="AM16" s="31">
        <f>ROUND(B16*'Rate Tables'!$I$182,4)</f>
        <v>0</v>
      </c>
      <c r="AN16" s="31">
        <f>ROUND(B16*'Rate Tables'!$I$184,4)</f>
        <v>1.3654999999999999</v>
      </c>
      <c r="AO16" s="31">
        <f>ROUND(K16*'Rate Tables'!$I$188,4)</f>
        <v>2.9874999999999998</v>
      </c>
      <c r="AP16" s="31">
        <f>ROUND(L16*'Rate Tables'!$I$189,4)</f>
        <v>0</v>
      </c>
      <c r="AQ16" s="31">
        <f>SUM(AO16:AP16)</f>
        <v>2.9874999999999998</v>
      </c>
      <c r="AR16" s="12">
        <f t="shared" ref="AR16:AR29" si="3">ROUND(AD16+AG16+AH16+AI16+AJ16+AK16+AL16+AM16+AN16+AQ16,2)</f>
        <v>13.1</v>
      </c>
    </row>
    <row r="17" spans="1:44" x14ac:dyDescent="0.25">
      <c r="B17" s="19">
        <v>100</v>
      </c>
      <c r="C17" s="12">
        <f>AB17</f>
        <v>20.76</v>
      </c>
      <c r="D17" s="12">
        <f>AR17</f>
        <v>20.79</v>
      </c>
      <c r="E17" s="12">
        <f>D17-C17</f>
        <v>2.9999999999997584E-2</v>
      </c>
      <c r="F17" s="29">
        <f>ROUND(E17/C17*100,1)</f>
        <v>0.1</v>
      </c>
      <c r="H17" s="12">
        <f>C17/B17*100</f>
        <v>20.76</v>
      </c>
      <c r="I17" s="12">
        <f>D17/B17*100</f>
        <v>20.79</v>
      </c>
      <c r="K17" s="1">
        <f t="shared" si="0"/>
        <v>100</v>
      </c>
      <c r="L17" s="1">
        <f t="shared" si="1"/>
        <v>0</v>
      </c>
      <c r="M17" s="47"/>
      <c r="N17" s="31">
        <f>'Rate Tables'!$F$167</f>
        <v>5.41</v>
      </c>
      <c r="O17" s="31">
        <f>ROUND(K17*'Rate Tables'!$F$170,4)</f>
        <v>5.34</v>
      </c>
      <c r="P17" s="31">
        <f>ROUND((L17)*'Rate Tables'!$F$171,4)</f>
        <v>0</v>
      </c>
      <c r="Q17" s="31">
        <f>SUM(O17:P17)</f>
        <v>5.34</v>
      </c>
      <c r="R17" s="31">
        <f>ROUND(B17*'Rate Tables'!$F$173,4)</f>
        <v>0.35120000000000001</v>
      </c>
      <c r="S17" s="31">
        <f>ROUND($B17*'Rate Tables'!$F$175,4)</f>
        <v>0.5625</v>
      </c>
      <c r="T17" s="81">
        <f>ROUND($B17*'Rate Tables'!$F$177,4)</f>
        <v>0</v>
      </c>
      <c r="U17" s="81">
        <f>ROUND($B17*'Rate Tables'!$F$178,4)</f>
        <v>-2.9000000000000001E-2</v>
      </c>
      <c r="V17" s="31">
        <f>ROUND(B17*'Rate Tables'!$F$180,4)</f>
        <v>0.41980000000000001</v>
      </c>
      <c r="W17" s="31">
        <f>ROUND(B17*'Rate Tables'!$F$182,4)</f>
        <v>0</v>
      </c>
      <c r="X17" s="31">
        <f>ROUND(B17*'Rate Tables'!$F$184,4)</f>
        <v>2.7309999999999999</v>
      </c>
      <c r="Y17" s="31">
        <f>ROUND(K17*'Rate Tables'!$F$188,4)</f>
        <v>5.9749999999999996</v>
      </c>
      <c r="Z17" s="31">
        <f>ROUND(L17*'Rate Tables'!$F$189,4)</f>
        <v>0</v>
      </c>
      <c r="AA17" s="31">
        <f>SUM(Y17:Z17)</f>
        <v>5.9749999999999996</v>
      </c>
      <c r="AB17" s="12">
        <f t="shared" si="2"/>
        <v>20.76</v>
      </c>
      <c r="AD17" s="31">
        <f>'Rate Tables'!$I$167</f>
        <v>5.41</v>
      </c>
      <c r="AE17" s="31">
        <f>ROUND(K17*'Rate Tables'!$I$170,4)</f>
        <v>5.34</v>
      </c>
      <c r="AF17" s="31">
        <f>ROUND((L17)*'Rate Tables'!$I$171,4)</f>
        <v>0</v>
      </c>
      <c r="AG17" s="31">
        <f>SUM(AE17:AF17)</f>
        <v>5.34</v>
      </c>
      <c r="AH17" s="31">
        <f>ROUND(B17*'Rate Tables'!$I$173,4)</f>
        <v>0.35120000000000001</v>
      </c>
      <c r="AI17" s="31">
        <f>ROUND($B17*'Rate Tables'!$I$175,4)</f>
        <v>0.5625</v>
      </c>
      <c r="AJ17" s="81">
        <f>ROUND($B17*'Rate Tables'!$I$177,4)</f>
        <v>3.1E-2</v>
      </c>
      <c r="AK17" s="81">
        <f>ROUND($B17*'Rate Tables'!$I$178,4)</f>
        <v>-2.9000000000000001E-2</v>
      </c>
      <c r="AL17" s="31">
        <f>ROUND(B17*'Rate Tables'!$I$180,4)</f>
        <v>0.41980000000000001</v>
      </c>
      <c r="AM17" s="31">
        <f>ROUND(B17*'Rate Tables'!$I$182,4)</f>
        <v>0</v>
      </c>
      <c r="AN17" s="31">
        <f>ROUND(B17*'Rate Tables'!$I$184,4)</f>
        <v>2.7309999999999999</v>
      </c>
      <c r="AO17" s="31">
        <f>ROUND(K17*'Rate Tables'!$I$188,4)</f>
        <v>5.9749999999999996</v>
      </c>
      <c r="AP17" s="31">
        <f>ROUND(L17*'Rate Tables'!$I$189,4)</f>
        <v>0</v>
      </c>
      <c r="AQ17" s="31">
        <f>SUM(AO17:AP17)</f>
        <v>5.9749999999999996</v>
      </c>
      <c r="AR17" s="12">
        <f t="shared" si="3"/>
        <v>20.79</v>
      </c>
    </row>
    <row r="18" spans="1:44" x14ac:dyDescent="0.25">
      <c r="B18" s="19"/>
      <c r="C18" s="12"/>
      <c r="D18" s="12"/>
      <c r="E18" s="12"/>
      <c r="F18" s="29"/>
      <c r="H18" s="12"/>
      <c r="I18" s="12"/>
      <c r="M18" s="47"/>
      <c r="N18" s="31"/>
      <c r="O18" s="31"/>
      <c r="P18" s="31"/>
      <c r="R18" s="31"/>
      <c r="S18" s="31"/>
      <c r="T18" s="81"/>
      <c r="U18" s="81"/>
      <c r="V18" s="31"/>
      <c r="W18" s="31"/>
      <c r="X18" s="31"/>
      <c r="Y18" s="31"/>
      <c r="Z18" s="31"/>
      <c r="AA18" s="31"/>
      <c r="AB18" s="12"/>
      <c r="AD18" s="31"/>
      <c r="AE18" s="31"/>
      <c r="AF18" s="31"/>
      <c r="AJ18" s="6"/>
      <c r="AK18" s="6"/>
      <c r="AR18" s="12"/>
    </row>
    <row r="19" spans="1:44" x14ac:dyDescent="0.25">
      <c r="B19" s="19">
        <v>200</v>
      </c>
      <c r="C19" s="12">
        <f>AB19</f>
        <v>36.11</v>
      </c>
      <c r="D19" s="12">
        <f>AR19</f>
        <v>36.17</v>
      </c>
      <c r="E19" s="12">
        <f>D19-C19</f>
        <v>6.0000000000002274E-2</v>
      </c>
      <c r="F19" s="29">
        <f>ROUND(E19/C19*100,1)</f>
        <v>0.2</v>
      </c>
      <c r="H19" s="12">
        <f>C19/B19*100</f>
        <v>18.055</v>
      </c>
      <c r="I19" s="12">
        <f>D19/B19*100</f>
        <v>18.085000000000001</v>
      </c>
      <c r="K19" s="1">
        <f t="shared" ref="K19:K21" si="4">IF(B19&lt;=600,B19,600)</f>
        <v>200</v>
      </c>
      <c r="L19" s="1">
        <f t="shared" ref="L19:L21" si="5">IF(B19&lt;=600,0,B19-600)</f>
        <v>0</v>
      </c>
      <c r="M19" s="47"/>
      <c r="N19" s="31">
        <f>'Rate Tables'!$F$167</f>
        <v>5.41</v>
      </c>
      <c r="O19" s="31">
        <f>ROUND(K19*'Rate Tables'!$F$170,4)</f>
        <v>10.68</v>
      </c>
      <c r="P19" s="31">
        <f>ROUND((L19)*'Rate Tables'!$F$171,4)</f>
        <v>0</v>
      </c>
      <c r="Q19" s="31">
        <f>SUM(O19:P19)</f>
        <v>10.68</v>
      </c>
      <c r="R19" s="31">
        <f>ROUND(B19*'Rate Tables'!$F$173,4)</f>
        <v>0.70240000000000002</v>
      </c>
      <c r="S19" s="31">
        <f>ROUND($B19*'Rate Tables'!$F$175,4)</f>
        <v>1.125</v>
      </c>
      <c r="T19" s="81">
        <f>ROUND($B19*'Rate Tables'!$F$177,4)</f>
        <v>0</v>
      </c>
      <c r="U19" s="81">
        <f>ROUND($B19*'Rate Tables'!$F$178,4)</f>
        <v>-5.8000000000000003E-2</v>
      </c>
      <c r="V19" s="31">
        <f>ROUND(B19*'Rate Tables'!$F$180,4)</f>
        <v>0.83960000000000001</v>
      </c>
      <c r="W19" s="31">
        <f>ROUND(B19*'Rate Tables'!$F$182,4)</f>
        <v>0</v>
      </c>
      <c r="X19" s="31">
        <f>ROUND(B19*'Rate Tables'!$F$184,4)</f>
        <v>5.4619999999999997</v>
      </c>
      <c r="Y19" s="31">
        <f>ROUND(K19*'Rate Tables'!$F$188,4)</f>
        <v>11.95</v>
      </c>
      <c r="Z19" s="31">
        <f>ROUND(L19*'Rate Tables'!$F$189,4)</f>
        <v>0</v>
      </c>
      <c r="AA19" s="31">
        <f>SUM(Y19:Z19)</f>
        <v>11.95</v>
      </c>
      <c r="AB19" s="12">
        <f t="shared" si="2"/>
        <v>36.11</v>
      </c>
      <c r="AD19" s="31">
        <f>'Rate Tables'!$I$167</f>
        <v>5.41</v>
      </c>
      <c r="AE19" s="31">
        <f>ROUND(K19*'Rate Tables'!$I$170,4)</f>
        <v>10.68</v>
      </c>
      <c r="AF19" s="31">
        <f>ROUND((L19)*'Rate Tables'!$I$171,4)</f>
        <v>0</v>
      </c>
      <c r="AG19" s="31">
        <f>SUM(AE19:AF19)</f>
        <v>10.68</v>
      </c>
      <c r="AH19" s="31">
        <f>ROUND(B19*'Rate Tables'!$I$173,4)</f>
        <v>0.70240000000000002</v>
      </c>
      <c r="AI19" s="31">
        <f>ROUND($B19*'Rate Tables'!$I$175,4)</f>
        <v>1.125</v>
      </c>
      <c r="AJ19" s="81">
        <f>ROUND($B19*'Rate Tables'!$I$177,4)</f>
        <v>6.2E-2</v>
      </c>
      <c r="AK19" s="81">
        <f>ROUND($B19*'Rate Tables'!$I$178,4)</f>
        <v>-5.8000000000000003E-2</v>
      </c>
      <c r="AL19" s="31">
        <f>ROUND(B19*'Rate Tables'!$I$180,4)</f>
        <v>0.83960000000000001</v>
      </c>
      <c r="AM19" s="31">
        <f>ROUND(B19*'Rate Tables'!$I$182,4)</f>
        <v>0</v>
      </c>
      <c r="AN19" s="31">
        <f>ROUND(B19*'Rate Tables'!$I$184,4)</f>
        <v>5.4619999999999997</v>
      </c>
      <c r="AO19" s="31">
        <f>ROUND(K19*'Rate Tables'!$I$188,4)</f>
        <v>11.95</v>
      </c>
      <c r="AP19" s="31">
        <f>ROUND(L19*'Rate Tables'!$I$189,4)</f>
        <v>0</v>
      </c>
      <c r="AQ19" s="31">
        <f>SUM(AO19:AP19)</f>
        <v>11.95</v>
      </c>
      <c r="AR19" s="12">
        <f t="shared" si="3"/>
        <v>36.17</v>
      </c>
    </row>
    <row r="20" spans="1:44" x14ac:dyDescent="0.25">
      <c r="B20" s="19">
        <v>250</v>
      </c>
      <c r="C20" s="12">
        <f>AB20</f>
        <v>43.79</v>
      </c>
      <c r="D20" s="12">
        <f>AR20</f>
        <v>43.86</v>
      </c>
      <c r="E20" s="12">
        <f>D20-C20</f>
        <v>7.0000000000000284E-2</v>
      </c>
      <c r="F20" s="29">
        <f>ROUND(E20/C20*100,1)</f>
        <v>0.2</v>
      </c>
      <c r="H20" s="12">
        <f>C20/B20*100</f>
        <v>17.516000000000002</v>
      </c>
      <c r="I20" s="12">
        <f>D20/B20*100</f>
        <v>17.543999999999997</v>
      </c>
      <c r="K20" s="1">
        <f t="shared" si="4"/>
        <v>250</v>
      </c>
      <c r="L20" s="1">
        <f t="shared" si="5"/>
        <v>0</v>
      </c>
      <c r="M20" s="47"/>
      <c r="N20" s="31">
        <f>'Rate Tables'!$F$167</f>
        <v>5.41</v>
      </c>
      <c r="O20" s="31">
        <f>ROUND(K20*'Rate Tables'!$F$170,4)</f>
        <v>13.35</v>
      </c>
      <c r="P20" s="31">
        <f>ROUND((L20)*'Rate Tables'!$F$171,4)</f>
        <v>0</v>
      </c>
      <c r="Q20" s="31">
        <f>SUM(O20:P20)</f>
        <v>13.35</v>
      </c>
      <c r="R20" s="31">
        <f>ROUND(B20*'Rate Tables'!$F$173,4)</f>
        <v>0.878</v>
      </c>
      <c r="S20" s="31">
        <f>ROUND($B20*'Rate Tables'!$F$175,4)</f>
        <v>1.4063000000000001</v>
      </c>
      <c r="T20" s="81">
        <f>ROUND($B20*'Rate Tables'!$F$177,4)</f>
        <v>0</v>
      </c>
      <c r="U20" s="81">
        <f>ROUND($B20*'Rate Tables'!$F$178,4)</f>
        <v>-7.2499999999999995E-2</v>
      </c>
      <c r="V20" s="31">
        <f>ROUND(B20*'Rate Tables'!$F$180,4)</f>
        <v>1.0495000000000001</v>
      </c>
      <c r="W20" s="31">
        <f>ROUND(B20*'Rate Tables'!$F$182,4)</f>
        <v>0</v>
      </c>
      <c r="X20" s="31">
        <f>ROUND(B20*'Rate Tables'!$F$184,4)</f>
        <v>6.8274999999999997</v>
      </c>
      <c r="Y20" s="31">
        <f>ROUND(K20*'Rate Tables'!$F$188,4)</f>
        <v>14.9375</v>
      </c>
      <c r="Z20" s="31">
        <f>ROUND(L20*'Rate Tables'!$F$189,4)</f>
        <v>0</v>
      </c>
      <c r="AA20" s="31">
        <f>SUM(Y20:Z20)</f>
        <v>14.9375</v>
      </c>
      <c r="AB20" s="12">
        <f t="shared" si="2"/>
        <v>43.79</v>
      </c>
      <c r="AD20" s="31">
        <f>'Rate Tables'!$I$167</f>
        <v>5.41</v>
      </c>
      <c r="AE20" s="31">
        <f>ROUND(K20*'Rate Tables'!$I$170,4)</f>
        <v>13.35</v>
      </c>
      <c r="AF20" s="31">
        <f>ROUND((L20)*'Rate Tables'!$I$171,4)</f>
        <v>0</v>
      </c>
      <c r="AG20" s="31">
        <f>SUM(AE20:AF20)</f>
        <v>13.35</v>
      </c>
      <c r="AH20" s="31">
        <f>ROUND(B20*'Rate Tables'!$I$173,4)</f>
        <v>0.878</v>
      </c>
      <c r="AI20" s="31">
        <f>ROUND($B20*'Rate Tables'!$I$175,4)</f>
        <v>1.4063000000000001</v>
      </c>
      <c r="AJ20" s="81">
        <f>ROUND($B20*'Rate Tables'!$I$177,4)</f>
        <v>7.7499999999999999E-2</v>
      </c>
      <c r="AK20" s="81">
        <f>ROUND($B20*'Rate Tables'!$I$178,4)</f>
        <v>-7.2499999999999995E-2</v>
      </c>
      <c r="AL20" s="31">
        <f>ROUND(B20*'Rate Tables'!$I$180,4)</f>
        <v>1.0495000000000001</v>
      </c>
      <c r="AM20" s="31">
        <f>ROUND(B20*'Rate Tables'!$I$182,4)</f>
        <v>0</v>
      </c>
      <c r="AN20" s="31">
        <f>ROUND(B20*'Rate Tables'!$I$184,4)</f>
        <v>6.8274999999999997</v>
      </c>
      <c r="AO20" s="31">
        <f>ROUND(K20*'Rate Tables'!$I$188,4)</f>
        <v>14.9375</v>
      </c>
      <c r="AP20" s="31">
        <f>ROUND(L20*'Rate Tables'!$I$189,4)</f>
        <v>0</v>
      </c>
      <c r="AQ20" s="31">
        <f>SUM(AO20:AP20)</f>
        <v>14.9375</v>
      </c>
      <c r="AR20" s="12">
        <f t="shared" si="3"/>
        <v>43.86</v>
      </c>
    </row>
    <row r="21" spans="1:44" x14ac:dyDescent="0.25">
      <c r="B21" s="19">
        <v>300</v>
      </c>
      <c r="C21" s="12">
        <f>AB21</f>
        <v>51.46</v>
      </c>
      <c r="D21" s="12">
        <f>AR21</f>
        <v>51.55</v>
      </c>
      <c r="E21" s="12">
        <f>D21-C21</f>
        <v>8.9999999999996305E-2</v>
      </c>
      <c r="F21" s="29">
        <f>ROUND(E21/C21*100,1)</f>
        <v>0.2</v>
      </c>
      <c r="H21" s="12">
        <f>C21/B21*100</f>
        <v>17.153333333333336</v>
      </c>
      <c r="I21" s="12">
        <f>D21/B21*100</f>
        <v>17.18333333333333</v>
      </c>
      <c r="K21" s="1">
        <f t="shared" si="4"/>
        <v>300</v>
      </c>
      <c r="L21" s="1">
        <f t="shared" si="5"/>
        <v>0</v>
      </c>
      <c r="M21" s="47"/>
      <c r="N21" s="31">
        <f>'Rate Tables'!$F$167</f>
        <v>5.41</v>
      </c>
      <c r="O21" s="31">
        <f>ROUND(K21*'Rate Tables'!$F$170,4)</f>
        <v>16.02</v>
      </c>
      <c r="P21" s="31">
        <f>ROUND((L21)*'Rate Tables'!$F$171,4)</f>
        <v>0</v>
      </c>
      <c r="Q21" s="31">
        <f>SUM(O21:P21)</f>
        <v>16.02</v>
      </c>
      <c r="R21" s="31">
        <f>ROUND(B21*'Rate Tables'!$F$173,4)</f>
        <v>1.0536000000000001</v>
      </c>
      <c r="S21" s="31">
        <f>ROUND($B21*'Rate Tables'!$F$175,4)</f>
        <v>1.6875</v>
      </c>
      <c r="T21" s="81">
        <f>ROUND($B21*'Rate Tables'!$F$177,4)</f>
        <v>0</v>
      </c>
      <c r="U21" s="81">
        <f>ROUND($B21*'Rate Tables'!$F$178,4)</f>
        <v>-8.6999999999999994E-2</v>
      </c>
      <c r="V21" s="31">
        <f>ROUND(B21*'Rate Tables'!$F$180,4)</f>
        <v>1.2594000000000001</v>
      </c>
      <c r="W21" s="31">
        <f>ROUND(B21*'Rate Tables'!$F$182,4)</f>
        <v>0</v>
      </c>
      <c r="X21" s="31">
        <f>ROUND(B21*'Rate Tables'!$F$184,4)</f>
        <v>8.1929999999999996</v>
      </c>
      <c r="Y21" s="31">
        <f>ROUND(K21*'Rate Tables'!$F$188,4)</f>
        <v>17.925000000000001</v>
      </c>
      <c r="Z21" s="31">
        <f>ROUND(L21*'Rate Tables'!$F$189,4)</f>
        <v>0</v>
      </c>
      <c r="AA21" s="31">
        <f>SUM(Y21:Z21)</f>
        <v>17.925000000000001</v>
      </c>
      <c r="AB21" s="12">
        <f t="shared" si="2"/>
        <v>51.46</v>
      </c>
      <c r="AD21" s="31">
        <f>'Rate Tables'!$I$167</f>
        <v>5.41</v>
      </c>
      <c r="AE21" s="31">
        <f>ROUND(K21*'Rate Tables'!$I$170,4)</f>
        <v>16.02</v>
      </c>
      <c r="AF21" s="31">
        <f>ROUND((L21)*'Rate Tables'!$I$171,4)</f>
        <v>0</v>
      </c>
      <c r="AG21" s="31">
        <f>SUM(AE21:AF21)</f>
        <v>16.02</v>
      </c>
      <c r="AH21" s="31">
        <f>ROUND(B21*'Rate Tables'!$I$173,4)</f>
        <v>1.0536000000000001</v>
      </c>
      <c r="AI21" s="31">
        <f>ROUND($B21*'Rate Tables'!$I$175,4)</f>
        <v>1.6875</v>
      </c>
      <c r="AJ21" s="81">
        <f>ROUND($B21*'Rate Tables'!$I$177,4)</f>
        <v>9.2999999999999999E-2</v>
      </c>
      <c r="AK21" s="81">
        <f>ROUND($B21*'Rate Tables'!$I$178,4)</f>
        <v>-8.6999999999999994E-2</v>
      </c>
      <c r="AL21" s="31">
        <f>ROUND(B21*'Rate Tables'!$I$180,4)</f>
        <v>1.2594000000000001</v>
      </c>
      <c r="AM21" s="31">
        <f>ROUND(B21*'Rate Tables'!$I$182,4)</f>
        <v>0</v>
      </c>
      <c r="AN21" s="31">
        <f>ROUND(B21*'Rate Tables'!$I$184,4)</f>
        <v>8.1929999999999996</v>
      </c>
      <c r="AO21" s="31">
        <f>ROUND(K21*'Rate Tables'!$I$188,4)</f>
        <v>17.925000000000001</v>
      </c>
      <c r="AP21" s="31">
        <f>ROUND(L21*'Rate Tables'!$I$189,4)</f>
        <v>0</v>
      </c>
      <c r="AQ21" s="31">
        <f>SUM(AO21:AP21)</f>
        <v>17.925000000000001</v>
      </c>
      <c r="AR21" s="12">
        <f t="shared" si="3"/>
        <v>51.55</v>
      </c>
    </row>
    <row r="22" spans="1:44" x14ac:dyDescent="0.25">
      <c r="B22" s="19"/>
      <c r="C22" s="12"/>
      <c r="D22" s="12"/>
      <c r="E22" s="12"/>
      <c r="F22" s="29"/>
      <c r="M22" s="47"/>
      <c r="N22" s="31"/>
      <c r="O22" s="31"/>
      <c r="P22" s="31"/>
      <c r="Q22" s="31"/>
      <c r="R22" s="31"/>
      <c r="S22" s="31"/>
      <c r="T22" s="81"/>
      <c r="U22" s="81"/>
      <c r="V22" s="31"/>
      <c r="W22" s="31"/>
      <c r="X22" s="31"/>
      <c r="Y22" s="31"/>
      <c r="Z22" s="31"/>
      <c r="AA22" s="31"/>
      <c r="AB22" s="12"/>
      <c r="AD22" s="31"/>
      <c r="AE22" s="31"/>
      <c r="AF22" s="31"/>
      <c r="AJ22" s="6"/>
      <c r="AK22" s="6"/>
      <c r="AR22" s="12"/>
    </row>
    <row r="23" spans="1:44" x14ac:dyDescent="0.25">
      <c r="B23" s="19">
        <v>400</v>
      </c>
      <c r="C23" s="12">
        <f>AB23</f>
        <v>66.81</v>
      </c>
      <c r="D23" s="12">
        <f>AR23</f>
        <v>66.94</v>
      </c>
      <c r="E23" s="12">
        <f>D23-C23</f>
        <v>0.12999999999999545</v>
      </c>
      <c r="F23" s="29">
        <f>ROUND(E23/C23*100,1)</f>
        <v>0.2</v>
      </c>
      <c r="H23" s="12">
        <f>C23/B23*100</f>
        <v>16.702500000000001</v>
      </c>
      <c r="I23" s="12">
        <f>D23/B23*100</f>
        <v>16.734999999999999</v>
      </c>
      <c r="K23" s="1">
        <f t="shared" ref="K23:K25" si="6">IF(B23&lt;=600,B23,600)</f>
        <v>400</v>
      </c>
      <c r="L23" s="1">
        <f t="shared" ref="L23:L25" si="7">IF(B23&lt;=600,0,B23-600)</f>
        <v>0</v>
      </c>
      <c r="M23" s="47"/>
      <c r="N23" s="31">
        <f>'Rate Tables'!$F$167</f>
        <v>5.41</v>
      </c>
      <c r="O23" s="31">
        <f>ROUND(K23*'Rate Tables'!$F$170,4)</f>
        <v>21.36</v>
      </c>
      <c r="P23" s="31">
        <f>ROUND((L23)*'Rate Tables'!$F$171,4)</f>
        <v>0</v>
      </c>
      <c r="Q23" s="31">
        <f>SUM(O23:P23)</f>
        <v>21.36</v>
      </c>
      <c r="R23" s="31">
        <f>ROUND(B23*'Rate Tables'!$F$173,4)</f>
        <v>1.4048</v>
      </c>
      <c r="S23" s="31">
        <f>ROUND($B23*'Rate Tables'!$F$175,4)</f>
        <v>2.25</v>
      </c>
      <c r="T23" s="81">
        <f>ROUND($B23*'Rate Tables'!$F$177,4)</f>
        <v>0</v>
      </c>
      <c r="U23" s="81">
        <f>ROUND($B23*'Rate Tables'!$F$178,4)</f>
        <v>-0.11600000000000001</v>
      </c>
      <c r="V23" s="31">
        <f>ROUND(B23*'Rate Tables'!$F$180,4)</f>
        <v>1.6792</v>
      </c>
      <c r="W23" s="31">
        <f>ROUND(B23*'Rate Tables'!$F$182,4)</f>
        <v>0</v>
      </c>
      <c r="X23" s="31">
        <f>ROUND(B23*'Rate Tables'!$F$184,4)</f>
        <v>10.923999999999999</v>
      </c>
      <c r="Y23" s="31">
        <f>ROUND(K23*'Rate Tables'!$F$188,4)</f>
        <v>23.9</v>
      </c>
      <c r="Z23" s="31">
        <f>ROUND(L23*'Rate Tables'!$F$189,4)</f>
        <v>0</v>
      </c>
      <c r="AA23" s="31">
        <f>SUM(Y23:Z23)</f>
        <v>23.9</v>
      </c>
      <c r="AB23" s="12">
        <f t="shared" si="2"/>
        <v>66.81</v>
      </c>
      <c r="AD23" s="31">
        <f>'Rate Tables'!$I$167</f>
        <v>5.41</v>
      </c>
      <c r="AE23" s="31">
        <f>ROUND(K23*'Rate Tables'!$I$170,4)</f>
        <v>21.36</v>
      </c>
      <c r="AF23" s="31">
        <f>ROUND((L23)*'Rate Tables'!$I$171,4)</f>
        <v>0</v>
      </c>
      <c r="AG23" s="31">
        <f>SUM(AE23:AF23)</f>
        <v>21.36</v>
      </c>
      <c r="AH23" s="31">
        <f>ROUND(B23*'Rate Tables'!$I$173,4)</f>
        <v>1.4048</v>
      </c>
      <c r="AI23" s="31">
        <f>ROUND($B23*'Rate Tables'!$I$175,4)</f>
        <v>2.25</v>
      </c>
      <c r="AJ23" s="81">
        <f>ROUND($B23*'Rate Tables'!$I$177,4)</f>
        <v>0.124</v>
      </c>
      <c r="AK23" s="81">
        <f>ROUND($B23*'Rate Tables'!$I$178,4)</f>
        <v>-0.11600000000000001</v>
      </c>
      <c r="AL23" s="31">
        <f>ROUND(B23*'Rate Tables'!$I$180,4)</f>
        <v>1.6792</v>
      </c>
      <c r="AM23" s="31">
        <f>ROUND(B23*'Rate Tables'!$I$182,4)</f>
        <v>0</v>
      </c>
      <c r="AN23" s="31">
        <f>ROUND(B23*'Rate Tables'!$I$184,4)</f>
        <v>10.923999999999999</v>
      </c>
      <c r="AO23" s="31">
        <f>ROUND(K23*'Rate Tables'!$I$188,4)</f>
        <v>23.9</v>
      </c>
      <c r="AP23" s="31">
        <f>ROUND(L23*'Rate Tables'!$I$189,4)</f>
        <v>0</v>
      </c>
      <c r="AQ23" s="31">
        <f>SUM(AO23:AP23)</f>
        <v>23.9</v>
      </c>
      <c r="AR23" s="12">
        <f t="shared" si="3"/>
        <v>66.94</v>
      </c>
    </row>
    <row r="24" spans="1:44" x14ac:dyDescent="0.25">
      <c r="B24" s="19">
        <v>500</v>
      </c>
      <c r="C24" s="12">
        <f>AB24</f>
        <v>82.16</v>
      </c>
      <c r="D24" s="12">
        <f>AR24</f>
        <v>82.32</v>
      </c>
      <c r="E24" s="12">
        <f>D24-C24</f>
        <v>0.15999999999999659</v>
      </c>
      <c r="F24" s="29">
        <f>ROUND(E24/C24*100,1)</f>
        <v>0.2</v>
      </c>
      <c r="H24" s="12">
        <f>C24/B24*100</f>
        <v>16.431999999999999</v>
      </c>
      <c r="I24" s="12">
        <f>D24/B24*100</f>
        <v>16.463999999999999</v>
      </c>
      <c r="K24" s="1">
        <f t="shared" si="6"/>
        <v>500</v>
      </c>
      <c r="L24" s="1">
        <f t="shared" si="7"/>
        <v>0</v>
      </c>
      <c r="M24" s="47"/>
      <c r="N24" s="31">
        <f>'Rate Tables'!$F$167</f>
        <v>5.41</v>
      </c>
      <c r="O24" s="31">
        <f>ROUND(K24*'Rate Tables'!$F$170,4)</f>
        <v>26.7</v>
      </c>
      <c r="P24" s="31">
        <f>ROUND((L24)*'Rate Tables'!$F$171,4)</f>
        <v>0</v>
      </c>
      <c r="Q24" s="31">
        <f>SUM(O24:P24)</f>
        <v>26.7</v>
      </c>
      <c r="R24" s="31">
        <f>ROUND(B24*'Rate Tables'!$F$173,4)</f>
        <v>1.756</v>
      </c>
      <c r="S24" s="31">
        <f>ROUND($B24*'Rate Tables'!$F$175,4)</f>
        <v>2.8125</v>
      </c>
      <c r="T24" s="81">
        <f>ROUND($B24*'Rate Tables'!$F$177,4)</f>
        <v>0</v>
      </c>
      <c r="U24" s="81">
        <f>ROUND($B24*'Rate Tables'!$F$178,4)</f>
        <v>-0.14499999999999999</v>
      </c>
      <c r="V24" s="31">
        <f>ROUND(B24*'Rate Tables'!$F$180,4)</f>
        <v>2.0990000000000002</v>
      </c>
      <c r="W24" s="31">
        <f>ROUND(B24*'Rate Tables'!$F$182,4)</f>
        <v>0</v>
      </c>
      <c r="X24" s="31">
        <f>ROUND(B24*'Rate Tables'!$F$184,4)</f>
        <v>13.654999999999999</v>
      </c>
      <c r="Y24" s="31">
        <f>ROUND(K24*'Rate Tables'!$F$188,4)</f>
        <v>29.875</v>
      </c>
      <c r="Z24" s="31">
        <f>ROUND(L24*'Rate Tables'!$F$189,4)</f>
        <v>0</v>
      </c>
      <c r="AA24" s="31">
        <f>SUM(Y24:Z24)</f>
        <v>29.875</v>
      </c>
      <c r="AB24" s="12">
        <f t="shared" si="2"/>
        <v>82.16</v>
      </c>
      <c r="AD24" s="31">
        <f>'Rate Tables'!$I$167</f>
        <v>5.41</v>
      </c>
      <c r="AE24" s="31">
        <f>ROUND(K24*'Rate Tables'!$I$170,4)</f>
        <v>26.7</v>
      </c>
      <c r="AF24" s="31">
        <f>ROUND((L24)*'Rate Tables'!$I$171,4)</f>
        <v>0</v>
      </c>
      <c r="AG24" s="31">
        <f>SUM(AE24:AF24)</f>
        <v>26.7</v>
      </c>
      <c r="AH24" s="31">
        <f>ROUND(B24*'Rate Tables'!$I$173,4)</f>
        <v>1.756</v>
      </c>
      <c r="AI24" s="31">
        <f>ROUND($B24*'Rate Tables'!$I$175,4)</f>
        <v>2.8125</v>
      </c>
      <c r="AJ24" s="81">
        <f>ROUND($B24*'Rate Tables'!$I$177,4)</f>
        <v>0.155</v>
      </c>
      <c r="AK24" s="81">
        <f>ROUND($B24*'Rate Tables'!$I$178,4)</f>
        <v>-0.14499999999999999</v>
      </c>
      <c r="AL24" s="31">
        <f>ROUND(B24*'Rate Tables'!$I$180,4)</f>
        <v>2.0990000000000002</v>
      </c>
      <c r="AM24" s="31">
        <f>ROUND(B24*'Rate Tables'!$I$182,4)</f>
        <v>0</v>
      </c>
      <c r="AN24" s="31">
        <f>ROUND(B24*'Rate Tables'!$I$184,4)</f>
        <v>13.654999999999999</v>
      </c>
      <c r="AO24" s="31">
        <f>ROUND(K24*'Rate Tables'!$I$188,4)</f>
        <v>29.875</v>
      </c>
      <c r="AP24" s="31">
        <f>ROUND(L24*'Rate Tables'!$I$189,4)</f>
        <v>0</v>
      </c>
      <c r="AQ24" s="31">
        <f>SUM(AO24:AP24)</f>
        <v>29.875</v>
      </c>
      <c r="AR24" s="12">
        <f t="shared" si="3"/>
        <v>82.32</v>
      </c>
    </row>
    <row r="25" spans="1:44" x14ac:dyDescent="0.25">
      <c r="B25" s="19">
        <v>750</v>
      </c>
      <c r="C25" s="12">
        <f>AB25</f>
        <v>128.61000000000001</v>
      </c>
      <c r="D25" s="12">
        <f>AR25</f>
        <v>128.84</v>
      </c>
      <c r="E25" s="12">
        <f>D25-C25</f>
        <v>0.22999999999998977</v>
      </c>
      <c r="F25" s="29">
        <f>ROUND(E25/C25*100,1)</f>
        <v>0.2</v>
      </c>
      <c r="H25" s="12">
        <f>C25/B25*100</f>
        <v>17.148000000000003</v>
      </c>
      <c r="I25" s="12">
        <f>D25/B25*100</f>
        <v>17.178666666666668</v>
      </c>
      <c r="K25" s="1">
        <f t="shared" si="6"/>
        <v>600</v>
      </c>
      <c r="L25" s="1">
        <f t="shared" si="7"/>
        <v>150</v>
      </c>
      <c r="M25" s="47"/>
      <c r="N25" s="31">
        <f>'Rate Tables'!$F$167</f>
        <v>5.41</v>
      </c>
      <c r="O25" s="31">
        <f>ROUND(K25*'Rate Tables'!$F$170,4)</f>
        <v>32.04</v>
      </c>
      <c r="P25" s="31">
        <f>ROUND((L25)*'Rate Tables'!$F$171,4)</f>
        <v>10.0875</v>
      </c>
      <c r="Q25" s="31">
        <f>SUM(O25:P25)</f>
        <v>42.127499999999998</v>
      </c>
      <c r="R25" s="31">
        <f>ROUND(B25*'Rate Tables'!$F$173,4)</f>
        <v>2.6339999999999999</v>
      </c>
      <c r="S25" s="31">
        <f>ROUND($B25*'Rate Tables'!$F$175,4)</f>
        <v>4.2187999999999999</v>
      </c>
      <c r="T25" s="81">
        <f>ROUND($B25*'Rate Tables'!$F$177,4)</f>
        <v>0</v>
      </c>
      <c r="U25" s="81">
        <f>ROUND($B25*'Rate Tables'!$F$178,4)</f>
        <v>-0.2175</v>
      </c>
      <c r="V25" s="31">
        <f>ROUND(B25*'Rate Tables'!$F$180,4)</f>
        <v>3.1484999999999999</v>
      </c>
      <c r="W25" s="31">
        <f>ROUND(B25*'Rate Tables'!$F$182,4)</f>
        <v>0</v>
      </c>
      <c r="X25" s="31">
        <f>ROUND(B25*'Rate Tables'!$F$184,4)</f>
        <v>20.482500000000002</v>
      </c>
      <c r="Y25" s="31">
        <f>ROUND(K25*'Rate Tables'!$F$188,4)</f>
        <v>35.85</v>
      </c>
      <c r="Z25" s="31">
        <f>ROUND(L25*'Rate Tables'!$F$189,4)</f>
        <v>14.952</v>
      </c>
      <c r="AA25" s="31">
        <f>SUM(Y25:Z25)</f>
        <v>50.802</v>
      </c>
      <c r="AB25" s="12">
        <f t="shared" si="2"/>
        <v>128.61000000000001</v>
      </c>
      <c r="AD25" s="31">
        <f>'Rate Tables'!$I$167</f>
        <v>5.41</v>
      </c>
      <c r="AE25" s="31">
        <f>ROUND(K25*'Rate Tables'!$I$170,4)</f>
        <v>32.04</v>
      </c>
      <c r="AF25" s="31">
        <f>ROUND((L25)*'Rate Tables'!$I$171,4)</f>
        <v>10.0875</v>
      </c>
      <c r="AG25" s="31">
        <f>SUM(AE25:AF25)</f>
        <v>42.127499999999998</v>
      </c>
      <c r="AH25" s="31">
        <f>ROUND(B25*'Rate Tables'!$I$173,4)</f>
        <v>2.6339999999999999</v>
      </c>
      <c r="AI25" s="31">
        <f>ROUND($B25*'Rate Tables'!$I$175,4)</f>
        <v>4.2187999999999999</v>
      </c>
      <c r="AJ25" s="81">
        <f>ROUND($B25*'Rate Tables'!$I$177,4)</f>
        <v>0.23250000000000001</v>
      </c>
      <c r="AK25" s="81">
        <f>ROUND($B25*'Rate Tables'!$I$178,4)</f>
        <v>-0.2175</v>
      </c>
      <c r="AL25" s="31">
        <f>ROUND(B25*'Rate Tables'!$I$180,4)</f>
        <v>3.1484999999999999</v>
      </c>
      <c r="AM25" s="31">
        <f>ROUND(B25*'Rate Tables'!$I$182,4)</f>
        <v>0</v>
      </c>
      <c r="AN25" s="31">
        <f>ROUND(B25*'Rate Tables'!$I$184,4)</f>
        <v>20.482500000000002</v>
      </c>
      <c r="AO25" s="31">
        <f>ROUND(K25*'Rate Tables'!$I$188,4)</f>
        <v>35.85</v>
      </c>
      <c r="AP25" s="31">
        <f>ROUND(L25*'Rate Tables'!$I$189,4)</f>
        <v>14.952</v>
      </c>
      <c r="AQ25" s="31">
        <f>SUM(AO25:AP25)</f>
        <v>50.802</v>
      </c>
      <c r="AR25" s="12">
        <f t="shared" si="3"/>
        <v>128.84</v>
      </c>
    </row>
    <row r="26" spans="1:44" x14ac:dyDescent="0.25">
      <c r="B26" s="19"/>
      <c r="C26" s="12"/>
      <c r="D26" s="12"/>
      <c r="E26" s="12"/>
      <c r="F26" s="29"/>
      <c r="H26" s="12"/>
      <c r="I26" s="12"/>
      <c r="M26" s="47"/>
      <c r="N26" s="31"/>
      <c r="O26" s="31"/>
      <c r="P26" s="31"/>
      <c r="Q26" s="31"/>
      <c r="R26" s="31"/>
      <c r="S26" s="31"/>
      <c r="T26" s="81"/>
      <c r="U26" s="81"/>
      <c r="V26" s="31"/>
      <c r="W26" s="31"/>
      <c r="X26" s="31"/>
      <c r="Y26" s="31"/>
      <c r="Z26" s="31"/>
      <c r="AA26" s="31"/>
      <c r="AB26" s="12"/>
      <c r="AD26" s="31"/>
      <c r="AE26" s="31"/>
      <c r="AF26" s="31"/>
      <c r="AJ26" s="6"/>
      <c r="AK26" s="6"/>
      <c r="AR26" s="12"/>
    </row>
    <row r="27" spans="1:44" x14ac:dyDescent="0.25">
      <c r="B27" s="19">
        <v>1000</v>
      </c>
      <c r="C27" s="12">
        <f>AB27</f>
        <v>180.43</v>
      </c>
      <c r="D27" s="12">
        <f>AR27</f>
        <v>180.74</v>
      </c>
      <c r="E27" s="12">
        <f>D27-C27</f>
        <v>0.31000000000000227</v>
      </c>
      <c r="F27" s="29">
        <f>ROUND(E27/C27*100,1)</f>
        <v>0.2</v>
      </c>
      <c r="H27" s="12">
        <f>C27/B27*100</f>
        <v>18.042999999999999</v>
      </c>
      <c r="I27" s="12">
        <f>D27/B27*100</f>
        <v>18.074000000000002</v>
      </c>
      <c r="K27" s="1">
        <f t="shared" ref="K27:K29" si="8">IF(B27&lt;=600,B27,600)</f>
        <v>600</v>
      </c>
      <c r="L27" s="1">
        <f t="shared" ref="L27:L29" si="9">IF(B27&lt;=600,0,B27-600)</f>
        <v>400</v>
      </c>
      <c r="M27" s="47"/>
      <c r="N27" s="31">
        <f>'Rate Tables'!$F$167</f>
        <v>5.41</v>
      </c>
      <c r="O27" s="31">
        <f>ROUND(K27*'Rate Tables'!$F$170,4)</f>
        <v>32.04</v>
      </c>
      <c r="P27" s="31">
        <f>ROUND((L27)*'Rate Tables'!$F$171,4)</f>
        <v>26.9</v>
      </c>
      <c r="Q27" s="31">
        <f>SUM(O27:P27)</f>
        <v>58.94</v>
      </c>
      <c r="R27" s="31">
        <f>ROUND(B27*'Rate Tables'!$F$173,4)</f>
        <v>3.512</v>
      </c>
      <c r="S27" s="31">
        <f>ROUND($B27*'Rate Tables'!$F$175,4)</f>
        <v>5.625</v>
      </c>
      <c r="T27" s="81">
        <f>ROUND($B27*'Rate Tables'!$F$177,4)</f>
        <v>0</v>
      </c>
      <c r="U27" s="81">
        <f>ROUND($B27*'Rate Tables'!$F$178,4)</f>
        <v>-0.28999999999999998</v>
      </c>
      <c r="V27" s="31">
        <f>ROUND(B27*'Rate Tables'!$F$180,4)</f>
        <v>4.1980000000000004</v>
      </c>
      <c r="W27" s="31">
        <f>ROUND(B27*'Rate Tables'!$F$182,4)</f>
        <v>0</v>
      </c>
      <c r="X27" s="31">
        <f>ROUND(B27*'Rate Tables'!$F$184,4)</f>
        <v>27.31</v>
      </c>
      <c r="Y27" s="31">
        <f>ROUND(K27*'Rate Tables'!$F$188,4)</f>
        <v>35.85</v>
      </c>
      <c r="Z27" s="31">
        <f>ROUND(L27*'Rate Tables'!$F$189,4)</f>
        <v>39.872</v>
      </c>
      <c r="AA27" s="31">
        <f>SUM(Y27:Z27)</f>
        <v>75.722000000000008</v>
      </c>
      <c r="AB27" s="12">
        <f t="shared" si="2"/>
        <v>180.43</v>
      </c>
      <c r="AD27" s="31">
        <f>'Rate Tables'!$I$167</f>
        <v>5.41</v>
      </c>
      <c r="AE27" s="31">
        <f>ROUND(K27*'Rate Tables'!$I$170,4)</f>
        <v>32.04</v>
      </c>
      <c r="AF27" s="31">
        <f>ROUND((L27)*'Rate Tables'!$I$171,4)</f>
        <v>26.9</v>
      </c>
      <c r="AG27" s="31">
        <f>SUM(AE27:AF27)</f>
        <v>58.94</v>
      </c>
      <c r="AH27" s="31">
        <f>ROUND(B27*'Rate Tables'!$I$173,4)</f>
        <v>3.512</v>
      </c>
      <c r="AI27" s="31">
        <f>ROUND($B27*'Rate Tables'!$I$175,4)</f>
        <v>5.625</v>
      </c>
      <c r="AJ27" s="81">
        <f>ROUND($B27*'Rate Tables'!$I$177,4)</f>
        <v>0.31</v>
      </c>
      <c r="AK27" s="81">
        <f>ROUND($B27*'Rate Tables'!$I$178,4)</f>
        <v>-0.28999999999999998</v>
      </c>
      <c r="AL27" s="31">
        <f>ROUND(B27*'Rate Tables'!$I$180,4)</f>
        <v>4.1980000000000004</v>
      </c>
      <c r="AM27" s="31">
        <f>ROUND(B27*'Rate Tables'!$I$182,4)</f>
        <v>0</v>
      </c>
      <c r="AN27" s="31">
        <f>ROUND(B27*'Rate Tables'!$I$184,4)</f>
        <v>27.31</v>
      </c>
      <c r="AO27" s="31">
        <f>ROUND(K27*'Rate Tables'!$I$188,4)</f>
        <v>35.85</v>
      </c>
      <c r="AP27" s="31">
        <f>ROUND(L27*'Rate Tables'!$I$189,4)</f>
        <v>39.872</v>
      </c>
      <c r="AQ27" s="31">
        <f>SUM(AO27:AP27)</f>
        <v>75.722000000000008</v>
      </c>
      <c r="AR27" s="12">
        <f t="shared" si="3"/>
        <v>180.74</v>
      </c>
    </row>
    <row r="28" spans="1:44" x14ac:dyDescent="0.25">
      <c r="B28" s="19">
        <v>1500</v>
      </c>
      <c r="C28" s="12">
        <f>AB28</f>
        <v>284.07</v>
      </c>
      <c r="D28" s="12">
        <f>AR28</f>
        <v>284.52999999999997</v>
      </c>
      <c r="E28" s="12">
        <f>D28-C28</f>
        <v>0.45999999999997954</v>
      </c>
      <c r="F28" s="29">
        <f>ROUND(E28/C28*100,1)</f>
        <v>0.2</v>
      </c>
      <c r="H28" s="12">
        <f>C28/B28*100</f>
        <v>18.937999999999999</v>
      </c>
      <c r="I28" s="12">
        <f>D28/B28*100</f>
        <v>18.968666666666664</v>
      </c>
      <c r="K28" s="1">
        <f t="shared" si="8"/>
        <v>600</v>
      </c>
      <c r="L28" s="1">
        <f t="shared" si="9"/>
        <v>900</v>
      </c>
      <c r="M28" s="47"/>
      <c r="N28" s="31">
        <f>'Rate Tables'!$F$167</f>
        <v>5.41</v>
      </c>
      <c r="O28" s="31">
        <f>ROUND(K28*'Rate Tables'!$F$170,4)</f>
        <v>32.04</v>
      </c>
      <c r="P28" s="31">
        <f>ROUND((L28)*'Rate Tables'!$F$171,4)</f>
        <v>60.524999999999999</v>
      </c>
      <c r="Q28" s="31">
        <f>SUM(O28:P28)</f>
        <v>92.564999999999998</v>
      </c>
      <c r="R28" s="31">
        <f>ROUND(B28*'Rate Tables'!$F$173,4)</f>
        <v>5.2679999999999998</v>
      </c>
      <c r="S28" s="31">
        <f>ROUND($B28*'Rate Tables'!$F$175,4)</f>
        <v>8.4375</v>
      </c>
      <c r="T28" s="81">
        <f>ROUND($B28*'Rate Tables'!$F$177,4)</f>
        <v>0</v>
      </c>
      <c r="U28" s="81">
        <f>ROUND($B28*'Rate Tables'!$F$178,4)</f>
        <v>-0.435</v>
      </c>
      <c r="V28" s="31">
        <f>ROUND(B28*'Rate Tables'!$F$180,4)</f>
        <v>6.2969999999999997</v>
      </c>
      <c r="W28" s="31">
        <f>ROUND(B28*'Rate Tables'!$F$182,4)</f>
        <v>0</v>
      </c>
      <c r="X28" s="31">
        <f>ROUND(B28*'Rate Tables'!$F$184,4)</f>
        <v>40.965000000000003</v>
      </c>
      <c r="Y28" s="31">
        <f>ROUND(K28*'Rate Tables'!$F$188,4)</f>
        <v>35.85</v>
      </c>
      <c r="Z28" s="31">
        <f>ROUND(L28*'Rate Tables'!$F$189,4)</f>
        <v>89.712000000000003</v>
      </c>
      <c r="AA28" s="31">
        <f>SUM(Y28:Z28)</f>
        <v>125.56200000000001</v>
      </c>
      <c r="AB28" s="12">
        <f t="shared" si="2"/>
        <v>284.07</v>
      </c>
      <c r="AD28" s="31">
        <f>'Rate Tables'!$I$167</f>
        <v>5.41</v>
      </c>
      <c r="AE28" s="31">
        <f>ROUND(K28*'Rate Tables'!$I$170,4)</f>
        <v>32.04</v>
      </c>
      <c r="AF28" s="31">
        <f>ROUND((L28)*'Rate Tables'!$I$171,4)</f>
        <v>60.524999999999999</v>
      </c>
      <c r="AG28" s="31">
        <f>SUM(AE28:AF28)</f>
        <v>92.564999999999998</v>
      </c>
      <c r="AH28" s="31">
        <f>ROUND(B28*'Rate Tables'!$I$173,4)</f>
        <v>5.2679999999999998</v>
      </c>
      <c r="AI28" s="31">
        <f>ROUND($B28*'Rate Tables'!$I$175,4)</f>
        <v>8.4375</v>
      </c>
      <c r="AJ28" s="81">
        <f>ROUND($B28*'Rate Tables'!$I$177,4)</f>
        <v>0.46500000000000002</v>
      </c>
      <c r="AK28" s="81">
        <f>ROUND($B28*'Rate Tables'!$I$178,4)</f>
        <v>-0.435</v>
      </c>
      <c r="AL28" s="31">
        <f>ROUND(B28*'Rate Tables'!$I$180,4)</f>
        <v>6.2969999999999997</v>
      </c>
      <c r="AM28" s="31">
        <f>ROUND(B28*'Rate Tables'!$I$182,4)</f>
        <v>0</v>
      </c>
      <c r="AN28" s="31">
        <f>ROUND(B28*'Rate Tables'!$I$184,4)</f>
        <v>40.965000000000003</v>
      </c>
      <c r="AO28" s="31">
        <f>ROUND(K28*'Rate Tables'!$I$188,4)</f>
        <v>35.85</v>
      </c>
      <c r="AP28" s="31">
        <f>ROUND(L28*'Rate Tables'!$I$189,4)</f>
        <v>89.712000000000003</v>
      </c>
      <c r="AQ28" s="31">
        <f>SUM(AO28:AP28)</f>
        <v>125.56200000000001</v>
      </c>
      <c r="AR28" s="12">
        <f t="shared" si="3"/>
        <v>284.52999999999997</v>
      </c>
    </row>
    <row r="29" spans="1:44" x14ac:dyDescent="0.25">
      <c r="B29" s="19">
        <v>2000</v>
      </c>
      <c r="C29" s="12">
        <f>AB29</f>
        <v>387.71</v>
      </c>
      <c r="D29" s="12">
        <f>AR29</f>
        <v>388.33</v>
      </c>
      <c r="E29" s="12">
        <f>D29-C29</f>
        <v>0.62000000000000455</v>
      </c>
      <c r="F29" s="29">
        <f>ROUND(E29/C29*100,1)</f>
        <v>0.2</v>
      </c>
      <c r="H29" s="12">
        <f>C29/B29*100</f>
        <v>19.3855</v>
      </c>
      <c r="I29" s="12">
        <f>D29/B29*100</f>
        <v>19.416499999999999</v>
      </c>
      <c r="K29" s="1">
        <f t="shared" si="8"/>
        <v>600</v>
      </c>
      <c r="L29" s="1">
        <f t="shared" si="9"/>
        <v>1400</v>
      </c>
      <c r="M29" s="47"/>
      <c r="N29" s="31">
        <f>'Rate Tables'!$F$167</f>
        <v>5.41</v>
      </c>
      <c r="O29" s="31">
        <f>ROUND(K29*'Rate Tables'!$F$170,4)</f>
        <v>32.04</v>
      </c>
      <c r="P29" s="31">
        <f>ROUND((L29)*'Rate Tables'!$F$171,4)</f>
        <v>94.15</v>
      </c>
      <c r="Q29" s="31">
        <f>SUM(O29:P29)</f>
        <v>126.19</v>
      </c>
      <c r="R29" s="31">
        <f>ROUND(B29*'Rate Tables'!$F$173,4)</f>
        <v>7.024</v>
      </c>
      <c r="S29" s="31">
        <f>ROUND($B29*'Rate Tables'!$F$175,4)</f>
        <v>11.25</v>
      </c>
      <c r="T29" s="81">
        <f>ROUND($B29*'Rate Tables'!$F$177,4)</f>
        <v>0</v>
      </c>
      <c r="U29" s="81">
        <f>ROUND($B29*'Rate Tables'!$F$178,4)</f>
        <v>-0.57999999999999996</v>
      </c>
      <c r="V29" s="31">
        <f>ROUND(B29*'Rate Tables'!$F$180,4)</f>
        <v>8.3960000000000008</v>
      </c>
      <c r="W29" s="31">
        <f>ROUND(B29*'Rate Tables'!$F$182,4)</f>
        <v>0</v>
      </c>
      <c r="X29" s="31">
        <f>ROUND(B29*'Rate Tables'!$F$184,4)</f>
        <v>54.62</v>
      </c>
      <c r="Y29" s="31">
        <f>ROUND(K29*'Rate Tables'!$F$188,4)</f>
        <v>35.85</v>
      </c>
      <c r="Z29" s="31">
        <f>ROUND(L29*'Rate Tables'!$F$189,4)</f>
        <v>139.55199999999999</v>
      </c>
      <c r="AA29" s="31">
        <f>SUM(Y29:Z29)</f>
        <v>175.40199999999999</v>
      </c>
      <c r="AB29" s="12">
        <f t="shared" si="2"/>
        <v>387.71</v>
      </c>
      <c r="AD29" s="31">
        <f>'Rate Tables'!$I$167</f>
        <v>5.41</v>
      </c>
      <c r="AE29" s="31">
        <f>ROUND(K29*'Rate Tables'!$I$170,4)</f>
        <v>32.04</v>
      </c>
      <c r="AF29" s="31">
        <f>ROUND((L29)*'Rate Tables'!$I$171,4)</f>
        <v>94.15</v>
      </c>
      <c r="AG29" s="31">
        <f>SUM(AE29:AF29)</f>
        <v>126.19</v>
      </c>
      <c r="AH29" s="31">
        <f>ROUND(B29*'Rate Tables'!$I$173,4)</f>
        <v>7.024</v>
      </c>
      <c r="AI29" s="31">
        <f>ROUND($B29*'Rate Tables'!$I$175,4)</f>
        <v>11.25</v>
      </c>
      <c r="AJ29" s="81">
        <f>ROUND($B29*'Rate Tables'!$I$177,4)</f>
        <v>0.62</v>
      </c>
      <c r="AK29" s="81">
        <f>ROUND($B29*'Rate Tables'!$I$178,4)</f>
        <v>-0.57999999999999996</v>
      </c>
      <c r="AL29" s="31">
        <f>ROUND(B29*'Rate Tables'!$I$180,4)</f>
        <v>8.3960000000000008</v>
      </c>
      <c r="AM29" s="31">
        <f>ROUND(B29*'Rate Tables'!$I$182,4)</f>
        <v>0</v>
      </c>
      <c r="AN29" s="31">
        <f>ROUND(B29*'Rate Tables'!$I$184,4)</f>
        <v>54.62</v>
      </c>
      <c r="AO29" s="31">
        <f>ROUND(K29*'Rate Tables'!$I$188,4)</f>
        <v>35.85</v>
      </c>
      <c r="AP29" s="31">
        <f>ROUND(L29*'Rate Tables'!$I$189,4)</f>
        <v>139.55199999999999</v>
      </c>
      <c r="AQ29" s="31">
        <f>SUM(AO29:AP29)</f>
        <v>175.40199999999999</v>
      </c>
      <c r="AR29" s="12">
        <f t="shared" si="3"/>
        <v>388.33</v>
      </c>
    </row>
    <row r="30" spans="1:44" x14ac:dyDescent="0.25">
      <c r="B30" s="19"/>
      <c r="C30" s="12"/>
      <c r="D30" s="12"/>
      <c r="E30" s="12"/>
      <c r="F30" s="29"/>
    </row>
    <row r="31" spans="1:44" ht="13" x14ac:dyDescent="0.3">
      <c r="A31" s="28" t="s">
        <v>10</v>
      </c>
      <c r="B31" s="46"/>
      <c r="C31" s="27"/>
      <c r="D31" s="27"/>
      <c r="E31" s="27"/>
      <c r="F31" s="27"/>
      <c r="H31" s="129" t="s">
        <v>54</v>
      </c>
      <c r="I31" s="129"/>
      <c r="M31" s="3"/>
      <c r="N31" s="3"/>
      <c r="O31" s="3"/>
      <c r="P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D31" s="3"/>
      <c r="AE31" s="3"/>
      <c r="AF31" s="3"/>
    </row>
    <row r="32" spans="1:44" x14ac:dyDescent="0.25">
      <c r="B32" s="19"/>
      <c r="H32" s="28" t="s">
        <v>1</v>
      </c>
      <c r="I32" s="28" t="s">
        <v>3</v>
      </c>
    </row>
    <row r="33" spans="2:44" x14ac:dyDescent="0.25">
      <c r="B33" s="19">
        <v>0</v>
      </c>
      <c r="C33" s="5">
        <f>AB33</f>
        <v>5.41</v>
      </c>
      <c r="D33" s="5">
        <f>AR33</f>
        <v>5.41</v>
      </c>
      <c r="E33" s="5">
        <f>D33-C33</f>
        <v>0</v>
      </c>
      <c r="F33" s="29">
        <f>ROUND(E33/C33*100,1)</f>
        <v>0</v>
      </c>
      <c r="H33" s="26" t="str">
        <f>IF(ISERROR(C33/B33*100),"N/A",(C33/B33*100))</f>
        <v>N/A</v>
      </c>
      <c r="I33" s="30" t="str">
        <f>IF(ISERROR(D33/B33*100),"N/A",(D33/B33*100))</f>
        <v>N/A</v>
      </c>
      <c r="K33" s="1">
        <f t="shared" ref="K33:K35" si="10">IF(B33&lt;=600,B33,600)</f>
        <v>0</v>
      </c>
      <c r="L33" s="1">
        <f t="shared" ref="L33:L35" si="11">IF(B33&lt;=600,0,B33-600)</f>
        <v>0</v>
      </c>
      <c r="M33" s="47"/>
      <c r="N33" s="31">
        <f>'Rate Tables'!$G$167</f>
        <v>5.41</v>
      </c>
      <c r="O33" s="31">
        <f>ROUND(K33*'Rate Tables'!$G$170,4)</f>
        <v>0</v>
      </c>
      <c r="P33" s="31">
        <f>ROUND((L33)*'Rate Tables'!$G$171,4)</f>
        <v>0</v>
      </c>
      <c r="Q33" s="31">
        <f>SUM(O33:P33)</f>
        <v>0</v>
      </c>
      <c r="R33" s="31">
        <f>ROUND(B33*'Rate Tables'!$G$173,4)</f>
        <v>0</v>
      </c>
      <c r="S33" s="31">
        <f>ROUND($B33*'Rate Tables'!$G$175,4)</f>
        <v>0</v>
      </c>
      <c r="T33" s="81">
        <f>ROUND($B33*'Rate Tables'!$G$177,4)</f>
        <v>0</v>
      </c>
      <c r="U33" s="81">
        <f>ROUND($B33*'Rate Tables'!$G$178,4)</f>
        <v>0</v>
      </c>
      <c r="V33" s="31">
        <f>ROUND(B33*'Rate Tables'!$G$180,4)</f>
        <v>0</v>
      </c>
      <c r="W33" s="31">
        <f>ROUND(B33*'Rate Tables'!$G$182,4)</f>
        <v>0</v>
      </c>
      <c r="X33" s="31">
        <f>ROUND(B33*'Rate Tables'!$G$184,4)</f>
        <v>0</v>
      </c>
      <c r="Y33" s="31">
        <f>ROUND(K33*'Rate Tables'!$G$188,4)</f>
        <v>0</v>
      </c>
      <c r="Z33" s="31">
        <f>ROUND(L33*'Rate Tables'!$G$189,4)</f>
        <v>0</v>
      </c>
      <c r="AA33" s="31">
        <f>SUM(Y33:Z33)</f>
        <v>0</v>
      </c>
      <c r="AB33" s="12">
        <f>ROUND(N33+Q33+R33+S33+T33+U33+V33+W33+X33+AA33,2)</f>
        <v>5.41</v>
      </c>
      <c r="AD33" s="31">
        <f>'Rate Tables'!$J$167</f>
        <v>5.41</v>
      </c>
      <c r="AE33" s="31">
        <f>ROUND(K33*'Rate Tables'!$J$170,4)</f>
        <v>0</v>
      </c>
      <c r="AF33" s="31">
        <f>ROUND((L33)*'Rate Tables'!$J$171,4)</f>
        <v>0</v>
      </c>
      <c r="AG33" s="31">
        <f>SUM(AE33:AF33)</f>
        <v>0</v>
      </c>
      <c r="AH33" s="31">
        <f>ROUND(B33*'Rate Tables'!$J$173,4)</f>
        <v>0</v>
      </c>
      <c r="AI33" s="31">
        <f>ROUND($B33*'Rate Tables'!$J$175,4)</f>
        <v>0</v>
      </c>
      <c r="AJ33" s="81">
        <f>ROUND($B33*'Rate Tables'!$J$177,4)</f>
        <v>0</v>
      </c>
      <c r="AK33" s="81">
        <f>ROUND($B33*'Rate Tables'!$J$178,4)</f>
        <v>0</v>
      </c>
      <c r="AL33" s="31">
        <f>ROUND(B33*'Rate Tables'!$J$180,4)</f>
        <v>0</v>
      </c>
      <c r="AM33" s="31">
        <f>ROUND(B33*'Rate Tables'!$J$182,4)</f>
        <v>0</v>
      </c>
      <c r="AN33" s="31">
        <f>ROUND(B33*'Rate Tables'!$J$184,4)</f>
        <v>0</v>
      </c>
      <c r="AO33" s="31">
        <f>ROUND(K33*'Rate Tables'!$J$188,4)</f>
        <v>0</v>
      </c>
      <c r="AP33" s="31">
        <f>ROUND(L33*'Rate Tables'!$J$189,4)</f>
        <v>0</v>
      </c>
      <c r="AQ33" s="31">
        <f>SUM(AO33:AP33)</f>
        <v>0</v>
      </c>
      <c r="AR33" s="12">
        <f>ROUND(AD33+AG33+AH33+AI33+AJ33+AK33+AL33+AM33+AN33+AQ33,2)</f>
        <v>5.41</v>
      </c>
    </row>
    <row r="34" spans="2:44" x14ac:dyDescent="0.25">
      <c r="B34" s="19">
        <v>50</v>
      </c>
      <c r="C34" s="12">
        <f>AB34</f>
        <v>14.16</v>
      </c>
      <c r="D34" s="12">
        <f>AR34</f>
        <v>14.18</v>
      </c>
      <c r="E34" s="12">
        <f>D34-C34</f>
        <v>1.9999999999999574E-2</v>
      </c>
      <c r="F34" s="29">
        <f>ROUND(E34/C34*100,1)</f>
        <v>0.1</v>
      </c>
      <c r="H34" s="12">
        <f>C34/B34*100</f>
        <v>28.32</v>
      </c>
      <c r="I34" s="12">
        <f>D34/B34*100</f>
        <v>28.360000000000003</v>
      </c>
      <c r="K34" s="1">
        <f t="shared" si="10"/>
        <v>50</v>
      </c>
      <c r="L34" s="1">
        <f t="shared" si="11"/>
        <v>0</v>
      </c>
      <c r="M34" s="47"/>
      <c r="N34" s="31">
        <f>'Rate Tables'!$G$167</f>
        <v>5.41</v>
      </c>
      <c r="O34" s="31">
        <f>ROUND(K34*'Rate Tables'!$G$170,4)</f>
        <v>2.67</v>
      </c>
      <c r="P34" s="31">
        <f>ROUND((L34)*'Rate Tables'!$G$171,4)</f>
        <v>0</v>
      </c>
      <c r="Q34" s="31">
        <f>SUM(O34:P34)</f>
        <v>2.67</v>
      </c>
      <c r="R34" s="31">
        <f>ROUND(B34*'Rate Tables'!$G$173,4)</f>
        <v>0.17560000000000001</v>
      </c>
      <c r="S34" s="31">
        <f>ROUND($B34*'Rate Tables'!$G$175,4)</f>
        <v>0.28129999999999999</v>
      </c>
      <c r="T34" s="81">
        <f>ROUND($B34*'Rate Tables'!$G$177,4)</f>
        <v>0</v>
      </c>
      <c r="U34" s="81">
        <f>ROUND($B34*'Rate Tables'!$G$178,4)</f>
        <v>-1.4500000000000001E-2</v>
      </c>
      <c r="V34" s="31">
        <f>ROUND(B34*'Rate Tables'!$G$180,4)</f>
        <v>0.2099</v>
      </c>
      <c r="W34" s="31">
        <f>ROUND(B34*'Rate Tables'!$G$182,4)</f>
        <v>0</v>
      </c>
      <c r="X34" s="31">
        <f>ROUND(B34*'Rate Tables'!$G$184,4)</f>
        <v>1.3654999999999999</v>
      </c>
      <c r="Y34" s="31">
        <f>ROUND(K34*'Rate Tables'!$G$188,4)</f>
        <v>4.0625</v>
      </c>
      <c r="Z34" s="31">
        <f>ROUND(L34*'Rate Tables'!$G$189,4)</f>
        <v>0</v>
      </c>
      <c r="AA34" s="31">
        <f>SUM(Y34:Z34)</f>
        <v>4.0625</v>
      </c>
      <c r="AB34" s="12">
        <f t="shared" ref="AB34:AB47" si="12">ROUND(N34+Q34+R34+S34+T34+U34+V34+W34+X34+AA34,2)</f>
        <v>14.16</v>
      </c>
      <c r="AD34" s="31">
        <f>'Rate Tables'!$J$167</f>
        <v>5.41</v>
      </c>
      <c r="AE34" s="31">
        <f>ROUND(K34*'Rate Tables'!$J$170,4)</f>
        <v>2.67</v>
      </c>
      <c r="AF34" s="31">
        <f>ROUND((L34)*'Rate Tables'!$J$171,4)</f>
        <v>0</v>
      </c>
      <c r="AG34" s="31">
        <f>SUM(AE34:AF34)</f>
        <v>2.67</v>
      </c>
      <c r="AH34" s="31">
        <f>ROUND(B34*'Rate Tables'!$J$173,4)</f>
        <v>0.17560000000000001</v>
      </c>
      <c r="AI34" s="31">
        <f>ROUND($B34*'Rate Tables'!$J$175,4)</f>
        <v>0.28129999999999999</v>
      </c>
      <c r="AJ34" s="81">
        <f>ROUND($B34*'Rate Tables'!$J$177,4)</f>
        <v>1.55E-2</v>
      </c>
      <c r="AK34" s="81">
        <f>ROUND($B34*'Rate Tables'!$J$178,4)</f>
        <v>-1.4500000000000001E-2</v>
      </c>
      <c r="AL34" s="31">
        <f>ROUND(B34*'Rate Tables'!$J$180,4)</f>
        <v>0.2099</v>
      </c>
      <c r="AM34" s="31">
        <f>ROUND(B34*'Rate Tables'!$J$182,4)</f>
        <v>0</v>
      </c>
      <c r="AN34" s="31">
        <f>ROUND(B34*'Rate Tables'!$J$184,4)</f>
        <v>1.3654999999999999</v>
      </c>
      <c r="AO34" s="31">
        <f>ROUND(K34*'Rate Tables'!$J$188,4)</f>
        <v>4.0625</v>
      </c>
      <c r="AP34" s="31">
        <f>ROUND(L34*'Rate Tables'!$J$189,4)</f>
        <v>0</v>
      </c>
      <c r="AQ34" s="31">
        <f>SUM(AO34:AP34)</f>
        <v>4.0625</v>
      </c>
      <c r="AR34" s="12">
        <f t="shared" ref="AR34:AR47" si="13">ROUND(AD34+AG34+AH34+AI34+AJ34+AK34+AL34+AM34+AN34+AQ34,2)</f>
        <v>14.18</v>
      </c>
    </row>
    <row r="35" spans="2:44" x14ac:dyDescent="0.25">
      <c r="B35" s="19">
        <v>100</v>
      </c>
      <c r="C35" s="12">
        <f>AB35</f>
        <v>22.91</v>
      </c>
      <c r="D35" s="12">
        <f>AR35</f>
        <v>22.94</v>
      </c>
      <c r="E35" s="12">
        <f>D35-C35</f>
        <v>3.0000000000001137E-2</v>
      </c>
      <c r="F35" s="29">
        <f>ROUND(E35/C35*100,1)</f>
        <v>0.1</v>
      </c>
      <c r="H35" s="12">
        <f>C35/B35*100</f>
        <v>22.91</v>
      </c>
      <c r="I35" s="12">
        <f>D35/B35*100</f>
        <v>22.94</v>
      </c>
      <c r="K35" s="1">
        <f t="shared" si="10"/>
        <v>100</v>
      </c>
      <c r="L35" s="1">
        <f t="shared" si="11"/>
        <v>0</v>
      </c>
      <c r="M35" s="47"/>
      <c r="N35" s="31">
        <f>'Rate Tables'!$G$167</f>
        <v>5.41</v>
      </c>
      <c r="O35" s="31">
        <f>ROUND(K35*'Rate Tables'!$G$170,4)</f>
        <v>5.34</v>
      </c>
      <c r="P35" s="31">
        <f>ROUND((L35)*'Rate Tables'!$G$171,4)</f>
        <v>0</v>
      </c>
      <c r="Q35" s="31">
        <f>SUM(O35:P35)</f>
        <v>5.34</v>
      </c>
      <c r="R35" s="31">
        <f>ROUND(B35*'Rate Tables'!$G$173,4)</f>
        <v>0.35120000000000001</v>
      </c>
      <c r="S35" s="31">
        <f>ROUND($B35*'Rate Tables'!$G$175,4)</f>
        <v>0.5625</v>
      </c>
      <c r="T35" s="81">
        <f>ROUND($B35*'Rate Tables'!$G$177,4)</f>
        <v>0</v>
      </c>
      <c r="U35" s="81">
        <f>ROUND($B35*'Rate Tables'!$G$178,4)</f>
        <v>-2.9000000000000001E-2</v>
      </c>
      <c r="V35" s="31">
        <f>ROUND(B35*'Rate Tables'!$G$180,4)</f>
        <v>0.41980000000000001</v>
      </c>
      <c r="W35" s="31">
        <f>ROUND(B35*'Rate Tables'!$G$182,4)</f>
        <v>0</v>
      </c>
      <c r="X35" s="31">
        <f>ROUND(B35*'Rate Tables'!$G$184,4)</f>
        <v>2.7309999999999999</v>
      </c>
      <c r="Y35" s="31">
        <f>ROUND(K35*'Rate Tables'!$G$188,4)</f>
        <v>8.125</v>
      </c>
      <c r="Z35" s="31">
        <f>ROUND(L35*'Rate Tables'!$G$189,4)</f>
        <v>0</v>
      </c>
      <c r="AA35" s="31">
        <f>SUM(Y35:Z35)</f>
        <v>8.125</v>
      </c>
      <c r="AB35" s="12">
        <f t="shared" si="12"/>
        <v>22.91</v>
      </c>
      <c r="AD35" s="31">
        <f>'Rate Tables'!$J$167</f>
        <v>5.41</v>
      </c>
      <c r="AE35" s="31">
        <f>ROUND(K35*'Rate Tables'!$J$170,4)</f>
        <v>5.34</v>
      </c>
      <c r="AF35" s="31">
        <f>ROUND((L35)*'Rate Tables'!$J$171,4)</f>
        <v>0</v>
      </c>
      <c r="AG35" s="31">
        <f>SUM(AE35:AF35)</f>
        <v>5.34</v>
      </c>
      <c r="AH35" s="31">
        <f>ROUND(B35*'Rate Tables'!$J$173,4)</f>
        <v>0.35120000000000001</v>
      </c>
      <c r="AI35" s="31">
        <f>ROUND($B35*'Rate Tables'!$J$175,4)</f>
        <v>0.5625</v>
      </c>
      <c r="AJ35" s="81">
        <f>ROUND($B35*'Rate Tables'!$J$177,4)</f>
        <v>3.1E-2</v>
      </c>
      <c r="AK35" s="81">
        <f>ROUND($B35*'Rate Tables'!$J$178,4)</f>
        <v>-2.9000000000000001E-2</v>
      </c>
      <c r="AL35" s="31">
        <f>ROUND(B35*'Rate Tables'!$J$180,4)</f>
        <v>0.41980000000000001</v>
      </c>
      <c r="AM35" s="31">
        <f>ROUND(B35*'Rate Tables'!$J$182,4)</f>
        <v>0</v>
      </c>
      <c r="AN35" s="31">
        <f>ROUND(B35*'Rate Tables'!$J$184,4)</f>
        <v>2.7309999999999999</v>
      </c>
      <c r="AO35" s="31">
        <f>ROUND(K35*'Rate Tables'!$J$188,4)</f>
        <v>8.125</v>
      </c>
      <c r="AP35" s="31">
        <f>ROUND(L35*'Rate Tables'!$J$189,4)</f>
        <v>0</v>
      </c>
      <c r="AQ35" s="31">
        <f>SUM(AO35:AP35)</f>
        <v>8.125</v>
      </c>
      <c r="AR35" s="12">
        <f t="shared" si="13"/>
        <v>22.94</v>
      </c>
    </row>
    <row r="36" spans="2:44" x14ac:dyDescent="0.25">
      <c r="B36" s="19"/>
      <c r="C36" s="12"/>
      <c r="D36" s="12"/>
      <c r="E36" s="12"/>
      <c r="F36" s="29"/>
      <c r="H36" s="12"/>
      <c r="I36" s="12"/>
      <c r="M36" s="47"/>
      <c r="N36" s="31"/>
      <c r="O36" s="31"/>
      <c r="P36" s="31"/>
      <c r="R36" s="31"/>
      <c r="S36" s="31"/>
      <c r="T36" s="81"/>
      <c r="U36" s="81"/>
      <c r="V36" s="31"/>
      <c r="W36" s="31"/>
      <c r="X36" s="31"/>
      <c r="Y36" s="31"/>
      <c r="Z36" s="31"/>
      <c r="AA36" s="31"/>
      <c r="AB36" s="12"/>
      <c r="AD36" s="31"/>
      <c r="AE36" s="31"/>
      <c r="AF36" s="31"/>
      <c r="AJ36" s="6"/>
      <c r="AK36" s="6"/>
      <c r="AR36" s="12"/>
    </row>
    <row r="37" spans="2:44" x14ac:dyDescent="0.25">
      <c r="B37" s="19">
        <v>200</v>
      </c>
      <c r="C37" s="12">
        <f>AB37</f>
        <v>40.409999999999997</v>
      </c>
      <c r="D37" s="12">
        <f>AR37</f>
        <v>40.47</v>
      </c>
      <c r="E37" s="12">
        <f>D37-C37</f>
        <v>6.0000000000002274E-2</v>
      </c>
      <c r="F37" s="29">
        <f>ROUND(E37/C37*100,1)</f>
        <v>0.1</v>
      </c>
      <c r="H37" s="12">
        <f>C37/B37*100</f>
        <v>20.204999999999998</v>
      </c>
      <c r="I37" s="12">
        <f>D37/B37*100</f>
        <v>20.234999999999999</v>
      </c>
      <c r="K37" s="1">
        <f t="shared" ref="K37:K39" si="14">IF(B37&lt;=600,B37,600)</f>
        <v>200</v>
      </c>
      <c r="L37" s="1">
        <f t="shared" ref="L37:L39" si="15">IF(B37&lt;=600,0,B37-600)</f>
        <v>0</v>
      </c>
      <c r="M37" s="47"/>
      <c r="N37" s="31">
        <f>'Rate Tables'!$G$167</f>
        <v>5.41</v>
      </c>
      <c r="O37" s="31">
        <f>ROUND(K37*'Rate Tables'!$G$170,4)</f>
        <v>10.68</v>
      </c>
      <c r="P37" s="31">
        <f>ROUND((L37)*'Rate Tables'!$G$171,4)</f>
        <v>0</v>
      </c>
      <c r="Q37" s="31">
        <f>SUM(O37:P37)</f>
        <v>10.68</v>
      </c>
      <c r="R37" s="31">
        <f>ROUND(B37*'Rate Tables'!$G$173,4)</f>
        <v>0.70240000000000002</v>
      </c>
      <c r="S37" s="31">
        <f>ROUND($B37*'Rate Tables'!$G$175,4)</f>
        <v>1.125</v>
      </c>
      <c r="T37" s="81">
        <f>ROUND($B37*'Rate Tables'!$G$177,4)</f>
        <v>0</v>
      </c>
      <c r="U37" s="81">
        <f>ROUND($B37*'Rate Tables'!$G$178,4)</f>
        <v>-5.8000000000000003E-2</v>
      </c>
      <c r="V37" s="31">
        <f>ROUND(B37*'Rate Tables'!$G$180,4)</f>
        <v>0.83960000000000001</v>
      </c>
      <c r="W37" s="31">
        <f>ROUND(B37*'Rate Tables'!$G$182,4)</f>
        <v>0</v>
      </c>
      <c r="X37" s="31">
        <f>ROUND(B37*'Rate Tables'!$G$184,4)</f>
        <v>5.4619999999999997</v>
      </c>
      <c r="Y37" s="31">
        <f>ROUND(K37*'Rate Tables'!$G$188,4)</f>
        <v>16.25</v>
      </c>
      <c r="Z37" s="31">
        <f>ROUND(L37*'Rate Tables'!$G$189,4)</f>
        <v>0</v>
      </c>
      <c r="AA37" s="31">
        <f>SUM(Y37:Z37)</f>
        <v>16.25</v>
      </c>
      <c r="AB37" s="12">
        <f t="shared" si="12"/>
        <v>40.409999999999997</v>
      </c>
      <c r="AD37" s="31">
        <f>'Rate Tables'!$J$167</f>
        <v>5.41</v>
      </c>
      <c r="AE37" s="31">
        <f>ROUND(K37*'Rate Tables'!$J$170,4)</f>
        <v>10.68</v>
      </c>
      <c r="AF37" s="31">
        <f>ROUND((L37)*'Rate Tables'!$J$171,4)</f>
        <v>0</v>
      </c>
      <c r="AG37" s="31">
        <f>SUM(AE37:AF37)</f>
        <v>10.68</v>
      </c>
      <c r="AH37" s="31">
        <f>ROUND(B37*'Rate Tables'!$J$173,4)</f>
        <v>0.70240000000000002</v>
      </c>
      <c r="AI37" s="31">
        <f>ROUND($B37*'Rate Tables'!$J$175,4)</f>
        <v>1.125</v>
      </c>
      <c r="AJ37" s="81">
        <f>ROUND($B37*'Rate Tables'!$J$177,4)</f>
        <v>6.2E-2</v>
      </c>
      <c r="AK37" s="81">
        <f>ROUND($B37*'Rate Tables'!$J$178,4)</f>
        <v>-5.8000000000000003E-2</v>
      </c>
      <c r="AL37" s="31">
        <f>ROUND(B37*'Rate Tables'!$J$180,4)</f>
        <v>0.83960000000000001</v>
      </c>
      <c r="AM37" s="31">
        <f>ROUND(B37*'Rate Tables'!$J$182,4)</f>
        <v>0</v>
      </c>
      <c r="AN37" s="31">
        <f>ROUND(B37*'Rate Tables'!$J$184,4)</f>
        <v>5.4619999999999997</v>
      </c>
      <c r="AO37" s="31">
        <f>ROUND(K37*'Rate Tables'!$J$188,4)</f>
        <v>16.25</v>
      </c>
      <c r="AP37" s="31">
        <f>ROUND(L37*'Rate Tables'!$J$189,4)</f>
        <v>0</v>
      </c>
      <c r="AQ37" s="31">
        <f>SUM(AO37:AP37)</f>
        <v>16.25</v>
      </c>
      <c r="AR37" s="12">
        <f t="shared" si="13"/>
        <v>40.47</v>
      </c>
    </row>
    <row r="38" spans="2:44" x14ac:dyDescent="0.25">
      <c r="B38" s="19">
        <v>250</v>
      </c>
      <c r="C38" s="12">
        <f>AB38</f>
        <v>49.16</v>
      </c>
      <c r="D38" s="12">
        <f>AR38</f>
        <v>49.24</v>
      </c>
      <c r="E38" s="12">
        <f>D38-C38</f>
        <v>8.00000000000054E-2</v>
      </c>
      <c r="F38" s="29">
        <f>ROUND(E38/C38*100,1)</f>
        <v>0.2</v>
      </c>
      <c r="H38" s="12">
        <f>C38/B38*100</f>
        <v>19.663999999999998</v>
      </c>
      <c r="I38" s="12">
        <f>D38/B38*100</f>
        <v>19.695999999999998</v>
      </c>
      <c r="K38" s="1">
        <f t="shared" si="14"/>
        <v>250</v>
      </c>
      <c r="L38" s="1">
        <f t="shared" si="15"/>
        <v>0</v>
      </c>
      <c r="M38" s="47"/>
      <c r="N38" s="31">
        <f>'Rate Tables'!$G$167</f>
        <v>5.41</v>
      </c>
      <c r="O38" s="31">
        <f>ROUND(K38*'Rate Tables'!$G$170,4)</f>
        <v>13.35</v>
      </c>
      <c r="P38" s="31">
        <f>ROUND((L38)*'Rate Tables'!$G$171,4)</f>
        <v>0</v>
      </c>
      <c r="Q38" s="31">
        <f>SUM(O38:P38)</f>
        <v>13.35</v>
      </c>
      <c r="R38" s="31">
        <f>ROUND(B38*'Rate Tables'!$G$173,4)</f>
        <v>0.878</v>
      </c>
      <c r="S38" s="31">
        <f>ROUND($B38*'Rate Tables'!$G$175,4)</f>
        <v>1.4063000000000001</v>
      </c>
      <c r="T38" s="81">
        <f>ROUND($B38*'Rate Tables'!$G$177,4)</f>
        <v>0</v>
      </c>
      <c r="U38" s="81">
        <f>ROUND($B38*'Rate Tables'!$G$178,4)</f>
        <v>-7.2499999999999995E-2</v>
      </c>
      <c r="V38" s="31">
        <f>ROUND(B38*'Rate Tables'!$G$180,4)</f>
        <v>1.0495000000000001</v>
      </c>
      <c r="W38" s="31">
        <f>ROUND(B38*'Rate Tables'!$G$182,4)</f>
        <v>0</v>
      </c>
      <c r="X38" s="31">
        <f>ROUND(B38*'Rate Tables'!$G$184,4)</f>
        <v>6.8274999999999997</v>
      </c>
      <c r="Y38" s="31">
        <f>ROUND(K38*'Rate Tables'!$G$188,4)</f>
        <v>20.3125</v>
      </c>
      <c r="Z38" s="31">
        <f>ROUND(L38*'Rate Tables'!$G$189,4)</f>
        <v>0</v>
      </c>
      <c r="AA38" s="31">
        <f>SUM(Y38:Z38)</f>
        <v>20.3125</v>
      </c>
      <c r="AB38" s="12">
        <f t="shared" si="12"/>
        <v>49.16</v>
      </c>
      <c r="AD38" s="31">
        <f>'Rate Tables'!$J$167</f>
        <v>5.41</v>
      </c>
      <c r="AE38" s="31">
        <f>ROUND(K38*'Rate Tables'!$J$170,4)</f>
        <v>13.35</v>
      </c>
      <c r="AF38" s="31">
        <f>ROUND((L38)*'Rate Tables'!$J$171,4)</f>
        <v>0</v>
      </c>
      <c r="AG38" s="31">
        <f>SUM(AE38:AF38)</f>
        <v>13.35</v>
      </c>
      <c r="AH38" s="31">
        <f>ROUND(B38*'Rate Tables'!$J$173,4)</f>
        <v>0.878</v>
      </c>
      <c r="AI38" s="31">
        <f>ROUND($B38*'Rate Tables'!$J$175,4)</f>
        <v>1.4063000000000001</v>
      </c>
      <c r="AJ38" s="81">
        <f>ROUND($B38*'Rate Tables'!$J$177,4)</f>
        <v>7.7499999999999999E-2</v>
      </c>
      <c r="AK38" s="81">
        <f>ROUND($B38*'Rate Tables'!$J$178,4)</f>
        <v>-7.2499999999999995E-2</v>
      </c>
      <c r="AL38" s="31">
        <f>ROUND(B38*'Rate Tables'!$J$180,4)</f>
        <v>1.0495000000000001</v>
      </c>
      <c r="AM38" s="31">
        <f>ROUND(B38*'Rate Tables'!$J$182,4)</f>
        <v>0</v>
      </c>
      <c r="AN38" s="31">
        <f>ROUND(B38*'Rate Tables'!$J$184,4)</f>
        <v>6.8274999999999997</v>
      </c>
      <c r="AO38" s="31">
        <f>ROUND(K38*'Rate Tables'!$J$188,4)</f>
        <v>20.3125</v>
      </c>
      <c r="AP38" s="31">
        <f>ROUND(L38*'Rate Tables'!$J$189,4)</f>
        <v>0</v>
      </c>
      <c r="AQ38" s="31">
        <f>SUM(AO38:AP38)</f>
        <v>20.3125</v>
      </c>
      <c r="AR38" s="12">
        <f t="shared" si="13"/>
        <v>49.24</v>
      </c>
    </row>
    <row r="39" spans="2:44" x14ac:dyDescent="0.25">
      <c r="B39" s="19">
        <v>300</v>
      </c>
      <c r="C39" s="12">
        <f>AB39</f>
        <v>57.91</v>
      </c>
      <c r="D39" s="12">
        <f>AR39</f>
        <v>58</v>
      </c>
      <c r="E39" s="12">
        <f>D39-C39</f>
        <v>9.0000000000003411E-2</v>
      </c>
      <c r="F39" s="29">
        <f>ROUND(E39/C39*100,1)</f>
        <v>0.2</v>
      </c>
      <c r="H39" s="12">
        <f>C39/B39*100</f>
        <v>19.303333333333335</v>
      </c>
      <c r="I39" s="12">
        <f>D39/B39*100</f>
        <v>19.333333333333332</v>
      </c>
      <c r="K39" s="1">
        <f t="shared" si="14"/>
        <v>300</v>
      </c>
      <c r="L39" s="1">
        <f t="shared" si="15"/>
        <v>0</v>
      </c>
      <c r="M39" s="47"/>
      <c r="N39" s="31">
        <f>'Rate Tables'!$G$167</f>
        <v>5.41</v>
      </c>
      <c r="O39" s="31">
        <f>ROUND(K39*'Rate Tables'!$G$170,4)</f>
        <v>16.02</v>
      </c>
      <c r="P39" s="31">
        <f>ROUND((L39)*'Rate Tables'!$G$171,4)</f>
        <v>0</v>
      </c>
      <c r="Q39" s="31">
        <f>SUM(O39:P39)</f>
        <v>16.02</v>
      </c>
      <c r="R39" s="31">
        <f>ROUND(B39*'Rate Tables'!$G$173,4)</f>
        <v>1.0536000000000001</v>
      </c>
      <c r="S39" s="31">
        <f>ROUND($B39*'Rate Tables'!$G$175,4)</f>
        <v>1.6875</v>
      </c>
      <c r="T39" s="81">
        <f>ROUND($B39*'Rate Tables'!$G$177,4)</f>
        <v>0</v>
      </c>
      <c r="U39" s="81">
        <f>ROUND($B39*'Rate Tables'!$G$178,4)</f>
        <v>-8.6999999999999994E-2</v>
      </c>
      <c r="V39" s="31">
        <f>ROUND(B39*'Rate Tables'!$G$180,4)</f>
        <v>1.2594000000000001</v>
      </c>
      <c r="W39" s="31">
        <f>ROUND(B39*'Rate Tables'!$G$182,4)</f>
        <v>0</v>
      </c>
      <c r="X39" s="31">
        <f>ROUND(B39*'Rate Tables'!$G$184,4)</f>
        <v>8.1929999999999996</v>
      </c>
      <c r="Y39" s="31">
        <f>ROUND(K39*'Rate Tables'!$G$188,4)</f>
        <v>24.375</v>
      </c>
      <c r="Z39" s="31">
        <f>ROUND(L39*'Rate Tables'!$G$189,4)</f>
        <v>0</v>
      </c>
      <c r="AA39" s="31">
        <f>SUM(Y39:Z39)</f>
        <v>24.375</v>
      </c>
      <c r="AB39" s="12">
        <f t="shared" si="12"/>
        <v>57.91</v>
      </c>
      <c r="AD39" s="31">
        <f>'Rate Tables'!$J$167</f>
        <v>5.41</v>
      </c>
      <c r="AE39" s="31">
        <f>ROUND(K39*'Rate Tables'!$J$170,4)</f>
        <v>16.02</v>
      </c>
      <c r="AF39" s="31">
        <f>ROUND((L39)*'Rate Tables'!$J$171,4)</f>
        <v>0</v>
      </c>
      <c r="AG39" s="31">
        <f>SUM(AE39:AF39)</f>
        <v>16.02</v>
      </c>
      <c r="AH39" s="31">
        <f>ROUND(B39*'Rate Tables'!$J$173,4)</f>
        <v>1.0536000000000001</v>
      </c>
      <c r="AI39" s="31">
        <f>ROUND($B39*'Rate Tables'!$J$175,4)</f>
        <v>1.6875</v>
      </c>
      <c r="AJ39" s="81">
        <f>ROUND($B39*'Rate Tables'!$J$177,4)</f>
        <v>9.2999999999999999E-2</v>
      </c>
      <c r="AK39" s="81">
        <f>ROUND($B39*'Rate Tables'!$J$178,4)</f>
        <v>-8.6999999999999994E-2</v>
      </c>
      <c r="AL39" s="31">
        <f>ROUND(B39*'Rate Tables'!$J$180,4)</f>
        <v>1.2594000000000001</v>
      </c>
      <c r="AM39" s="31">
        <f>ROUND(B39*'Rate Tables'!$J$182,4)</f>
        <v>0</v>
      </c>
      <c r="AN39" s="31">
        <f>ROUND(B39*'Rate Tables'!$J$184,4)</f>
        <v>8.1929999999999996</v>
      </c>
      <c r="AO39" s="31">
        <f>ROUND(K39*'Rate Tables'!$J$188,4)</f>
        <v>24.375</v>
      </c>
      <c r="AP39" s="31">
        <f>ROUND(L39*'Rate Tables'!$J$189,4)</f>
        <v>0</v>
      </c>
      <c r="AQ39" s="31">
        <f>SUM(AO39:AP39)</f>
        <v>24.375</v>
      </c>
      <c r="AR39" s="12">
        <f t="shared" si="13"/>
        <v>58</v>
      </c>
    </row>
    <row r="40" spans="2:44" x14ac:dyDescent="0.25">
      <c r="B40" s="19"/>
      <c r="C40" s="12"/>
      <c r="D40" s="12"/>
      <c r="E40" s="12"/>
      <c r="F40" s="29"/>
      <c r="M40" s="47"/>
      <c r="N40" s="31"/>
      <c r="O40" s="31"/>
      <c r="P40" s="31"/>
      <c r="Q40" s="31"/>
      <c r="R40" s="31"/>
      <c r="S40" s="31"/>
      <c r="T40" s="81"/>
      <c r="U40" s="81"/>
      <c r="V40" s="31"/>
      <c r="W40" s="31"/>
      <c r="X40" s="31"/>
      <c r="Y40" s="31"/>
      <c r="Z40" s="31"/>
      <c r="AA40" s="31"/>
      <c r="AB40" s="12"/>
      <c r="AD40" s="31"/>
      <c r="AE40" s="31"/>
      <c r="AF40" s="31"/>
      <c r="AJ40" s="6"/>
      <c r="AK40" s="6"/>
      <c r="AR40" s="12"/>
    </row>
    <row r="41" spans="2:44" x14ac:dyDescent="0.25">
      <c r="B41" s="19">
        <v>400</v>
      </c>
      <c r="C41" s="12">
        <f>AB41</f>
        <v>75.41</v>
      </c>
      <c r="D41" s="12">
        <f>AR41</f>
        <v>75.540000000000006</v>
      </c>
      <c r="E41" s="12">
        <f>D41-C41</f>
        <v>0.13000000000000966</v>
      </c>
      <c r="F41" s="29">
        <f>ROUND(E41/C41*100,1)</f>
        <v>0.2</v>
      </c>
      <c r="H41" s="12">
        <f>C41/B41*100</f>
        <v>18.852499999999999</v>
      </c>
      <c r="I41" s="12">
        <f>D41/B41*100</f>
        <v>18.885000000000002</v>
      </c>
      <c r="K41" s="1">
        <f>IF(B41&lt;=600,B41,600)</f>
        <v>400</v>
      </c>
      <c r="L41" s="1">
        <f>IF(B41&lt;=600,0,B41-600)</f>
        <v>0</v>
      </c>
      <c r="M41" s="47"/>
      <c r="N41" s="31">
        <f>'Rate Tables'!$G$167</f>
        <v>5.41</v>
      </c>
      <c r="O41" s="31">
        <f>ROUND(K41*'Rate Tables'!$G$170,4)</f>
        <v>21.36</v>
      </c>
      <c r="P41" s="31">
        <f>ROUND((L41)*'Rate Tables'!$G$171,4)</f>
        <v>0</v>
      </c>
      <c r="Q41" s="31">
        <f>SUM(O41:P41)</f>
        <v>21.36</v>
      </c>
      <c r="R41" s="31">
        <f>ROUND(B41*'Rate Tables'!$G$173,4)</f>
        <v>1.4048</v>
      </c>
      <c r="S41" s="31">
        <f>ROUND($B41*'Rate Tables'!$G$175,4)</f>
        <v>2.25</v>
      </c>
      <c r="T41" s="81">
        <f>ROUND($B41*'Rate Tables'!$G$177,4)</f>
        <v>0</v>
      </c>
      <c r="U41" s="81">
        <f>ROUND($B41*'Rate Tables'!$G$178,4)</f>
        <v>-0.11600000000000001</v>
      </c>
      <c r="V41" s="31">
        <f>ROUND(B41*'Rate Tables'!$G$180,4)</f>
        <v>1.6792</v>
      </c>
      <c r="W41" s="31">
        <f>ROUND(B41*'Rate Tables'!$G$182,4)</f>
        <v>0</v>
      </c>
      <c r="X41" s="31">
        <f>ROUND(B41*'Rate Tables'!$G$184,4)</f>
        <v>10.923999999999999</v>
      </c>
      <c r="Y41" s="31">
        <f>ROUND(K41*'Rate Tables'!$G$188,4)</f>
        <v>32.5</v>
      </c>
      <c r="Z41" s="31">
        <f>ROUND(L41*'Rate Tables'!$G$189,4)</f>
        <v>0</v>
      </c>
      <c r="AA41" s="31">
        <f>SUM(Y41:Z41)</f>
        <v>32.5</v>
      </c>
      <c r="AB41" s="12">
        <f t="shared" si="12"/>
        <v>75.41</v>
      </c>
      <c r="AD41" s="31">
        <f>'Rate Tables'!$J$167</f>
        <v>5.41</v>
      </c>
      <c r="AE41" s="31">
        <f>ROUND(K41*'Rate Tables'!$J$170,4)</f>
        <v>21.36</v>
      </c>
      <c r="AF41" s="31">
        <f>ROUND((L41)*'Rate Tables'!$J$171,4)</f>
        <v>0</v>
      </c>
      <c r="AG41" s="31">
        <f>SUM(AE41:AF41)</f>
        <v>21.36</v>
      </c>
      <c r="AH41" s="31">
        <f>ROUND(B41*'Rate Tables'!$J$173,4)</f>
        <v>1.4048</v>
      </c>
      <c r="AI41" s="31">
        <f>ROUND($B41*'Rate Tables'!$J$175,4)</f>
        <v>2.25</v>
      </c>
      <c r="AJ41" s="81">
        <f>ROUND($B41*'Rate Tables'!$J$177,4)</f>
        <v>0.124</v>
      </c>
      <c r="AK41" s="81">
        <f>ROUND($B41*'Rate Tables'!$J$178,4)</f>
        <v>-0.11600000000000001</v>
      </c>
      <c r="AL41" s="31">
        <f>ROUND(B41*'Rate Tables'!$J$180,4)</f>
        <v>1.6792</v>
      </c>
      <c r="AM41" s="31">
        <f>ROUND(B41*'Rate Tables'!$J$182,4)</f>
        <v>0</v>
      </c>
      <c r="AN41" s="31">
        <f>ROUND(B41*'Rate Tables'!$J$184,4)</f>
        <v>10.923999999999999</v>
      </c>
      <c r="AO41" s="31">
        <f>ROUND(K41*'Rate Tables'!$J$188,4)</f>
        <v>32.5</v>
      </c>
      <c r="AP41" s="31">
        <f>ROUND(L41*'Rate Tables'!$J$189,4)</f>
        <v>0</v>
      </c>
      <c r="AQ41" s="31">
        <f>SUM(AO41:AP41)</f>
        <v>32.5</v>
      </c>
      <c r="AR41" s="12">
        <f t="shared" si="13"/>
        <v>75.540000000000006</v>
      </c>
    </row>
    <row r="42" spans="2:44" x14ac:dyDescent="0.25">
      <c r="B42" s="19">
        <v>500</v>
      </c>
      <c r="C42" s="12">
        <f>AB42</f>
        <v>92.91</v>
      </c>
      <c r="D42" s="12">
        <f>AR42</f>
        <v>93.07</v>
      </c>
      <c r="E42" s="12">
        <f>D42-C42</f>
        <v>0.15999999999999659</v>
      </c>
      <c r="F42" s="29">
        <f>ROUND(E42/C42*100,1)</f>
        <v>0.2</v>
      </c>
      <c r="H42" s="12">
        <f>C42/B42*100</f>
        <v>18.581999999999997</v>
      </c>
      <c r="I42" s="12">
        <f>D42/B42*100</f>
        <v>18.614000000000001</v>
      </c>
      <c r="K42" s="1">
        <f t="shared" ref="K42:K43" si="16">IF(B42&lt;=600,B42,600)</f>
        <v>500</v>
      </c>
      <c r="L42" s="1">
        <f t="shared" ref="L42:L43" si="17">IF(B42&lt;=600,0,B42-600)</f>
        <v>0</v>
      </c>
      <c r="M42" s="47"/>
      <c r="N42" s="31">
        <f>'Rate Tables'!$G$167</f>
        <v>5.41</v>
      </c>
      <c r="O42" s="31">
        <f>ROUND(K42*'Rate Tables'!$G$170,4)</f>
        <v>26.7</v>
      </c>
      <c r="P42" s="31">
        <f>ROUND((L42)*'Rate Tables'!$G$171,4)</f>
        <v>0</v>
      </c>
      <c r="Q42" s="31">
        <f>SUM(O42:P42)</f>
        <v>26.7</v>
      </c>
      <c r="R42" s="31">
        <f>ROUND(B42*'Rate Tables'!$G$173,4)</f>
        <v>1.756</v>
      </c>
      <c r="S42" s="31">
        <f>ROUND($B42*'Rate Tables'!$G$175,4)</f>
        <v>2.8125</v>
      </c>
      <c r="T42" s="81">
        <f>ROUND($B42*'Rate Tables'!$G$177,4)</f>
        <v>0</v>
      </c>
      <c r="U42" s="81">
        <f>ROUND($B42*'Rate Tables'!$G$178,4)</f>
        <v>-0.14499999999999999</v>
      </c>
      <c r="V42" s="31">
        <f>ROUND(B42*'Rate Tables'!$G$180,4)</f>
        <v>2.0990000000000002</v>
      </c>
      <c r="W42" s="31">
        <f>ROUND(B42*'Rate Tables'!$G$182,4)</f>
        <v>0</v>
      </c>
      <c r="X42" s="31">
        <f>ROUND(B42*'Rate Tables'!$G$184,4)</f>
        <v>13.654999999999999</v>
      </c>
      <c r="Y42" s="31">
        <f>ROUND(K42*'Rate Tables'!$G$188,4)</f>
        <v>40.625</v>
      </c>
      <c r="Z42" s="31">
        <f>ROUND(L42*'Rate Tables'!$G$189,4)</f>
        <v>0</v>
      </c>
      <c r="AA42" s="31">
        <f>SUM(Y42:Z42)</f>
        <v>40.625</v>
      </c>
      <c r="AB42" s="12">
        <f t="shared" si="12"/>
        <v>92.91</v>
      </c>
      <c r="AD42" s="31">
        <f>'Rate Tables'!$J$167</f>
        <v>5.41</v>
      </c>
      <c r="AE42" s="31">
        <f>ROUND(K42*'Rate Tables'!$J$170,4)</f>
        <v>26.7</v>
      </c>
      <c r="AF42" s="31">
        <f>ROUND((L42)*'Rate Tables'!$J$171,4)</f>
        <v>0</v>
      </c>
      <c r="AG42" s="31">
        <f>SUM(AE42:AF42)</f>
        <v>26.7</v>
      </c>
      <c r="AH42" s="31">
        <f>ROUND(B42*'Rate Tables'!$J$173,4)</f>
        <v>1.756</v>
      </c>
      <c r="AI42" s="31">
        <f>ROUND($B42*'Rate Tables'!$J$175,4)</f>
        <v>2.8125</v>
      </c>
      <c r="AJ42" s="81">
        <f>ROUND($B42*'Rate Tables'!$J$177,4)</f>
        <v>0.155</v>
      </c>
      <c r="AK42" s="81">
        <f>ROUND($B42*'Rate Tables'!$J$178,4)</f>
        <v>-0.14499999999999999</v>
      </c>
      <c r="AL42" s="31">
        <f>ROUND(B42*'Rate Tables'!$J$180,4)</f>
        <v>2.0990000000000002</v>
      </c>
      <c r="AM42" s="31">
        <f>ROUND(B42*'Rate Tables'!$J$182,4)</f>
        <v>0</v>
      </c>
      <c r="AN42" s="31">
        <f>ROUND(B42*'Rate Tables'!$J$184,4)</f>
        <v>13.654999999999999</v>
      </c>
      <c r="AO42" s="31">
        <f>ROUND(K42*'Rate Tables'!$J$188,4)</f>
        <v>40.625</v>
      </c>
      <c r="AP42" s="31">
        <f>ROUND(L42*'Rate Tables'!$J$189,4)</f>
        <v>0</v>
      </c>
      <c r="AQ42" s="31">
        <f>SUM(AO42:AP42)</f>
        <v>40.625</v>
      </c>
      <c r="AR42" s="12">
        <f t="shared" si="13"/>
        <v>93.07</v>
      </c>
    </row>
    <row r="43" spans="2:44" x14ac:dyDescent="0.25">
      <c r="B43" s="19">
        <v>750</v>
      </c>
      <c r="C43" s="12">
        <f>AB43</f>
        <v>136.66</v>
      </c>
      <c r="D43" s="12">
        <f>AR43</f>
        <v>136.9</v>
      </c>
      <c r="E43" s="12">
        <f>D43-C43</f>
        <v>0.24000000000000909</v>
      </c>
      <c r="F43" s="29">
        <f>ROUND(E43/C43*100,1)</f>
        <v>0.2</v>
      </c>
      <c r="H43" s="12">
        <f>C43/B43*100</f>
        <v>18.221333333333334</v>
      </c>
      <c r="I43" s="12">
        <f>D43/B43*100</f>
        <v>18.253333333333334</v>
      </c>
      <c r="K43" s="1">
        <f t="shared" si="16"/>
        <v>600</v>
      </c>
      <c r="L43" s="1">
        <f t="shared" si="17"/>
        <v>150</v>
      </c>
      <c r="M43" s="47"/>
      <c r="N43" s="31">
        <f>'Rate Tables'!$G$167</f>
        <v>5.41</v>
      </c>
      <c r="O43" s="31">
        <f>ROUND(K43*'Rate Tables'!$G$170,4)</f>
        <v>32.04</v>
      </c>
      <c r="P43" s="31">
        <f>ROUND((L43)*'Rate Tables'!$G$171,4)</f>
        <v>8.01</v>
      </c>
      <c r="Q43" s="31">
        <f>SUM(O43:P43)</f>
        <v>40.049999999999997</v>
      </c>
      <c r="R43" s="31">
        <f>ROUND(B43*'Rate Tables'!$G$173,4)</f>
        <v>2.6339999999999999</v>
      </c>
      <c r="S43" s="31">
        <f>ROUND($B43*'Rate Tables'!$G$175,4)</f>
        <v>4.2187999999999999</v>
      </c>
      <c r="T43" s="81">
        <f>ROUND($B43*'Rate Tables'!$G$177,4)</f>
        <v>0</v>
      </c>
      <c r="U43" s="81">
        <f>ROUND($B43*'Rate Tables'!$G$178,4)</f>
        <v>-0.2175</v>
      </c>
      <c r="V43" s="31">
        <f>ROUND(B43*'Rate Tables'!$G$180,4)</f>
        <v>3.1484999999999999</v>
      </c>
      <c r="W43" s="31">
        <f>ROUND(B43*'Rate Tables'!$G$182,4)</f>
        <v>0</v>
      </c>
      <c r="X43" s="31">
        <f>ROUND(B43*'Rate Tables'!$G$184,4)</f>
        <v>20.482500000000002</v>
      </c>
      <c r="Y43" s="31">
        <f>ROUND(K43*'Rate Tables'!$G$188,4)</f>
        <v>48.75</v>
      </c>
      <c r="Z43" s="31">
        <f>ROUND(L43*'Rate Tables'!$G$189,4)</f>
        <v>12.1875</v>
      </c>
      <c r="AA43" s="31">
        <f>SUM(Y43:Z43)</f>
        <v>60.9375</v>
      </c>
      <c r="AB43" s="12">
        <f t="shared" si="12"/>
        <v>136.66</v>
      </c>
      <c r="AD43" s="31">
        <f>'Rate Tables'!$J$167</f>
        <v>5.41</v>
      </c>
      <c r="AE43" s="31">
        <f>ROUND(K43*'Rate Tables'!$J$170,4)</f>
        <v>32.04</v>
      </c>
      <c r="AF43" s="31">
        <f>ROUND((L43)*'Rate Tables'!$J$171,4)</f>
        <v>8.01</v>
      </c>
      <c r="AG43" s="31">
        <f>SUM(AE43:AF43)</f>
        <v>40.049999999999997</v>
      </c>
      <c r="AH43" s="31">
        <f>ROUND(B43*'Rate Tables'!$J$173,4)</f>
        <v>2.6339999999999999</v>
      </c>
      <c r="AI43" s="31">
        <f>ROUND($B43*'Rate Tables'!$J$175,4)</f>
        <v>4.2187999999999999</v>
      </c>
      <c r="AJ43" s="81">
        <f>ROUND($B43*'Rate Tables'!$J$177,4)</f>
        <v>0.23250000000000001</v>
      </c>
      <c r="AK43" s="81">
        <f>ROUND($B43*'Rate Tables'!$J$178,4)</f>
        <v>-0.2175</v>
      </c>
      <c r="AL43" s="31">
        <f>ROUND(B43*'Rate Tables'!$J$180,4)</f>
        <v>3.1484999999999999</v>
      </c>
      <c r="AM43" s="31">
        <f>ROUND(B43*'Rate Tables'!$J$182,4)</f>
        <v>0</v>
      </c>
      <c r="AN43" s="31">
        <f>ROUND(B43*'Rate Tables'!$J$184,4)</f>
        <v>20.482500000000002</v>
      </c>
      <c r="AO43" s="31">
        <f>ROUND(K43*'Rate Tables'!$J$188,4)</f>
        <v>48.75</v>
      </c>
      <c r="AP43" s="31">
        <f>ROUND(L43*'Rate Tables'!$J$189,4)</f>
        <v>12.1875</v>
      </c>
      <c r="AQ43" s="31">
        <f>SUM(AO43:AP43)</f>
        <v>60.9375</v>
      </c>
      <c r="AR43" s="12">
        <f t="shared" si="13"/>
        <v>136.9</v>
      </c>
    </row>
    <row r="44" spans="2:44" x14ac:dyDescent="0.25">
      <c r="B44" s="19"/>
      <c r="C44" s="12"/>
      <c r="D44" s="12"/>
      <c r="E44" s="12"/>
      <c r="F44" s="29"/>
      <c r="H44" s="12"/>
      <c r="I44" s="12"/>
      <c r="M44" s="47"/>
      <c r="N44" s="31"/>
      <c r="O44" s="31"/>
      <c r="P44" s="31"/>
      <c r="Q44" s="31"/>
      <c r="R44" s="31"/>
      <c r="S44" s="31"/>
      <c r="T44" s="81"/>
      <c r="U44" s="81"/>
      <c r="V44" s="31"/>
      <c r="W44" s="31"/>
      <c r="X44" s="31"/>
      <c r="Y44" s="31"/>
      <c r="Z44" s="31"/>
      <c r="AA44" s="31"/>
      <c r="AB44" s="12"/>
      <c r="AD44" s="31"/>
      <c r="AE44" s="31"/>
      <c r="AF44" s="31"/>
      <c r="AJ44" s="6"/>
      <c r="AK44" s="6"/>
      <c r="AR44" s="12"/>
    </row>
    <row r="45" spans="2:44" x14ac:dyDescent="0.25">
      <c r="B45" s="19">
        <v>1000</v>
      </c>
      <c r="C45" s="12">
        <f>AB45</f>
        <v>180.42</v>
      </c>
      <c r="D45" s="12">
        <f>AR45</f>
        <v>180.73</v>
      </c>
      <c r="E45" s="12">
        <f>D45-C45</f>
        <v>0.31000000000000227</v>
      </c>
      <c r="F45" s="29">
        <f>ROUND(E45/C45*100,1)</f>
        <v>0.2</v>
      </c>
      <c r="H45" s="12">
        <f>C45/B45*100</f>
        <v>18.041999999999998</v>
      </c>
      <c r="I45" s="12">
        <f>D45/B45*100</f>
        <v>18.073</v>
      </c>
      <c r="K45" s="1">
        <f t="shared" ref="K45:K47" si="18">IF(B45&lt;=600,B45,600)</f>
        <v>600</v>
      </c>
      <c r="L45" s="1">
        <f t="shared" ref="L45:L47" si="19">IF(B45&lt;=600,0,B45-600)</f>
        <v>400</v>
      </c>
      <c r="M45" s="47"/>
      <c r="N45" s="31">
        <f>'Rate Tables'!$G$167</f>
        <v>5.41</v>
      </c>
      <c r="O45" s="31">
        <f>ROUND(K45*'Rate Tables'!$G$170,4)</f>
        <v>32.04</v>
      </c>
      <c r="P45" s="31">
        <f>ROUND((L45)*'Rate Tables'!$G$171,4)</f>
        <v>21.36</v>
      </c>
      <c r="Q45" s="31">
        <f>SUM(O45:P45)</f>
        <v>53.4</v>
      </c>
      <c r="R45" s="31">
        <f>ROUND(B45*'Rate Tables'!$G$173,4)</f>
        <v>3.512</v>
      </c>
      <c r="S45" s="31">
        <f>ROUND($B45*'Rate Tables'!$G$175,4)</f>
        <v>5.625</v>
      </c>
      <c r="T45" s="81">
        <f>ROUND($B45*'Rate Tables'!$G$177,4)</f>
        <v>0</v>
      </c>
      <c r="U45" s="81">
        <f>ROUND($B45*'Rate Tables'!$G$178,4)</f>
        <v>-0.28999999999999998</v>
      </c>
      <c r="V45" s="31">
        <f>ROUND(B45*'Rate Tables'!$G$180,4)</f>
        <v>4.1980000000000004</v>
      </c>
      <c r="W45" s="31">
        <f>ROUND(B45*'Rate Tables'!$G$182,4)</f>
        <v>0</v>
      </c>
      <c r="X45" s="31">
        <f>ROUND(B45*'Rate Tables'!$G$184,4)</f>
        <v>27.31</v>
      </c>
      <c r="Y45" s="31">
        <f>ROUND(K45*'Rate Tables'!$G$188,4)</f>
        <v>48.75</v>
      </c>
      <c r="Z45" s="31">
        <f>ROUND(L45*'Rate Tables'!$G$189,4)</f>
        <v>32.5</v>
      </c>
      <c r="AA45" s="31">
        <f>SUM(Y45:Z45)</f>
        <v>81.25</v>
      </c>
      <c r="AB45" s="12">
        <f t="shared" si="12"/>
        <v>180.42</v>
      </c>
      <c r="AD45" s="31">
        <f>'Rate Tables'!$J$167</f>
        <v>5.41</v>
      </c>
      <c r="AE45" s="31">
        <f>ROUND(K45*'Rate Tables'!$J$170,4)</f>
        <v>32.04</v>
      </c>
      <c r="AF45" s="31">
        <f>ROUND((L45)*'Rate Tables'!$J$171,4)</f>
        <v>21.36</v>
      </c>
      <c r="AG45" s="31">
        <f>SUM(AE45:AF45)</f>
        <v>53.4</v>
      </c>
      <c r="AH45" s="31">
        <f>ROUND(B45*'Rate Tables'!$J$173,4)</f>
        <v>3.512</v>
      </c>
      <c r="AI45" s="31">
        <f>ROUND($B45*'Rate Tables'!$J$175,4)</f>
        <v>5.625</v>
      </c>
      <c r="AJ45" s="81">
        <f>ROUND($B45*'Rate Tables'!$J$177,4)</f>
        <v>0.31</v>
      </c>
      <c r="AK45" s="81">
        <f>ROUND($B45*'Rate Tables'!$J$178,4)</f>
        <v>-0.28999999999999998</v>
      </c>
      <c r="AL45" s="31">
        <f>ROUND(B45*'Rate Tables'!$J$180,4)</f>
        <v>4.1980000000000004</v>
      </c>
      <c r="AM45" s="31">
        <f>ROUND(B45*'Rate Tables'!$J$182,4)</f>
        <v>0</v>
      </c>
      <c r="AN45" s="31">
        <f>ROUND(B45*'Rate Tables'!$J$184,4)</f>
        <v>27.31</v>
      </c>
      <c r="AO45" s="31">
        <f>ROUND(K45*'Rate Tables'!$J$188,4)</f>
        <v>48.75</v>
      </c>
      <c r="AP45" s="31">
        <f>ROUND(L45*'Rate Tables'!$J$189,4)</f>
        <v>32.5</v>
      </c>
      <c r="AQ45" s="31">
        <f>SUM(AO45:AP45)</f>
        <v>81.25</v>
      </c>
      <c r="AR45" s="12">
        <f t="shared" si="13"/>
        <v>180.73</v>
      </c>
    </row>
    <row r="46" spans="2:44" x14ac:dyDescent="0.25">
      <c r="B46" s="19">
        <v>1500</v>
      </c>
      <c r="C46" s="12">
        <f>AB46</f>
        <v>267.92</v>
      </c>
      <c r="D46" s="12">
        <f>AR46</f>
        <v>268.38</v>
      </c>
      <c r="E46" s="12">
        <f>D46-C46</f>
        <v>0.45999999999997954</v>
      </c>
      <c r="F46" s="29">
        <f>ROUND(E46/C46*100,1)</f>
        <v>0.2</v>
      </c>
      <c r="H46" s="12">
        <f>C46/B46*100</f>
        <v>17.861333333333334</v>
      </c>
      <c r="I46" s="12">
        <f>D46/B46*100</f>
        <v>17.891999999999999</v>
      </c>
      <c r="K46" s="1">
        <f t="shared" si="18"/>
        <v>600</v>
      </c>
      <c r="L46" s="1">
        <f t="shared" si="19"/>
        <v>900</v>
      </c>
      <c r="M46" s="47"/>
      <c r="N46" s="31">
        <f>'Rate Tables'!$G$167</f>
        <v>5.41</v>
      </c>
      <c r="O46" s="31">
        <f>ROUND(K46*'Rate Tables'!$G$170,4)</f>
        <v>32.04</v>
      </c>
      <c r="P46" s="31">
        <f>ROUND((L46)*'Rate Tables'!$G$171,4)</f>
        <v>48.06</v>
      </c>
      <c r="Q46" s="31">
        <f>SUM(O46:P46)</f>
        <v>80.099999999999994</v>
      </c>
      <c r="R46" s="31">
        <f>ROUND(B46*'Rate Tables'!$G$173,4)</f>
        <v>5.2679999999999998</v>
      </c>
      <c r="S46" s="31">
        <f>ROUND($B46*'Rate Tables'!$G$175,4)</f>
        <v>8.4375</v>
      </c>
      <c r="T46" s="81">
        <f>ROUND($B46*'Rate Tables'!$G$177,4)</f>
        <v>0</v>
      </c>
      <c r="U46" s="81">
        <f>ROUND($B46*'Rate Tables'!$G$178,4)</f>
        <v>-0.435</v>
      </c>
      <c r="V46" s="31">
        <f>ROUND(B46*'Rate Tables'!$G$180,4)</f>
        <v>6.2969999999999997</v>
      </c>
      <c r="W46" s="31">
        <f>ROUND(B46*'Rate Tables'!$G$182,4)</f>
        <v>0</v>
      </c>
      <c r="X46" s="31">
        <f>ROUND(B46*'Rate Tables'!$G$184,4)</f>
        <v>40.965000000000003</v>
      </c>
      <c r="Y46" s="31">
        <f>ROUND(K46*'Rate Tables'!$G$188,4)</f>
        <v>48.75</v>
      </c>
      <c r="Z46" s="31">
        <f>ROUND(L46*'Rate Tables'!$G$189,4)</f>
        <v>73.125</v>
      </c>
      <c r="AA46" s="31">
        <f>SUM(Y46:Z46)</f>
        <v>121.875</v>
      </c>
      <c r="AB46" s="12">
        <f t="shared" si="12"/>
        <v>267.92</v>
      </c>
      <c r="AD46" s="31">
        <f>'Rate Tables'!$J$167</f>
        <v>5.41</v>
      </c>
      <c r="AE46" s="31">
        <f>ROUND(K46*'Rate Tables'!$J$170,4)</f>
        <v>32.04</v>
      </c>
      <c r="AF46" s="31">
        <f>ROUND((L46)*'Rate Tables'!$J$171,4)</f>
        <v>48.06</v>
      </c>
      <c r="AG46" s="31">
        <f>SUM(AE46:AF46)</f>
        <v>80.099999999999994</v>
      </c>
      <c r="AH46" s="31">
        <f>ROUND(B46*'Rate Tables'!$J$173,4)</f>
        <v>5.2679999999999998</v>
      </c>
      <c r="AI46" s="31">
        <f>ROUND($B46*'Rate Tables'!$J$175,4)</f>
        <v>8.4375</v>
      </c>
      <c r="AJ46" s="81">
        <f>ROUND($B46*'Rate Tables'!$J$177,4)</f>
        <v>0.46500000000000002</v>
      </c>
      <c r="AK46" s="81">
        <f>ROUND($B46*'Rate Tables'!$J$178,4)</f>
        <v>-0.435</v>
      </c>
      <c r="AL46" s="31">
        <f>ROUND(B46*'Rate Tables'!$J$180,4)</f>
        <v>6.2969999999999997</v>
      </c>
      <c r="AM46" s="31">
        <f>ROUND(B46*'Rate Tables'!$J$182,4)</f>
        <v>0</v>
      </c>
      <c r="AN46" s="31">
        <f>ROUND(B46*'Rate Tables'!$J$184,4)</f>
        <v>40.965000000000003</v>
      </c>
      <c r="AO46" s="31">
        <f>ROUND(K46*'Rate Tables'!$J$188,4)</f>
        <v>48.75</v>
      </c>
      <c r="AP46" s="31">
        <f>ROUND(L46*'Rate Tables'!$J$189,4)</f>
        <v>73.125</v>
      </c>
      <c r="AQ46" s="31">
        <f>SUM(AO46:AP46)</f>
        <v>121.875</v>
      </c>
      <c r="AR46" s="12">
        <f t="shared" si="13"/>
        <v>268.38</v>
      </c>
    </row>
    <row r="47" spans="2:44" x14ac:dyDescent="0.25">
      <c r="B47" s="19">
        <v>2000</v>
      </c>
      <c r="C47" s="12">
        <f>AB47</f>
        <v>355.42</v>
      </c>
      <c r="D47" s="12">
        <f>AR47</f>
        <v>356.04</v>
      </c>
      <c r="E47" s="12">
        <f>D47-C47</f>
        <v>0.62000000000000455</v>
      </c>
      <c r="F47" s="29">
        <f>ROUND(E47/C47*100,1)</f>
        <v>0.2</v>
      </c>
      <c r="H47" s="12">
        <f>C47/B47*100</f>
        <v>17.771000000000001</v>
      </c>
      <c r="I47" s="12">
        <f>D47/B47*100</f>
        <v>17.802</v>
      </c>
      <c r="K47" s="1">
        <f t="shared" si="18"/>
        <v>600</v>
      </c>
      <c r="L47" s="1">
        <f t="shared" si="19"/>
        <v>1400</v>
      </c>
      <c r="M47" s="47"/>
      <c r="N47" s="31">
        <f>'Rate Tables'!$G$167</f>
        <v>5.41</v>
      </c>
      <c r="O47" s="31">
        <f>ROUND(K47*'Rate Tables'!$G$170,4)</f>
        <v>32.04</v>
      </c>
      <c r="P47" s="31">
        <f>ROUND((L47)*'Rate Tables'!$G$171,4)</f>
        <v>74.760000000000005</v>
      </c>
      <c r="Q47" s="31">
        <f>SUM(O47:P47)</f>
        <v>106.80000000000001</v>
      </c>
      <c r="R47" s="31">
        <f>ROUND(B47*'Rate Tables'!$G$173,4)</f>
        <v>7.024</v>
      </c>
      <c r="S47" s="31">
        <f>ROUND($B47*'Rate Tables'!$G$175,4)</f>
        <v>11.25</v>
      </c>
      <c r="T47" s="81">
        <f>ROUND($B47*'Rate Tables'!$G$177,4)</f>
        <v>0</v>
      </c>
      <c r="U47" s="81">
        <f>ROUND($B47*'Rate Tables'!$G$178,4)</f>
        <v>-0.57999999999999996</v>
      </c>
      <c r="V47" s="31">
        <f>ROUND(B47*'Rate Tables'!$G$180,4)</f>
        <v>8.3960000000000008</v>
      </c>
      <c r="W47" s="31">
        <f>ROUND(B47*'Rate Tables'!$G$182,4)</f>
        <v>0</v>
      </c>
      <c r="X47" s="31">
        <f>ROUND(B47*'Rate Tables'!$G$184,4)</f>
        <v>54.62</v>
      </c>
      <c r="Y47" s="31">
        <f>ROUND(K47*'Rate Tables'!$G$188,4)</f>
        <v>48.75</v>
      </c>
      <c r="Z47" s="31">
        <f>ROUND(L47*'Rate Tables'!$G$189,4)</f>
        <v>113.75</v>
      </c>
      <c r="AA47" s="31">
        <f>SUM(Y47:Z47)</f>
        <v>162.5</v>
      </c>
      <c r="AB47" s="12">
        <f t="shared" si="12"/>
        <v>355.42</v>
      </c>
      <c r="AD47" s="31">
        <f>'Rate Tables'!$J$167</f>
        <v>5.41</v>
      </c>
      <c r="AE47" s="31">
        <f>ROUND(K47*'Rate Tables'!$J$170,4)</f>
        <v>32.04</v>
      </c>
      <c r="AF47" s="31">
        <f>ROUND((L47)*'Rate Tables'!$J$171,4)</f>
        <v>74.760000000000005</v>
      </c>
      <c r="AG47" s="31">
        <f>SUM(AE47:AF47)</f>
        <v>106.80000000000001</v>
      </c>
      <c r="AH47" s="31">
        <f>ROUND(B47*'Rate Tables'!$J$173,4)</f>
        <v>7.024</v>
      </c>
      <c r="AI47" s="31">
        <f>ROUND($B47*'Rate Tables'!$J$175,4)</f>
        <v>11.25</v>
      </c>
      <c r="AJ47" s="81">
        <f>ROUND($B47*'Rate Tables'!$J$177,4)</f>
        <v>0.62</v>
      </c>
      <c r="AK47" s="81">
        <f>ROUND($B47*'Rate Tables'!$J$178,4)</f>
        <v>-0.57999999999999996</v>
      </c>
      <c r="AL47" s="31">
        <f>ROUND(B47*'Rate Tables'!$J$180,4)</f>
        <v>8.3960000000000008</v>
      </c>
      <c r="AM47" s="31">
        <f>ROUND(B47*'Rate Tables'!$J$182,4)</f>
        <v>0</v>
      </c>
      <c r="AN47" s="31">
        <f>ROUND(B47*'Rate Tables'!$J$184,4)</f>
        <v>54.62</v>
      </c>
      <c r="AO47" s="31">
        <f>ROUND(K47*'Rate Tables'!$J$188,4)</f>
        <v>48.75</v>
      </c>
      <c r="AP47" s="31">
        <f>ROUND(L47*'Rate Tables'!$J$189,4)</f>
        <v>113.75</v>
      </c>
      <c r="AQ47" s="31">
        <f>SUM(AO47:AP47)</f>
        <v>162.5</v>
      </c>
      <c r="AR47" s="12">
        <f t="shared" si="13"/>
        <v>356.04</v>
      </c>
    </row>
    <row r="49" spans="1:17" ht="13" x14ac:dyDescent="0.3">
      <c r="H49" s="48"/>
    </row>
    <row r="50" spans="1:17" ht="13" x14ac:dyDescent="0.3">
      <c r="A50" s="28" t="s">
        <v>73</v>
      </c>
      <c r="B50" s="27"/>
      <c r="C50" s="27"/>
      <c r="D50" s="27"/>
      <c r="E50" s="27"/>
      <c r="F50" s="27"/>
    </row>
    <row r="51" spans="1:17" x14ac:dyDescent="0.25">
      <c r="Q51" s="31"/>
    </row>
    <row r="52" spans="1:17" x14ac:dyDescent="0.25">
      <c r="B52" s="19">
        <v>0</v>
      </c>
      <c r="C52" s="5">
        <f>ROUND((C15*4+C33*8)/12,2)</f>
        <v>5.41</v>
      </c>
      <c r="D52" s="5">
        <f>ROUND((D15*4+D33*8)/12,2)</f>
        <v>5.41</v>
      </c>
      <c r="E52" s="5">
        <f>D52-C52</f>
        <v>0</v>
      </c>
      <c r="F52" s="29">
        <f>ROUND(E52/C52*100,1)</f>
        <v>0</v>
      </c>
      <c r="Q52" s="31"/>
    </row>
    <row r="53" spans="1:17" x14ac:dyDescent="0.25">
      <c r="B53" s="19">
        <v>50</v>
      </c>
      <c r="C53" s="5">
        <f t="shared" ref="C53:D54" si="20">ROUND((C16*4+C34*8)/12,2)</f>
        <v>13.8</v>
      </c>
      <c r="D53" s="5">
        <f t="shared" si="20"/>
        <v>13.82</v>
      </c>
      <c r="E53" s="12">
        <f>D53-C53</f>
        <v>1.9999999999999574E-2</v>
      </c>
      <c r="F53" s="29">
        <f>ROUND(E53/C53*100,1)</f>
        <v>0.1</v>
      </c>
      <c r="Q53" s="31"/>
    </row>
    <row r="54" spans="1:17" x14ac:dyDescent="0.25">
      <c r="B54" s="19">
        <v>100</v>
      </c>
      <c r="C54" s="5">
        <f t="shared" si="20"/>
        <v>22.19</v>
      </c>
      <c r="D54" s="5">
        <f t="shared" si="20"/>
        <v>22.22</v>
      </c>
      <c r="E54" s="12">
        <f>D54-C54</f>
        <v>2.9999999999997584E-2</v>
      </c>
      <c r="F54" s="29">
        <f>ROUND(E54/C54*100,1)</f>
        <v>0.1</v>
      </c>
      <c r="Q54" s="31"/>
    </row>
    <row r="55" spans="1:17" x14ac:dyDescent="0.25">
      <c r="B55" s="19"/>
      <c r="C55" s="5"/>
      <c r="D55" s="5"/>
      <c r="E55" s="12"/>
      <c r="F55" s="29"/>
      <c r="Q55" s="31"/>
    </row>
    <row r="56" spans="1:17" x14ac:dyDescent="0.25">
      <c r="B56" s="19">
        <v>200</v>
      </c>
      <c r="C56" s="5">
        <f>ROUND((C19*4+C37*8)/12,2)</f>
        <v>38.979999999999997</v>
      </c>
      <c r="D56" s="5">
        <f>ROUND((D19*4+D37*8)/12,2)</f>
        <v>39.04</v>
      </c>
      <c r="E56" s="12">
        <f>D56-C56</f>
        <v>6.0000000000002274E-2</v>
      </c>
      <c r="F56" s="29">
        <f>ROUND(E56/C56*100,1)</f>
        <v>0.2</v>
      </c>
      <c r="Q56" s="31"/>
    </row>
    <row r="57" spans="1:17" x14ac:dyDescent="0.25">
      <c r="B57" s="19">
        <v>250</v>
      </c>
      <c r="C57" s="5">
        <f t="shared" ref="C57:D58" si="21">ROUND((C20*4+C38*8)/12,2)</f>
        <v>47.37</v>
      </c>
      <c r="D57" s="5">
        <f t="shared" si="21"/>
        <v>47.45</v>
      </c>
      <c r="E57" s="12">
        <f>D57-C57</f>
        <v>8.00000000000054E-2</v>
      </c>
      <c r="F57" s="29">
        <f>ROUND(E57/C57*100,1)</f>
        <v>0.2</v>
      </c>
      <c r="Q57" s="31"/>
    </row>
    <row r="58" spans="1:17" x14ac:dyDescent="0.25">
      <c r="B58" s="19">
        <v>300</v>
      </c>
      <c r="C58" s="5">
        <f t="shared" si="21"/>
        <v>55.76</v>
      </c>
      <c r="D58" s="5">
        <f t="shared" si="21"/>
        <v>55.85</v>
      </c>
      <c r="E58" s="12">
        <f>D58-C58</f>
        <v>9.0000000000003411E-2</v>
      </c>
      <c r="F58" s="29">
        <f>ROUND(E58/C58*100,1)</f>
        <v>0.2</v>
      </c>
      <c r="Q58" s="31"/>
    </row>
    <row r="59" spans="1:17" x14ac:dyDescent="0.25">
      <c r="B59" s="19"/>
      <c r="C59" s="12"/>
      <c r="D59" s="12"/>
      <c r="E59" s="12"/>
      <c r="F59" s="29"/>
      <c r="Q59" s="31"/>
    </row>
    <row r="60" spans="1:17" x14ac:dyDescent="0.25">
      <c r="B60" s="19">
        <v>400</v>
      </c>
      <c r="C60" s="5">
        <f>ROUND((C23*4+C41*8)/12,2)</f>
        <v>72.540000000000006</v>
      </c>
      <c r="D60" s="5">
        <f>ROUND((D23*4+D41*8)/12,2)</f>
        <v>72.67</v>
      </c>
      <c r="E60" s="12">
        <f>D60-C60</f>
        <v>0.12999999999999545</v>
      </c>
      <c r="F60" s="29">
        <f>ROUND(E60/C60*100,1)</f>
        <v>0.2</v>
      </c>
    </row>
    <row r="61" spans="1:17" x14ac:dyDescent="0.25">
      <c r="B61" s="19">
        <v>500</v>
      </c>
      <c r="C61" s="5">
        <f t="shared" ref="C61:D62" si="22">ROUND((C24*4+C42*8)/12,2)</f>
        <v>89.33</v>
      </c>
      <c r="D61" s="5">
        <f t="shared" si="22"/>
        <v>89.49</v>
      </c>
      <c r="E61" s="12">
        <f>D61-C61</f>
        <v>0.15999999999999659</v>
      </c>
      <c r="F61" s="29">
        <f>ROUND(E61/C61*100,1)</f>
        <v>0.2</v>
      </c>
    </row>
    <row r="62" spans="1:17" x14ac:dyDescent="0.25">
      <c r="B62" s="19">
        <v>750</v>
      </c>
      <c r="C62" s="5">
        <f t="shared" si="22"/>
        <v>133.97999999999999</v>
      </c>
      <c r="D62" s="5">
        <f t="shared" si="22"/>
        <v>134.21</v>
      </c>
      <c r="E62" s="12">
        <f>D62-C62</f>
        <v>0.23000000000001819</v>
      </c>
      <c r="F62" s="29">
        <f>ROUND(E62/C62*100,1)</f>
        <v>0.2</v>
      </c>
    </row>
    <row r="63" spans="1:17" x14ac:dyDescent="0.25">
      <c r="B63" s="19"/>
      <c r="C63" s="12"/>
      <c r="D63" s="12"/>
      <c r="E63" s="12"/>
      <c r="F63" s="29"/>
    </row>
    <row r="64" spans="1:17" x14ac:dyDescent="0.25">
      <c r="B64" s="19">
        <v>1000</v>
      </c>
      <c r="C64" s="5">
        <f>ROUND((C27*4+C45*8)/12,2)</f>
        <v>180.42</v>
      </c>
      <c r="D64" s="5">
        <f>ROUND((D27*4+D45*8)/12,2)</f>
        <v>180.73</v>
      </c>
      <c r="E64" s="12">
        <f>D64-C64</f>
        <v>0.31000000000000227</v>
      </c>
      <c r="F64" s="29">
        <f>ROUND(E64/C64*100,1)</f>
        <v>0.2</v>
      </c>
    </row>
    <row r="65" spans="2:6" x14ac:dyDescent="0.25">
      <c r="B65" s="19">
        <v>1500</v>
      </c>
      <c r="C65" s="5">
        <f t="shared" ref="C65:D66" si="23">ROUND((C28*4+C46*8)/12,2)</f>
        <v>273.3</v>
      </c>
      <c r="D65" s="5">
        <f t="shared" si="23"/>
        <v>273.76</v>
      </c>
      <c r="E65" s="12">
        <f>D65-C65</f>
        <v>0.45999999999997954</v>
      </c>
      <c r="F65" s="29">
        <f>ROUND(E65/C65*100,1)</f>
        <v>0.2</v>
      </c>
    </row>
    <row r="66" spans="2:6" x14ac:dyDescent="0.25">
      <c r="B66" s="19">
        <v>2000</v>
      </c>
      <c r="C66" s="5">
        <f t="shared" si="23"/>
        <v>366.18</v>
      </c>
      <c r="D66" s="5">
        <f t="shared" si="23"/>
        <v>366.8</v>
      </c>
      <c r="E66" s="12">
        <f>D66-C66</f>
        <v>0.62000000000000455</v>
      </c>
      <c r="F66" s="29">
        <f>ROUND(E66/C66*100,1)</f>
        <v>0.2</v>
      </c>
    </row>
  </sheetData>
  <mergeCells count="4">
    <mergeCell ref="A3:F3"/>
    <mergeCell ref="A6:F6"/>
    <mergeCell ref="H13:I13"/>
    <mergeCell ref="H31:I31"/>
  </mergeCells>
  <printOptions horizontalCentered="1"/>
  <pageMargins left="0.5" right="0.5" top="1.4" bottom="0.75" header="0.5" footer="0.5"/>
  <pageSetup fitToHeight="0" orientation="portrait" r:id="rId1"/>
  <headerFooter alignWithMargins="0">
    <oddHeader>&amp;C&amp;"Arial,Bold"&amp;12
&amp;RExhibit P-5
Schedule 3
Page &amp;P of &amp;N</oddHeader>
    <oddFooter>&amp;L*All Rates Include Sales and Use Tax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EE18-DABB-419E-ADCD-763DD23E9238}">
  <sheetPr>
    <tabColor indexed="42"/>
    <pageSetUpPr fitToPage="1"/>
  </sheetPr>
  <dimension ref="A1:BV112"/>
  <sheetViews>
    <sheetView topLeftCell="AR72" workbookViewId="0">
      <selection activeCell="P57" sqref="P57"/>
    </sheetView>
  </sheetViews>
  <sheetFormatPr defaultColWidth="9.1796875" defaultRowHeight="12.5" x14ac:dyDescent="0.25"/>
  <cols>
    <col min="1" max="1" width="9.1796875" style="1"/>
    <col min="2" max="2" width="11.453125" style="1" customWidth="1"/>
    <col min="3" max="4" width="9" style="1" customWidth="1"/>
    <col min="5" max="6" width="17" style="1" bestFit="1" customWidth="1"/>
    <col min="7" max="8" width="11.453125" style="1" customWidth="1"/>
    <col min="9" max="11" width="9.1796875" style="1" customWidth="1"/>
    <col min="12" max="12" width="3.453125" style="1" customWidth="1"/>
    <col min="13" max="13" width="9.453125" style="1" customWidth="1"/>
    <col min="14" max="20" width="9.1796875" style="35" customWidth="1"/>
    <col min="21" max="21" width="10.54296875" style="35" customWidth="1"/>
    <col min="22" max="22" width="9.1796875" style="35" customWidth="1"/>
    <col min="23" max="23" width="11.1796875" style="35" customWidth="1"/>
    <col min="24" max="25" width="10.1796875" style="35" customWidth="1"/>
    <col min="26" max="26" width="9.1796875" style="35" customWidth="1"/>
    <col min="27" max="29" width="9.81640625" style="35" customWidth="1"/>
    <col min="30" max="30" width="10.81640625" style="35" customWidth="1"/>
    <col min="31" max="32" width="9.1796875" style="35" customWidth="1"/>
    <col min="33" max="33" width="9.81640625" style="35" customWidth="1"/>
    <col min="34" max="34" width="9.1796875" style="35" customWidth="1"/>
    <col min="35" max="35" width="10.453125" style="35" customWidth="1"/>
    <col min="36" max="37" width="10.1796875" style="35" customWidth="1"/>
    <col min="38" max="38" width="12.26953125" style="35" bestFit="1" customWidth="1"/>
    <col min="39" max="39" width="11.26953125" style="35" customWidth="1"/>
    <col min="40" max="40" width="10.1796875" style="35" customWidth="1"/>
    <col min="41" max="41" width="12.26953125" style="35" bestFit="1" customWidth="1"/>
    <col min="42" max="42" width="10.54296875" style="35" bestFit="1" customWidth="1"/>
    <col min="43" max="43" width="9.1796875" style="35" customWidth="1"/>
    <col min="44" max="44" width="9.26953125" style="35" customWidth="1"/>
    <col min="45" max="45" width="11" style="35" customWidth="1"/>
    <col min="46" max="46" width="9.1796875" style="35" customWidth="1"/>
    <col min="47" max="47" width="10" style="35" customWidth="1"/>
    <col min="48" max="49" width="10.1796875" style="35" customWidth="1"/>
    <col min="50" max="50" width="9.1796875" style="35" customWidth="1"/>
    <col min="51" max="53" width="10.1796875" style="35" customWidth="1"/>
    <col min="54" max="54" width="10.81640625" style="35" customWidth="1"/>
    <col min="55" max="56" width="10.1796875" style="35" customWidth="1"/>
    <col min="57" max="57" width="10.1796875" style="35" bestFit="1" customWidth="1"/>
    <col min="58" max="58" width="9.1796875" style="35" customWidth="1"/>
    <col min="59" max="60" width="11" style="35" customWidth="1"/>
    <col min="61" max="61" width="10" style="35" customWidth="1"/>
    <col min="62" max="62" width="12.26953125" style="35" bestFit="1" customWidth="1"/>
    <col min="63" max="63" width="10.26953125" style="35" customWidth="1"/>
    <col min="64" max="64" width="10.1796875" style="35" customWidth="1"/>
    <col min="65" max="65" width="12.26953125" style="35" bestFit="1" customWidth="1"/>
    <col min="66" max="66" width="10.54296875" style="35" bestFit="1" customWidth="1"/>
    <col min="67" max="72" width="9.1796875" style="35" customWidth="1"/>
    <col min="73" max="74" width="9.1796875" style="35"/>
    <col min="75" max="16384" width="9.1796875" style="1"/>
  </cols>
  <sheetData>
    <row r="1" spans="1:66" ht="15.5" x14ac:dyDescent="0.35">
      <c r="A1" s="20" t="str">
        <f>'Rate Tables'!A1</f>
        <v>ROCKLAND ELECTRIC COMPANY</v>
      </c>
      <c r="B1" s="20"/>
      <c r="C1" s="20"/>
      <c r="D1" s="20"/>
      <c r="E1" s="21"/>
      <c r="F1" s="21"/>
      <c r="G1" s="21"/>
      <c r="H1" s="21"/>
    </row>
    <row r="3" spans="1:66" x14ac:dyDescent="0.25">
      <c r="A3" s="21" t="str">
        <f>'Rate Tables'!A3</f>
        <v>Monthly Billing Comparisons</v>
      </c>
      <c r="B3" s="21"/>
      <c r="C3" s="21"/>
      <c r="D3" s="21"/>
      <c r="E3" s="21"/>
      <c r="F3" s="21"/>
      <c r="G3" s="21"/>
      <c r="H3" s="21"/>
    </row>
    <row r="4" spans="1:66" ht="13" x14ac:dyDescent="0.3">
      <c r="A4" s="22" t="s">
        <v>91</v>
      </c>
      <c r="B4" s="22"/>
      <c r="C4" s="22"/>
      <c r="D4" s="22"/>
      <c r="E4" s="21"/>
      <c r="F4" s="21"/>
      <c r="G4" s="21"/>
      <c r="H4" s="21"/>
    </row>
    <row r="5" spans="1:66" x14ac:dyDescent="0.25">
      <c r="B5" s="21"/>
      <c r="C5" s="21"/>
      <c r="D5" s="21"/>
      <c r="E5" s="21"/>
      <c r="F5" s="21"/>
      <c r="G5" s="21"/>
      <c r="H5" s="21"/>
    </row>
    <row r="6" spans="1:66" x14ac:dyDescent="0.25">
      <c r="A6" s="132" t="s">
        <v>92</v>
      </c>
      <c r="B6" s="132"/>
      <c r="C6" s="132"/>
      <c r="D6" s="132"/>
      <c r="E6" s="132"/>
      <c r="F6" s="132"/>
      <c r="G6" s="132"/>
      <c r="H6" s="132"/>
    </row>
    <row r="9" spans="1:66" x14ac:dyDescent="0.25">
      <c r="B9" s="24" t="s">
        <v>48</v>
      </c>
      <c r="C9" s="132" t="s">
        <v>60</v>
      </c>
      <c r="D9" s="132"/>
      <c r="E9" s="24" t="s">
        <v>49</v>
      </c>
      <c r="F9" s="24" t="s">
        <v>49</v>
      </c>
      <c r="T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I9" s="37"/>
      <c r="AM9" s="37"/>
      <c r="AN9" s="37"/>
      <c r="AO9" s="37"/>
      <c r="AP9" s="37"/>
      <c r="AR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G9" s="37"/>
      <c r="BK9" s="37"/>
      <c r="BL9" s="37"/>
      <c r="BM9" s="37"/>
      <c r="BN9" s="37"/>
    </row>
    <row r="10" spans="1:66" ht="13" x14ac:dyDescent="0.3">
      <c r="A10" s="26" t="s">
        <v>78</v>
      </c>
      <c r="B10" s="24" t="s">
        <v>52</v>
      </c>
      <c r="C10" s="137" t="s">
        <v>93</v>
      </c>
      <c r="D10" s="138"/>
      <c r="E10" s="24" t="s">
        <v>1</v>
      </c>
      <c r="F10" s="24" t="s">
        <v>3</v>
      </c>
      <c r="G10" s="25" t="s">
        <v>53</v>
      </c>
      <c r="H10" s="21"/>
      <c r="J10" s="129" t="s">
        <v>54</v>
      </c>
      <c r="K10" s="129"/>
      <c r="L10" s="4"/>
      <c r="N10" s="38"/>
      <c r="O10" s="38"/>
      <c r="P10" s="38"/>
      <c r="Q10" s="38"/>
      <c r="R10" s="42"/>
      <c r="S10" s="42"/>
      <c r="T10" s="38"/>
      <c r="U10" s="42"/>
      <c r="V10" s="42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42"/>
      <c r="AH10" s="42"/>
      <c r="AI10" s="38"/>
      <c r="AJ10" s="38"/>
      <c r="AK10" s="42"/>
      <c r="AL10" s="42"/>
      <c r="AM10" s="42"/>
      <c r="AN10" s="42"/>
      <c r="AO10" s="38"/>
      <c r="AP10" s="38"/>
      <c r="AR10" s="38"/>
      <c r="AS10" s="42"/>
      <c r="AT10" s="42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42"/>
      <c r="BF10" s="42"/>
      <c r="BG10" s="38"/>
      <c r="BH10" s="38"/>
      <c r="BI10" s="42"/>
      <c r="BJ10" s="42"/>
      <c r="BK10" s="42"/>
      <c r="BL10" s="42"/>
      <c r="BM10" s="38"/>
      <c r="BN10" s="38"/>
    </row>
    <row r="11" spans="1:66" ht="13" x14ac:dyDescent="0.3">
      <c r="A11" s="3" t="s">
        <v>82</v>
      </c>
      <c r="B11" s="27" t="s">
        <v>57</v>
      </c>
      <c r="C11" s="49" t="s">
        <v>94</v>
      </c>
      <c r="D11" s="49" t="s">
        <v>95</v>
      </c>
      <c r="E11" s="27" t="s">
        <v>58</v>
      </c>
      <c r="F11" s="27" t="s">
        <v>58</v>
      </c>
      <c r="G11" s="27" t="s">
        <v>59</v>
      </c>
      <c r="H11" s="27" t="s">
        <v>60</v>
      </c>
      <c r="J11" s="28" t="s">
        <v>1</v>
      </c>
      <c r="K11" s="28" t="s">
        <v>3</v>
      </c>
      <c r="L11" s="28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</row>
    <row r="12" spans="1:66" ht="13" x14ac:dyDescent="0.3">
      <c r="B12" s="27"/>
      <c r="C12" s="27"/>
      <c r="D12" s="27"/>
      <c r="E12" s="27"/>
      <c r="F12" s="27"/>
      <c r="G12" s="27"/>
      <c r="H12" s="27"/>
      <c r="N12" s="39"/>
      <c r="O12" s="39"/>
      <c r="P12" s="39"/>
      <c r="Q12" s="39"/>
      <c r="T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I12" s="39"/>
      <c r="AM12" s="39"/>
      <c r="AN12" s="39"/>
      <c r="AO12" s="39"/>
      <c r="AP12" s="39"/>
      <c r="AR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G12" s="39"/>
      <c r="BK12" s="39"/>
      <c r="BL12" s="39"/>
      <c r="BM12" s="39"/>
      <c r="BN12" s="39"/>
    </row>
    <row r="13" spans="1:66" x14ac:dyDescent="0.25">
      <c r="A13" s="19">
        <v>1000</v>
      </c>
      <c r="B13" s="19">
        <f>ROUND(A13*300,0)</f>
        <v>300000</v>
      </c>
      <c r="C13" s="50">
        <v>0.35</v>
      </c>
      <c r="D13" s="50">
        <f>1-C13</f>
        <v>0.65</v>
      </c>
      <c r="E13" s="51">
        <f t="shared" ref="E13:F16" si="0">ROUND(4*E51+8*E89,0)</f>
        <v>422063</v>
      </c>
      <c r="F13" s="51">
        <f t="shared" si="0"/>
        <v>427139</v>
      </c>
      <c r="G13" s="19">
        <f>F13-E13</f>
        <v>5076</v>
      </c>
      <c r="H13" s="29">
        <f>ROUND(G13/E13*100,1)</f>
        <v>1.2</v>
      </c>
      <c r="J13" s="12">
        <f>E13/(B13*12)*100</f>
        <v>11.723972222222221</v>
      </c>
      <c r="K13" s="12">
        <f>F13/(B13*12)*100</f>
        <v>11.864972222222223</v>
      </c>
      <c r="L13" s="12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1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1"/>
    </row>
    <row r="14" spans="1:66" x14ac:dyDescent="0.25">
      <c r="A14" s="19">
        <f>A13</f>
        <v>1000</v>
      </c>
      <c r="B14" s="19">
        <f>ROUND(A14*300,0)</f>
        <v>300000</v>
      </c>
      <c r="C14" s="50">
        <v>0.5</v>
      </c>
      <c r="D14" s="50">
        <f>1-C14</f>
        <v>0.5</v>
      </c>
      <c r="E14" s="19">
        <f t="shared" si="0"/>
        <v>424466</v>
      </c>
      <c r="F14" s="19">
        <f t="shared" si="0"/>
        <v>429542</v>
      </c>
      <c r="G14" s="19">
        <f>F14-E14</f>
        <v>5076</v>
      </c>
      <c r="H14" s="29">
        <f>ROUND(G14/E14*100,1)</f>
        <v>1.2</v>
      </c>
      <c r="J14" s="12">
        <f>E14/(B14*12)*100</f>
        <v>11.790722222222222</v>
      </c>
      <c r="K14" s="12">
        <f>F14/(B14*12)*100</f>
        <v>11.931722222222223</v>
      </c>
      <c r="L14" s="12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1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1"/>
    </row>
    <row r="15" spans="1:66" x14ac:dyDescent="0.25">
      <c r="A15" s="19">
        <f>A14</f>
        <v>1000</v>
      </c>
      <c r="B15" s="19">
        <f>ROUND(A15*400,0)</f>
        <v>400000</v>
      </c>
      <c r="C15" s="50">
        <f>$C$13</f>
        <v>0.35</v>
      </c>
      <c r="D15" s="50">
        <f>1-C15</f>
        <v>0.65</v>
      </c>
      <c r="E15" s="19">
        <f t="shared" si="0"/>
        <v>486410</v>
      </c>
      <c r="F15" s="19">
        <f t="shared" si="0"/>
        <v>493178</v>
      </c>
      <c r="G15" s="19">
        <f>F15-E15</f>
        <v>6768</v>
      </c>
      <c r="H15" s="29">
        <f>ROUND(G15/E15*100,1)</f>
        <v>1.4</v>
      </c>
      <c r="J15" s="12">
        <f>E15/(B15*12)*100</f>
        <v>10.133541666666666</v>
      </c>
      <c r="K15" s="12">
        <f>F15/(B15*12)*100</f>
        <v>10.274541666666668</v>
      </c>
      <c r="L15" s="12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1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1"/>
    </row>
    <row r="16" spans="1:66" x14ac:dyDescent="0.25">
      <c r="A16" s="19">
        <f>A15</f>
        <v>1000</v>
      </c>
      <c r="B16" s="19">
        <f>ROUND(A16*400,0)</f>
        <v>400000</v>
      </c>
      <c r="C16" s="50">
        <f>$C$14</f>
        <v>0.5</v>
      </c>
      <c r="D16" s="50">
        <f>1-C16</f>
        <v>0.5</v>
      </c>
      <c r="E16" s="19">
        <f t="shared" si="0"/>
        <v>489614</v>
      </c>
      <c r="F16" s="19">
        <f t="shared" si="0"/>
        <v>496382</v>
      </c>
      <c r="G16" s="19">
        <f>F16-E16</f>
        <v>6768</v>
      </c>
      <c r="H16" s="29">
        <f>ROUND(G16/E16*100,1)</f>
        <v>1.4</v>
      </c>
      <c r="J16" s="12">
        <f>E16/(B16*12)*100</f>
        <v>10.200291666666667</v>
      </c>
      <c r="K16" s="12">
        <f>F16/(B16*12)*100</f>
        <v>10.341291666666667</v>
      </c>
      <c r="L16" s="12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1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1"/>
    </row>
    <row r="17" spans="1:66" x14ac:dyDescent="0.25">
      <c r="A17" s="19"/>
      <c r="B17" s="19"/>
      <c r="C17" s="19"/>
      <c r="D17" s="19"/>
      <c r="E17" s="12"/>
      <c r="F17" s="12"/>
      <c r="G17" s="19"/>
      <c r="H17" s="29"/>
      <c r="J17" s="12"/>
      <c r="K17" s="12"/>
      <c r="L17" s="12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1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1"/>
    </row>
    <row r="18" spans="1:66" x14ac:dyDescent="0.25">
      <c r="A18" s="19">
        <v>2000</v>
      </c>
      <c r="B18" s="19">
        <f>ROUND(A18*300,0)</f>
        <v>600000</v>
      </c>
      <c r="C18" s="50">
        <f>$C$13</f>
        <v>0.35</v>
      </c>
      <c r="D18" s="50">
        <f>1-C18</f>
        <v>0.65</v>
      </c>
      <c r="E18" s="19">
        <f t="shared" ref="E18:F21" si="1">ROUND(4*E56+8*E94,0)</f>
        <v>840527</v>
      </c>
      <c r="F18" s="19">
        <f t="shared" si="1"/>
        <v>850679</v>
      </c>
      <c r="G18" s="19">
        <f>F18-E18</f>
        <v>10152</v>
      </c>
      <c r="H18" s="29">
        <f>ROUND(G18/E18*100,1)</f>
        <v>1.2</v>
      </c>
      <c r="J18" s="12">
        <f>E18/(B18*12)*100</f>
        <v>11.673986111111111</v>
      </c>
      <c r="K18" s="12">
        <f>F18/(B18*12)*100</f>
        <v>11.814986111111111</v>
      </c>
      <c r="L18" s="12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1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1"/>
    </row>
    <row r="19" spans="1:66" x14ac:dyDescent="0.25">
      <c r="A19" s="19">
        <f>A18</f>
        <v>2000</v>
      </c>
      <c r="B19" s="19">
        <f>ROUND(A19*300,0)</f>
        <v>600000</v>
      </c>
      <c r="C19" s="50">
        <f>$C$14</f>
        <v>0.5</v>
      </c>
      <c r="D19" s="50">
        <f>1-C19</f>
        <v>0.5</v>
      </c>
      <c r="E19" s="19">
        <f t="shared" si="1"/>
        <v>845333</v>
      </c>
      <c r="F19" s="19">
        <f t="shared" si="1"/>
        <v>855485</v>
      </c>
      <c r="G19" s="19">
        <f>F19-E19</f>
        <v>10152</v>
      </c>
      <c r="H19" s="29">
        <f>ROUND(G19/E19*100,1)</f>
        <v>1.2</v>
      </c>
      <c r="J19" s="12">
        <f>E19/(B19*12)*100</f>
        <v>11.740736111111111</v>
      </c>
      <c r="K19" s="12">
        <f>F19/(B19*12)*100</f>
        <v>11.881736111111111</v>
      </c>
      <c r="L19" s="12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1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1"/>
    </row>
    <row r="20" spans="1:66" x14ac:dyDescent="0.25">
      <c r="A20" s="19">
        <f>A19</f>
        <v>2000</v>
      </c>
      <c r="B20" s="19">
        <f>ROUND(A20*400,0)</f>
        <v>800000</v>
      </c>
      <c r="C20" s="50">
        <f>$C$13</f>
        <v>0.35</v>
      </c>
      <c r="D20" s="50">
        <f>1-C20</f>
        <v>0.65</v>
      </c>
      <c r="E20" s="19">
        <f t="shared" si="1"/>
        <v>969221</v>
      </c>
      <c r="F20" s="19">
        <f t="shared" si="1"/>
        <v>982757</v>
      </c>
      <c r="G20" s="19">
        <f>F20-E20</f>
        <v>13536</v>
      </c>
      <c r="H20" s="29">
        <f>ROUND(G20/E20*100,1)</f>
        <v>1.4</v>
      </c>
      <c r="J20" s="12">
        <f>E20/(B20*12)*100</f>
        <v>10.096052083333333</v>
      </c>
      <c r="K20" s="12">
        <f>F20/(B20*12)*100</f>
        <v>10.237052083333333</v>
      </c>
      <c r="L20" s="12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1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1"/>
    </row>
    <row r="21" spans="1:66" x14ac:dyDescent="0.25">
      <c r="A21" s="19">
        <f>A20</f>
        <v>2000</v>
      </c>
      <c r="B21" s="19">
        <f>ROUND(A21*400,0)</f>
        <v>800000</v>
      </c>
      <c r="C21" s="50">
        <f>$C$14</f>
        <v>0.5</v>
      </c>
      <c r="D21" s="50">
        <f>1-C21</f>
        <v>0.5</v>
      </c>
      <c r="E21" s="19">
        <f t="shared" si="1"/>
        <v>975629</v>
      </c>
      <c r="F21" s="19">
        <f t="shared" si="1"/>
        <v>989165</v>
      </c>
      <c r="G21" s="19">
        <f>F21-E21</f>
        <v>13536</v>
      </c>
      <c r="H21" s="29">
        <f>ROUND(G21/E21*100,1)</f>
        <v>1.4</v>
      </c>
      <c r="J21" s="12">
        <f>E21/(B21*12)*100</f>
        <v>10.162802083333332</v>
      </c>
      <c r="K21" s="12">
        <f>F21/(B21*12)*100</f>
        <v>10.303802083333332</v>
      </c>
      <c r="L21" s="12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1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1"/>
    </row>
    <row r="22" spans="1:66" x14ac:dyDescent="0.25">
      <c r="A22" s="19"/>
      <c r="B22" s="19"/>
      <c r="C22" s="19"/>
      <c r="D22" s="19"/>
      <c r="E22" s="12"/>
      <c r="F22" s="12"/>
      <c r="G22" s="19"/>
      <c r="H22" s="29"/>
      <c r="J22" s="12"/>
      <c r="K22" s="12"/>
      <c r="L22" s="12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1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1"/>
    </row>
    <row r="23" spans="1:66" x14ac:dyDescent="0.25">
      <c r="A23" s="19">
        <v>3000</v>
      </c>
      <c r="B23" s="19">
        <f>ROUND(A23*300,0)</f>
        <v>900000</v>
      </c>
      <c r="C23" s="50">
        <f>$C$13</f>
        <v>0.35</v>
      </c>
      <c r="D23" s="50">
        <f>1-C23</f>
        <v>0.65</v>
      </c>
      <c r="E23" s="19">
        <f t="shared" ref="E23:F26" si="2">ROUND(4*E61+8*E99,0)</f>
        <v>1258990</v>
      </c>
      <c r="F23" s="19">
        <f t="shared" si="2"/>
        <v>1274218</v>
      </c>
      <c r="G23" s="19">
        <f>F23-E23</f>
        <v>15228</v>
      </c>
      <c r="H23" s="29">
        <f>ROUND(G23/E23*100,1)</f>
        <v>1.2</v>
      </c>
      <c r="J23" s="12">
        <f>E23/(B23*12)*100</f>
        <v>11.657314814814814</v>
      </c>
      <c r="K23" s="12">
        <f>F23/(B23*12)*100</f>
        <v>11.798314814814814</v>
      </c>
      <c r="L23" s="12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1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1"/>
    </row>
    <row r="24" spans="1:66" x14ac:dyDescent="0.25">
      <c r="A24" s="19">
        <f>A23</f>
        <v>3000</v>
      </c>
      <c r="B24" s="19">
        <f>ROUND(A24*300,0)</f>
        <v>900000</v>
      </c>
      <c r="C24" s="50">
        <f>$C$14</f>
        <v>0.5</v>
      </c>
      <c r="D24" s="50">
        <f>1-C24</f>
        <v>0.5</v>
      </c>
      <c r="E24" s="19">
        <f t="shared" si="2"/>
        <v>1266199</v>
      </c>
      <c r="F24" s="19">
        <f t="shared" si="2"/>
        <v>1281427</v>
      </c>
      <c r="G24" s="19">
        <f>F24-E24</f>
        <v>15228</v>
      </c>
      <c r="H24" s="29">
        <f>ROUND(G24/E24*100,1)</f>
        <v>1.2</v>
      </c>
      <c r="J24" s="12">
        <f>E24/(B24*12)*100</f>
        <v>11.724064814814815</v>
      </c>
      <c r="K24" s="12">
        <f>F24/(B24*12)*100</f>
        <v>11.865064814814815</v>
      </c>
      <c r="L24" s="12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1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1"/>
    </row>
    <row r="25" spans="1:66" x14ac:dyDescent="0.25">
      <c r="A25" s="19">
        <f>A24</f>
        <v>3000</v>
      </c>
      <c r="B25" s="19">
        <f>ROUND(A25*400,0)</f>
        <v>1200000</v>
      </c>
      <c r="C25" s="50">
        <f>$C$13</f>
        <v>0.35</v>
      </c>
      <c r="D25" s="50">
        <f>1-C25</f>
        <v>0.65</v>
      </c>
      <c r="E25" s="19">
        <f t="shared" si="2"/>
        <v>1452031</v>
      </c>
      <c r="F25" s="19">
        <f t="shared" si="2"/>
        <v>1472335</v>
      </c>
      <c r="G25" s="19">
        <f>F25-E25</f>
        <v>20304</v>
      </c>
      <c r="H25" s="29">
        <f>ROUND(G25/E25*100,1)</f>
        <v>1.4</v>
      </c>
      <c r="J25" s="12">
        <f>E25/(B25*12)*100</f>
        <v>10.083548611111111</v>
      </c>
      <c r="K25" s="12">
        <f>F25/(B25*12)*100</f>
        <v>10.224548611111112</v>
      </c>
      <c r="L25" s="12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1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1"/>
    </row>
    <row r="26" spans="1:66" x14ac:dyDescent="0.25">
      <c r="A26" s="19">
        <f>A25</f>
        <v>3000</v>
      </c>
      <c r="B26" s="19">
        <f>ROUND(A26*400,0)</f>
        <v>1200000</v>
      </c>
      <c r="C26" s="50">
        <f>$C$14</f>
        <v>0.5</v>
      </c>
      <c r="D26" s="50">
        <f>1-C26</f>
        <v>0.5</v>
      </c>
      <c r="E26" s="19">
        <f t="shared" si="2"/>
        <v>1461643</v>
      </c>
      <c r="F26" s="19">
        <f t="shared" si="2"/>
        <v>1481947</v>
      </c>
      <c r="G26" s="19">
        <f>F26-E26</f>
        <v>20304</v>
      </c>
      <c r="H26" s="29">
        <f>ROUND(G26/E26*100,1)</f>
        <v>1.4</v>
      </c>
      <c r="J26" s="12">
        <f>E26/(B26*12)*100</f>
        <v>10.150298611111111</v>
      </c>
      <c r="K26" s="12">
        <f>F26/(B26*12)*100</f>
        <v>10.29129861111111</v>
      </c>
      <c r="L26" s="12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1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1"/>
    </row>
    <row r="27" spans="1:66" x14ac:dyDescent="0.25">
      <c r="A27" s="19"/>
      <c r="B27" s="19"/>
      <c r="C27" s="19"/>
      <c r="D27" s="19"/>
      <c r="E27" s="12"/>
      <c r="F27" s="12"/>
      <c r="G27" s="19"/>
      <c r="H27" s="29"/>
      <c r="J27" s="12"/>
      <c r="K27" s="12"/>
      <c r="L27" s="12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1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1"/>
    </row>
    <row r="28" spans="1:66" x14ac:dyDescent="0.25">
      <c r="A28" s="19">
        <v>4000</v>
      </c>
      <c r="B28" s="19">
        <f>ROUND(A28*300,0)</f>
        <v>1200000</v>
      </c>
      <c r="C28" s="50">
        <f>$C$13</f>
        <v>0.35</v>
      </c>
      <c r="D28" s="50">
        <f>1-C28</f>
        <v>0.65</v>
      </c>
      <c r="E28" s="19">
        <f t="shared" ref="E28:F31" si="3">ROUND(4*E66+8*E104,0)</f>
        <v>1677454</v>
      </c>
      <c r="F28" s="19">
        <f t="shared" si="3"/>
        <v>1697758</v>
      </c>
      <c r="G28" s="19">
        <f>F28-E28</f>
        <v>20304</v>
      </c>
      <c r="H28" s="29">
        <f>ROUND(G28/E28*100,1)</f>
        <v>1.2</v>
      </c>
      <c r="J28" s="12">
        <f>E28/(B28*12)*100</f>
        <v>11.64898611111111</v>
      </c>
      <c r="K28" s="12">
        <f>F28/(B28*12)*100</f>
        <v>11.789986111111112</v>
      </c>
      <c r="L28" s="12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1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1"/>
    </row>
    <row r="29" spans="1:66" x14ac:dyDescent="0.25">
      <c r="A29" s="19">
        <f>A28</f>
        <v>4000</v>
      </c>
      <c r="B29" s="19">
        <f>ROUND(A29*300,0)</f>
        <v>1200000</v>
      </c>
      <c r="C29" s="50">
        <f>$C$14</f>
        <v>0.5</v>
      </c>
      <c r="D29" s="50">
        <f>1-C29</f>
        <v>0.5</v>
      </c>
      <c r="E29" s="19">
        <f t="shared" si="3"/>
        <v>1687066</v>
      </c>
      <c r="F29" s="19">
        <f t="shared" si="3"/>
        <v>1707370</v>
      </c>
      <c r="G29" s="19">
        <f>F29-E29</f>
        <v>20304</v>
      </c>
      <c r="H29" s="29">
        <f>ROUND(G29/E29*100,1)</f>
        <v>1.2</v>
      </c>
      <c r="J29" s="12">
        <f>E29/(B29*12)*100</f>
        <v>11.715736111111111</v>
      </c>
      <c r="K29" s="12">
        <f>F29/(B29*12)*100</f>
        <v>11.856736111111111</v>
      </c>
      <c r="L29" s="12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1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1"/>
    </row>
    <row r="30" spans="1:66" x14ac:dyDescent="0.25">
      <c r="A30" s="19">
        <f>A29</f>
        <v>4000</v>
      </c>
      <c r="B30" s="19">
        <f>ROUND(A30*400,0)</f>
        <v>1600000</v>
      </c>
      <c r="C30" s="50">
        <f>$C$13</f>
        <v>0.35</v>
      </c>
      <c r="D30" s="50">
        <f>1-C30</f>
        <v>0.65</v>
      </c>
      <c r="E30" s="19">
        <f t="shared" si="3"/>
        <v>1934841</v>
      </c>
      <c r="F30" s="19">
        <f t="shared" si="3"/>
        <v>1961913</v>
      </c>
      <c r="G30" s="19">
        <f>F30-E30</f>
        <v>27072</v>
      </c>
      <c r="H30" s="29">
        <f>ROUND(G30/E30*100,1)</f>
        <v>1.4</v>
      </c>
      <c r="J30" s="12">
        <f>E30/(B30*12)*100</f>
        <v>10.077296875</v>
      </c>
      <c r="K30" s="12">
        <f>F30/(B30*12)*100</f>
        <v>10.218296875</v>
      </c>
      <c r="L30" s="12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1"/>
    </row>
    <row r="31" spans="1:66" x14ac:dyDescent="0.25">
      <c r="A31" s="19">
        <f>A30</f>
        <v>4000</v>
      </c>
      <c r="B31" s="19">
        <f>ROUND(A31*400,0)</f>
        <v>1600000</v>
      </c>
      <c r="C31" s="50">
        <f>$C$14</f>
        <v>0.5</v>
      </c>
      <c r="D31" s="50">
        <f>1-C31</f>
        <v>0.5</v>
      </c>
      <c r="E31" s="19">
        <f t="shared" si="3"/>
        <v>1947657</v>
      </c>
      <c r="F31" s="19">
        <f t="shared" si="3"/>
        <v>1974729</v>
      </c>
      <c r="G31" s="19">
        <f>F31-E31</f>
        <v>27072</v>
      </c>
      <c r="H31" s="29">
        <f>ROUND(G31/E31*100,1)</f>
        <v>1.4</v>
      </c>
      <c r="J31" s="12">
        <f>E31/(B31*12)*100</f>
        <v>10.144046874999999</v>
      </c>
      <c r="K31" s="12">
        <f>F31/(B31*12)*100</f>
        <v>10.285046874999999</v>
      </c>
      <c r="L31" s="12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1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1"/>
    </row>
    <row r="32" spans="1:66" x14ac:dyDescent="0.25">
      <c r="A32" s="19"/>
      <c r="B32" s="19"/>
      <c r="C32" s="19"/>
      <c r="D32" s="19"/>
      <c r="E32" s="12"/>
      <c r="F32" s="12"/>
      <c r="G32" s="19"/>
      <c r="H32" s="29"/>
      <c r="J32" s="12"/>
      <c r="K32" s="12"/>
      <c r="L32" s="12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1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</row>
    <row r="33" spans="1:66" x14ac:dyDescent="0.25">
      <c r="A33" s="19">
        <v>5000</v>
      </c>
      <c r="B33" s="19">
        <f>ROUND(A33*300,0)</f>
        <v>1500000</v>
      </c>
      <c r="C33" s="50">
        <f>$C$13</f>
        <v>0.35</v>
      </c>
      <c r="D33" s="50">
        <f>1-C33</f>
        <v>0.65</v>
      </c>
      <c r="E33" s="19">
        <f t="shared" ref="E33:F36" si="4">ROUND(4*E71+8*E109,0)</f>
        <v>2095917</v>
      </c>
      <c r="F33" s="19">
        <f t="shared" si="4"/>
        <v>2121297</v>
      </c>
      <c r="G33" s="19">
        <f>F33-E33</f>
        <v>25380</v>
      </c>
      <c r="H33" s="29">
        <f>ROUND(G33/E33*100,1)</f>
        <v>1.2</v>
      </c>
      <c r="J33" s="12">
        <f>E33/(B33*12)*100</f>
        <v>11.643983333333335</v>
      </c>
      <c r="K33" s="12">
        <f>F33/(B33*12)*100</f>
        <v>11.784983333333333</v>
      </c>
      <c r="L33" s="12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1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</row>
    <row r="34" spans="1:66" x14ac:dyDescent="0.25">
      <c r="A34" s="19">
        <f>A33</f>
        <v>5000</v>
      </c>
      <c r="B34" s="19">
        <f>ROUND(A34*300,0)</f>
        <v>1500000</v>
      </c>
      <c r="C34" s="50">
        <f>$C$14</f>
        <v>0.5</v>
      </c>
      <c r="D34" s="50">
        <f>1-C34</f>
        <v>0.5</v>
      </c>
      <c r="E34" s="19">
        <f t="shared" si="4"/>
        <v>2107932</v>
      </c>
      <c r="F34" s="19">
        <f t="shared" si="4"/>
        <v>2133312</v>
      </c>
      <c r="G34" s="19">
        <f>F34-E34</f>
        <v>25380</v>
      </c>
      <c r="H34" s="29">
        <f>ROUND(G34/E34*100,1)</f>
        <v>1.2</v>
      </c>
      <c r="J34" s="12">
        <f>E34/(B34*12)*100</f>
        <v>11.710733333333332</v>
      </c>
      <c r="K34" s="12">
        <f>F34/(B34*12)*100</f>
        <v>11.851733333333334</v>
      </c>
      <c r="L34" s="12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1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</row>
    <row r="35" spans="1:66" x14ac:dyDescent="0.25">
      <c r="A35" s="19">
        <f>A34</f>
        <v>5000</v>
      </c>
      <c r="B35" s="19">
        <f>ROUND(A35*400,0)</f>
        <v>2000000</v>
      </c>
      <c r="C35" s="50">
        <f>$C$13</f>
        <v>0.35</v>
      </c>
      <c r="D35" s="50">
        <f>1-C35</f>
        <v>0.65</v>
      </c>
      <c r="E35" s="19">
        <f t="shared" si="4"/>
        <v>2417652</v>
      </c>
      <c r="F35" s="19">
        <f t="shared" si="4"/>
        <v>2451492</v>
      </c>
      <c r="G35" s="19">
        <f>F35-E35</f>
        <v>33840</v>
      </c>
      <c r="H35" s="29">
        <f>ROUND(G35/E35*100,1)</f>
        <v>1.4</v>
      </c>
      <c r="J35" s="12">
        <f>E35/(B35*12)*100</f>
        <v>10.073550000000001</v>
      </c>
      <c r="K35" s="12">
        <f>F35/(B35*12)*100</f>
        <v>10.214549999999999</v>
      </c>
      <c r="L35" s="12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1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</row>
    <row r="36" spans="1:66" x14ac:dyDescent="0.25">
      <c r="A36" s="19">
        <f>A35</f>
        <v>5000</v>
      </c>
      <c r="B36" s="19">
        <f>ROUND(A36*400,0)</f>
        <v>2000000</v>
      </c>
      <c r="C36" s="50">
        <f>$C$14</f>
        <v>0.5</v>
      </c>
      <c r="D36" s="50">
        <f>1-C36</f>
        <v>0.5</v>
      </c>
      <c r="E36" s="19">
        <f t="shared" si="4"/>
        <v>2433672</v>
      </c>
      <c r="F36" s="19">
        <f t="shared" si="4"/>
        <v>2467512</v>
      </c>
      <c r="G36" s="19">
        <f>F36-E36</f>
        <v>33840</v>
      </c>
      <c r="H36" s="29">
        <f>ROUND(G36/E36*100,1)</f>
        <v>1.4</v>
      </c>
      <c r="J36" s="12">
        <f>E36/(B36*12)*100</f>
        <v>10.1403</v>
      </c>
      <c r="K36" s="12">
        <f>F36/(B36*12)*100</f>
        <v>10.2813</v>
      </c>
      <c r="L36" s="12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1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1"/>
    </row>
    <row r="37" spans="1:66" x14ac:dyDescent="0.25">
      <c r="B37" s="19"/>
      <c r="C37" s="19"/>
      <c r="D37" s="19"/>
      <c r="E37" s="12"/>
      <c r="F37" s="12"/>
      <c r="G37" s="12"/>
      <c r="H37" s="29"/>
      <c r="J37" s="12"/>
      <c r="K37" s="12"/>
      <c r="L37" s="12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1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1"/>
    </row>
    <row r="39" spans="1:66" ht="15.5" x14ac:dyDescent="0.35">
      <c r="A39" s="20" t="str">
        <f>'Rate Tables'!A1</f>
        <v>ROCKLAND ELECTRIC COMPANY</v>
      </c>
      <c r="B39" s="20"/>
      <c r="C39" s="20"/>
      <c r="D39" s="20"/>
      <c r="E39" s="21"/>
      <c r="F39" s="21"/>
      <c r="G39" s="21"/>
      <c r="H39" s="21"/>
    </row>
    <row r="41" spans="1:66" x14ac:dyDescent="0.25">
      <c r="A41" s="21" t="str">
        <f>'Rate Tables'!A3</f>
        <v>Monthly Billing Comparisons</v>
      </c>
      <c r="B41" s="21"/>
      <c r="C41" s="21"/>
      <c r="D41" s="21"/>
      <c r="E41" s="21"/>
      <c r="F41" s="21"/>
      <c r="G41" s="21"/>
      <c r="H41" s="21"/>
    </row>
    <row r="42" spans="1:66" ht="13" x14ac:dyDescent="0.3">
      <c r="A42" s="22" t="s">
        <v>91</v>
      </c>
      <c r="B42" s="22"/>
      <c r="C42" s="22"/>
      <c r="D42" s="22"/>
      <c r="E42" s="21"/>
      <c r="F42" s="21"/>
      <c r="G42" s="21"/>
      <c r="H42" s="21"/>
    </row>
    <row r="43" spans="1:66" x14ac:dyDescent="0.25">
      <c r="B43" s="21"/>
      <c r="C43" s="21"/>
      <c r="D43" s="21"/>
      <c r="E43" s="21"/>
      <c r="F43" s="21"/>
      <c r="G43" s="21"/>
      <c r="H43" s="21"/>
    </row>
    <row r="44" spans="1:66" x14ac:dyDescent="0.25">
      <c r="A44" s="132" t="s">
        <v>96</v>
      </c>
      <c r="B44" s="132"/>
      <c r="C44" s="132"/>
      <c r="D44" s="132"/>
      <c r="E44" s="132"/>
      <c r="F44" s="132"/>
      <c r="G44" s="132"/>
      <c r="H44" s="132"/>
    </row>
    <row r="47" spans="1:66" x14ac:dyDescent="0.25">
      <c r="B47" s="24" t="s">
        <v>48</v>
      </c>
      <c r="C47" s="132" t="s">
        <v>60</v>
      </c>
      <c r="D47" s="132"/>
      <c r="E47" s="24" t="s">
        <v>49</v>
      </c>
      <c r="F47" s="24" t="s">
        <v>49</v>
      </c>
      <c r="T47" s="52" t="s">
        <v>50</v>
      </c>
      <c r="U47" s="53"/>
      <c r="V47" s="53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3"/>
      <c r="AH47" s="53"/>
      <c r="AI47" s="52"/>
      <c r="AJ47" s="53"/>
      <c r="AK47" s="53"/>
      <c r="AL47" s="53"/>
      <c r="AM47" s="52"/>
      <c r="AN47" s="52"/>
      <c r="AO47" s="52"/>
      <c r="AP47" s="52"/>
      <c r="AR47" s="52" t="s">
        <v>51</v>
      </c>
      <c r="AS47" s="53"/>
      <c r="AT47" s="53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3"/>
      <c r="BF47" s="53"/>
      <c r="BG47" s="52"/>
      <c r="BH47" s="53"/>
      <c r="BI47" s="53"/>
      <c r="BJ47" s="53"/>
      <c r="BK47" s="52"/>
      <c r="BL47" s="52"/>
      <c r="BM47" s="52"/>
      <c r="BN47" s="52"/>
    </row>
    <row r="48" spans="1:66" ht="13" x14ac:dyDescent="0.3">
      <c r="A48" s="26" t="s">
        <v>78</v>
      </c>
      <c r="B48" s="24" t="s">
        <v>52</v>
      </c>
      <c r="C48" s="137" t="s">
        <v>93</v>
      </c>
      <c r="D48" s="138"/>
      <c r="E48" s="24" t="s">
        <v>1</v>
      </c>
      <c r="F48" s="24" t="s">
        <v>3</v>
      </c>
      <c r="G48" s="25" t="s">
        <v>53</v>
      </c>
      <c r="H48" s="21"/>
      <c r="J48" s="129" t="s">
        <v>54</v>
      </c>
      <c r="K48" s="129"/>
      <c r="L48" s="4"/>
      <c r="N48" s="38" t="s">
        <v>37</v>
      </c>
      <c r="O48" s="38" t="s">
        <v>37</v>
      </c>
      <c r="P48" s="38" t="s">
        <v>95</v>
      </c>
      <c r="Q48" s="38"/>
      <c r="R48" s="42" t="s">
        <v>32</v>
      </c>
      <c r="S48" s="42" t="s">
        <v>32</v>
      </c>
      <c r="T48" s="38"/>
      <c r="U48" s="42" t="s">
        <v>79</v>
      </c>
      <c r="V48" s="42" t="s">
        <v>79</v>
      </c>
      <c r="W48" s="38" t="s">
        <v>55</v>
      </c>
      <c r="X48" s="38" t="s">
        <v>55</v>
      </c>
      <c r="Y48" s="38" t="s">
        <v>2</v>
      </c>
      <c r="Z48" s="38"/>
      <c r="AA48" s="38"/>
      <c r="AB48" s="38"/>
      <c r="AC48" s="38"/>
      <c r="AD48" s="38" t="s">
        <v>56</v>
      </c>
      <c r="AE48" s="38"/>
      <c r="AF48" s="38"/>
      <c r="AG48" s="42" t="s">
        <v>97</v>
      </c>
      <c r="AH48" s="42" t="s">
        <v>97</v>
      </c>
      <c r="AI48" s="38" t="s">
        <v>69</v>
      </c>
      <c r="AJ48" s="38" t="s">
        <v>2</v>
      </c>
      <c r="AK48" s="42" t="s">
        <v>19</v>
      </c>
      <c r="AL48" s="42" t="s">
        <v>19</v>
      </c>
      <c r="AM48" s="42" t="s">
        <v>19</v>
      </c>
      <c r="AN48" s="42" t="s">
        <v>19</v>
      </c>
      <c r="AO48" s="38" t="s">
        <v>2</v>
      </c>
      <c r="AP48" s="38" t="s">
        <v>2</v>
      </c>
      <c r="AR48" s="38"/>
      <c r="AS48" s="42" t="s">
        <v>79</v>
      </c>
      <c r="AT48" s="42" t="s">
        <v>79</v>
      </c>
      <c r="AU48" s="38" t="s">
        <v>55</v>
      </c>
      <c r="AV48" s="38" t="s">
        <v>55</v>
      </c>
      <c r="AW48" s="38" t="s">
        <v>2</v>
      </c>
      <c r="AX48" s="38"/>
      <c r="AY48" s="38"/>
      <c r="AZ48" s="38"/>
      <c r="BA48" s="38"/>
      <c r="BB48" s="38" t="s">
        <v>56</v>
      </c>
      <c r="BC48" s="38"/>
      <c r="BD48" s="38"/>
      <c r="BE48" s="42" t="s">
        <v>97</v>
      </c>
      <c r="BF48" s="42" t="s">
        <v>97</v>
      </c>
      <c r="BG48" s="38" t="s">
        <v>69</v>
      </c>
      <c r="BH48" s="38" t="s">
        <v>2</v>
      </c>
      <c r="BI48" s="42" t="s">
        <v>19</v>
      </c>
      <c r="BJ48" s="42" t="s">
        <v>19</v>
      </c>
      <c r="BK48" s="42" t="s">
        <v>19</v>
      </c>
      <c r="BL48" s="42" t="s">
        <v>19</v>
      </c>
      <c r="BM48" s="38" t="s">
        <v>2</v>
      </c>
      <c r="BN48" s="38" t="s">
        <v>2</v>
      </c>
    </row>
    <row r="49" spans="1:66" ht="13" x14ac:dyDescent="0.3">
      <c r="A49" s="3" t="s">
        <v>82</v>
      </c>
      <c r="B49" s="27" t="s">
        <v>57</v>
      </c>
      <c r="C49" s="49" t="s">
        <v>94</v>
      </c>
      <c r="D49" s="49" t="s">
        <v>95</v>
      </c>
      <c r="E49" s="27" t="s">
        <v>58</v>
      </c>
      <c r="F49" s="27" t="s">
        <v>58</v>
      </c>
      <c r="G49" s="27" t="s">
        <v>59</v>
      </c>
      <c r="H49" s="27" t="s">
        <v>60</v>
      </c>
      <c r="J49" s="28" t="s">
        <v>1</v>
      </c>
      <c r="K49" s="28" t="s">
        <v>3</v>
      </c>
      <c r="L49" s="28"/>
      <c r="N49" s="39" t="s">
        <v>94</v>
      </c>
      <c r="O49" s="39" t="s">
        <v>95</v>
      </c>
      <c r="P49" s="39" t="s">
        <v>98</v>
      </c>
      <c r="Q49" s="39"/>
      <c r="R49" s="39" t="s">
        <v>94</v>
      </c>
      <c r="S49" s="39" t="s">
        <v>95</v>
      </c>
      <c r="T49" s="39" t="s">
        <v>63</v>
      </c>
      <c r="U49" s="39" t="s">
        <v>94</v>
      </c>
      <c r="V49" s="39" t="s">
        <v>95</v>
      </c>
      <c r="W49" s="39" t="s">
        <v>94</v>
      </c>
      <c r="X49" s="39" t="s">
        <v>95</v>
      </c>
      <c r="Y49" s="39" t="s">
        <v>64</v>
      </c>
      <c r="Z49" s="39" t="s">
        <v>65</v>
      </c>
      <c r="AA49" s="39" t="s">
        <v>66</v>
      </c>
      <c r="AB49" s="62" t="s">
        <v>103</v>
      </c>
      <c r="AC49" s="62" t="s">
        <v>108</v>
      </c>
      <c r="AD49" s="39" t="s">
        <v>67</v>
      </c>
      <c r="AE49" s="39" t="s">
        <v>68</v>
      </c>
      <c r="AF49" s="39" t="s">
        <v>112</v>
      </c>
      <c r="AG49" s="39" t="s">
        <v>94</v>
      </c>
      <c r="AH49" s="39" t="s">
        <v>95</v>
      </c>
      <c r="AI49" s="39" t="s">
        <v>37</v>
      </c>
      <c r="AJ49" s="39" t="s">
        <v>69</v>
      </c>
      <c r="AK49" s="39" t="s">
        <v>99</v>
      </c>
      <c r="AL49" s="39" t="s">
        <v>100</v>
      </c>
      <c r="AM49" s="39" t="s">
        <v>101</v>
      </c>
      <c r="AN49" s="39" t="s">
        <v>44</v>
      </c>
      <c r="AO49" s="39" t="s">
        <v>19</v>
      </c>
      <c r="AP49" s="39" t="s">
        <v>72</v>
      </c>
      <c r="AR49" s="39" t="s">
        <v>63</v>
      </c>
      <c r="AS49" s="39" t="s">
        <v>94</v>
      </c>
      <c r="AT49" s="39" t="s">
        <v>95</v>
      </c>
      <c r="AU49" s="39" t="s">
        <v>94</v>
      </c>
      <c r="AV49" s="39" t="s">
        <v>95</v>
      </c>
      <c r="AW49" s="39" t="s">
        <v>64</v>
      </c>
      <c r="AX49" s="39" t="s">
        <v>65</v>
      </c>
      <c r="AY49" s="39" t="s">
        <v>66</v>
      </c>
      <c r="AZ49" s="62" t="s">
        <v>103</v>
      </c>
      <c r="BA49" s="62" t="s">
        <v>108</v>
      </c>
      <c r="BB49" s="39" t="s">
        <v>67</v>
      </c>
      <c r="BC49" s="39" t="s">
        <v>68</v>
      </c>
      <c r="BD49" s="39" t="s">
        <v>112</v>
      </c>
      <c r="BE49" s="39" t="s">
        <v>94</v>
      </c>
      <c r="BF49" s="39" t="s">
        <v>95</v>
      </c>
      <c r="BG49" s="39" t="s">
        <v>37</v>
      </c>
      <c r="BH49" s="39" t="s">
        <v>69</v>
      </c>
      <c r="BI49" s="39" t="s">
        <v>99</v>
      </c>
      <c r="BJ49" s="39" t="s">
        <v>100</v>
      </c>
      <c r="BK49" s="39" t="s">
        <v>101</v>
      </c>
      <c r="BL49" s="39" t="s">
        <v>44</v>
      </c>
      <c r="BM49" s="39" t="s">
        <v>19</v>
      </c>
      <c r="BN49" s="39" t="s">
        <v>72</v>
      </c>
    </row>
    <row r="50" spans="1:66" ht="13" x14ac:dyDescent="0.3">
      <c r="B50" s="27"/>
      <c r="C50" s="27"/>
      <c r="D50" s="27"/>
      <c r="E50" s="27"/>
      <c r="F50" s="27"/>
      <c r="G50" s="27"/>
      <c r="H50" s="27"/>
      <c r="N50" s="39"/>
      <c r="O50" s="39"/>
      <c r="P50" s="39"/>
      <c r="Q50" s="39"/>
      <c r="T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I50" s="39"/>
      <c r="AM50" s="39"/>
      <c r="AN50" s="39"/>
      <c r="AO50" s="39"/>
      <c r="AP50" s="39"/>
      <c r="AR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G50" s="39"/>
      <c r="BK50" s="39"/>
      <c r="BL50" s="39"/>
      <c r="BM50" s="39"/>
      <c r="BN50" s="39"/>
    </row>
    <row r="51" spans="1:66" x14ac:dyDescent="0.25">
      <c r="A51" s="19">
        <f t="shared" ref="A51:D54" si="5">A13</f>
        <v>1000</v>
      </c>
      <c r="B51" s="19">
        <f t="shared" si="5"/>
        <v>300000</v>
      </c>
      <c r="C51" s="50">
        <f t="shared" si="5"/>
        <v>0.35</v>
      </c>
      <c r="D51" s="50">
        <f t="shared" si="5"/>
        <v>0.65</v>
      </c>
      <c r="E51" s="5">
        <f>AP51</f>
        <v>35478.620000000003</v>
      </c>
      <c r="F51" s="5">
        <f>BN51</f>
        <v>35901.620000000003</v>
      </c>
      <c r="G51" s="5">
        <f>F51-E51</f>
        <v>423</v>
      </c>
      <c r="H51" s="29">
        <f>ROUND(G51/E51*100,1)</f>
        <v>1.2</v>
      </c>
      <c r="J51" s="12">
        <f>E51/B51*100</f>
        <v>11.826206666666668</v>
      </c>
      <c r="K51" s="12">
        <f>F51/B51*100</f>
        <v>11.967206666666668</v>
      </c>
      <c r="L51" s="12"/>
      <c r="N51" s="35">
        <f>ROUND(B51*C51,0)</f>
        <v>105000</v>
      </c>
      <c r="O51" s="35">
        <f>ROUND(B51*D51,0)</f>
        <v>195000</v>
      </c>
      <c r="P51" s="54">
        <v>0.9</v>
      </c>
      <c r="Q51" s="55">
        <v>1</v>
      </c>
      <c r="R51" s="56">
        <f>A51</f>
        <v>1000</v>
      </c>
      <c r="S51" s="35">
        <f>ROUND(A51*P51,0)</f>
        <v>900</v>
      </c>
      <c r="T51" s="40">
        <f>'Rate Tables'!$F$196</f>
        <v>300</v>
      </c>
      <c r="U51" s="40">
        <f>ROUND(R51*'Rate Tables'!$F$199,4)</f>
        <v>5510</v>
      </c>
      <c r="V51" s="40">
        <f>ROUND(S51*'Rate Tables'!$F$200,4)</f>
        <v>1215</v>
      </c>
      <c r="W51" s="40">
        <f>ROUND(N51*'Rate Tables'!$F$203,4)</f>
        <v>1858.5</v>
      </c>
      <c r="X51" s="40">
        <f>ROUND(O51*'Rate Tables'!$F$204,4)</f>
        <v>2583.75</v>
      </c>
      <c r="Y51" s="40">
        <f>SUM(U51:X51)</f>
        <v>11167.25</v>
      </c>
      <c r="Z51" s="40">
        <f>ROUND(B51*'Rate Tables'!$F$208,4)</f>
        <v>1053.5999999999999</v>
      </c>
      <c r="AA51" s="40">
        <f>ROUND($B51*'Rate Tables'!$F$210,4)</f>
        <v>1687.5</v>
      </c>
      <c r="AB51" s="78">
        <f>ROUND($B51*'Rate Tables'!$F$212,4)</f>
        <v>0</v>
      </c>
      <c r="AC51" s="78">
        <f>ROUND($B51*'Rate Tables'!$F$213,4)</f>
        <v>0</v>
      </c>
      <c r="AD51" s="40">
        <f>ROUND(B51*'Rate Tables'!$F$215,4)</f>
        <v>1259.4000000000001</v>
      </c>
      <c r="AE51" s="40">
        <f>ROUND(B51*'Rate Tables'!$F$217,4)</f>
        <v>0</v>
      </c>
      <c r="AF51" s="40">
        <f>ROUND(B51*'Rate Tables'!$F$219,4)</f>
        <v>47.97</v>
      </c>
      <c r="AG51" s="40">
        <f>ROUND(R51*'Rate Tables'!$F$222,4)</f>
        <v>2410</v>
      </c>
      <c r="AH51" s="40">
        <f>ROUND(S51*'Rate Tables'!$F$223,4)</f>
        <v>576</v>
      </c>
      <c r="AI51" s="40">
        <f>ROUND(B51*'Rate Tables'!$F$227,4)</f>
        <v>-4527</v>
      </c>
      <c r="AJ51" s="40">
        <f>SUM(AG51:AI51)</f>
        <v>-1541</v>
      </c>
      <c r="AK51" s="40">
        <f>ROUND(A51*Q51*'Rate Tables'!$F$231,4)</f>
        <v>9380.9</v>
      </c>
      <c r="AL51" s="40">
        <f>ROUND(B51*'Rate Tables'!$F$233,4)</f>
        <v>12123</v>
      </c>
      <c r="AM51" s="40">
        <f>ROUND(B51*'Rate Tables'!$F$234,4)</f>
        <v>0</v>
      </c>
      <c r="AN51" s="40">
        <f>ROUND(B51*'Rate Tables'!$F$235,4)</f>
        <v>0</v>
      </c>
      <c r="AO51" s="40">
        <f>SUM(AK51:AN51)</f>
        <v>21503.9</v>
      </c>
      <c r="AP51" s="41">
        <f>ROUND(T51+Y51+Z51+AA51+AB51+AC51+AD51+AE51+AF51+AJ51+AO51,2)</f>
        <v>35478.620000000003</v>
      </c>
      <c r="AR51" s="40">
        <f>'Rate Tables'!$I$196</f>
        <v>300</v>
      </c>
      <c r="AS51" s="40">
        <f>ROUND(R51*'Rate Tables'!$I$199,4)</f>
        <v>5510</v>
      </c>
      <c r="AT51" s="40">
        <f>ROUND(S51*'Rate Tables'!$I$200,4)</f>
        <v>1215</v>
      </c>
      <c r="AU51" s="40">
        <f>ROUND(N51*'Rate Tables'!$I$203,4)</f>
        <v>1858.5</v>
      </c>
      <c r="AV51" s="40">
        <f>ROUND(O51*'Rate Tables'!$I$204,4)</f>
        <v>2583.75</v>
      </c>
      <c r="AW51" s="40">
        <f>SUM(AS51:AV51)</f>
        <v>11167.25</v>
      </c>
      <c r="AX51" s="40">
        <f>ROUND(B51*'Rate Tables'!$I$208,4)</f>
        <v>1053.5999999999999</v>
      </c>
      <c r="AY51" s="40">
        <f>ROUND($B51*'Rate Tables'!$I$210,4)</f>
        <v>1687.5</v>
      </c>
      <c r="AZ51" s="78">
        <f>ROUND($B51*'Rate Tables'!$I$212,4)</f>
        <v>423</v>
      </c>
      <c r="BA51" s="78">
        <f>ROUND($B51*'Rate Tables'!$I$213,4)</f>
        <v>0</v>
      </c>
      <c r="BB51" s="40">
        <f>ROUND(B51*'Rate Tables'!$I$215,4)</f>
        <v>1259.4000000000001</v>
      </c>
      <c r="BC51" s="40">
        <f>ROUND(B51*'Rate Tables'!$I$217,4)</f>
        <v>0</v>
      </c>
      <c r="BD51" s="40">
        <f>ROUND(B51*'Rate Tables'!$I$219,4)</f>
        <v>47.97</v>
      </c>
      <c r="BE51" s="40">
        <f>ROUND(R51*'Rate Tables'!$I$222,4)</f>
        <v>2410</v>
      </c>
      <c r="BF51" s="40">
        <f>ROUND(S51*'Rate Tables'!$I$223,4)</f>
        <v>576</v>
      </c>
      <c r="BG51" s="40">
        <f>ROUND(B51*'Rate Tables'!$I$227,4)</f>
        <v>-4527</v>
      </c>
      <c r="BH51" s="40">
        <f>SUM(BE51:BG51)</f>
        <v>-1541</v>
      </c>
      <c r="BI51" s="40">
        <f>ROUND(A51*Q51*'Rate Tables'!$I$231,4)</f>
        <v>9380.9</v>
      </c>
      <c r="BJ51" s="40">
        <f>ROUND(B51*'Rate Tables'!$I$233,4)</f>
        <v>12123</v>
      </c>
      <c r="BK51" s="40">
        <f>ROUND(B51*'Rate Tables'!$I$234,4)</f>
        <v>0</v>
      </c>
      <c r="BL51" s="40">
        <f>ROUND(B51*'Rate Tables'!$I$235,4)</f>
        <v>0</v>
      </c>
      <c r="BM51" s="40">
        <f>SUM(BI51:BL51)</f>
        <v>21503.9</v>
      </c>
      <c r="BN51" s="41">
        <f>ROUND(AR51+AW51+AX51+AY51+AZ51+BA51+BB51+BC51+BD51+BH51+BM51,2)</f>
        <v>35901.620000000003</v>
      </c>
    </row>
    <row r="52" spans="1:66" x14ac:dyDescent="0.25">
      <c r="A52" s="19">
        <f t="shared" si="5"/>
        <v>1000</v>
      </c>
      <c r="B52" s="19">
        <f t="shared" si="5"/>
        <v>300000</v>
      </c>
      <c r="C52" s="50">
        <f t="shared" si="5"/>
        <v>0.5</v>
      </c>
      <c r="D52" s="50">
        <f t="shared" si="5"/>
        <v>0.5</v>
      </c>
      <c r="E52" s="12">
        <f>AP52</f>
        <v>35678.870000000003</v>
      </c>
      <c r="F52" s="12">
        <f>BN52</f>
        <v>36101.870000000003</v>
      </c>
      <c r="G52" s="12">
        <f>F52-E52</f>
        <v>423</v>
      </c>
      <c r="H52" s="29">
        <f>ROUND(G52/E52*100,1)</f>
        <v>1.2</v>
      </c>
      <c r="J52" s="12">
        <f>E52/B52*100</f>
        <v>11.892956666666668</v>
      </c>
      <c r="K52" s="12">
        <f>F52/B52*100</f>
        <v>12.033956666666668</v>
      </c>
      <c r="L52" s="12"/>
      <c r="N52" s="35">
        <f>ROUND(B52*C52,0)</f>
        <v>150000</v>
      </c>
      <c r="O52" s="35">
        <f>ROUND(B52*D52,0)</f>
        <v>150000</v>
      </c>
      <c r="P52" s="57">
        <f>$P$51</f>
        <v>0.9</v>
      </c>
      <c r="Q52" s="55">
        <f>$Q$51</f>
        <v>1</v>
      </c>
      <c r="R52" s="56">
        <f>A52</f>
        <v>1000</v>
      </c>
      <c r="S52" s="35">
        <f>ROUND(A52*P52,0)</f>
        <v>900</v>
      </c>
      <c r="T52" s="40">
        <f>'Rate Tables'!$F$196</f>
        <v>300</v>
      </c>
      <c r="U52" s="40">
        <f>ROUND(R52*'Rate Tables'!$F$199,4)</f>
        <v>5510</v>
      </c>
      <c r="V52" s="40">
        <f>ROUND(S52*'Rate Tables'!$F$200,4)</f>
        <v>1215</v>
      </c>
      <c r="W52" s="40">
        <f>ROUND(N52*'Rate Tables'!$F$203,4)</f>
        <v>2655</v>
      </c>
      <c r="X52" s="40">
        <f>ROUND(O52*'Rate Tables'!$F$204,4)</f>
        <v>1987.5</v>
      </c>
      <c r="Y52" s="40">
        <f>SUM(U52:X52)</f>
        <v>11367.5</v>
      </c>
      <c r="Z52" s="40">
        <f>ROUND(B52*'Rate Tables'!$F$208,4)</f>
        <v>1053.5999999999999</v>
      </c>
      <c r="AA52" s="40">
        <f>ROUND($B52*'Rate Tables'!$F$210,4)</f>
        <v>1687.5</v>
      </c>
      <c r="AB52" s="78">
        <f>ROUND($B52*'Rate Tables'!$F$212,4)</f>
        <v>0</v>
      </c>
      <c r="AC52" s="78">
        <f>ROUND($B52*'Rate Tables'!$F$213,4)</f>
        <v>0</v>
      </c>
      <c r="AD52" s="40">
        <f>ROUND(B52*'Rate Tables'!$F$215,4)</f>
        <v>1259.4000000000001</v>
      </c>
      <c r="AE52" s="40">
        <f>ROUND(B52*'Rate Tables'!$F$217,4)</f>
        <v>0</v>
      </c>
      <c r="AF52" s="40">
        <f>ROUND(B52*'Rate Tables'!$F$219,4)</f>
        <v>47.97</v>
      </c>
      <c r="AG52" s="40">
        <f>ROUND(R52*'Rate Tables'!$F$222,4)</f>
        <v>2410</v>
      </c>
      <c r="AH52" s="40">
        <f>ROUND(S52*'Rate Tables'!$F$223,4)</f>
        <v>576</v>
      </c>
      <c r="AI52" s="40">
        <f>ROUND(B52*'Rate Tables'!$F$227,4)</f>
        <v>-4527</v>
      </c>
      <c r="AJ52" s="40">
        <f>SUM(AG52:AI52)</f>
        <v>-1541</v>
      </c>
      <c r="AK52" s="40">
        <f>ROUND(A52*Q52*'Rate Tables'!$F$231,4)</f>
        <v>9380.9</v>
      </c>
      <c r="AL52" s="40">
        <f>ROUND(B52*'Rate Tables'!$F$233,4)</f>
        <v>12123</v>
      </c>
      <c r="AM52" s="40">
        <f>ROUND(B52*'Rate Tables'!$F$234,4)</f>
        <v>0</v>
      </c>
      <c r="AN52" s="40">
        <f>ROUND(B52*'Rate Tables'!$F$235,4)</f>
        <v>0</v>
      </c>
      <c r="AO52" s="40">
        <f>SUM(AK52:AN52)</f>
        <v>21503.9</v>
      </c>
      <c r="AP52" s="41">
        <f t="shared" ref="AP52:AP74" si="6">ROUND(T52+Y52+Z52+AA52+AB52+AC52+AD52+AE52+AF52+AJ52+AO52,2)</f>
        <v>35678.870000000003</v>
      </c>
      <c r="AR52" s="40">
        <f>'Rate Tables'!$I$196</f>
        <v>300</v>
      </c>
      <c r="AS52" s="40">
        <f>ROUND(R52*'Rate Tables'!$I$199,4)</f>
        <v>5510</v>
      </c>
      <c r="AT52" s="40">
        <f>ROUND(S52*'Rate Tables'!$I$200,4)</f>
        <v>1215</v>
      </c>
      <c r="AU52" s="40">
        <f>ROUND(N52*'Rate Tables'!$I$203,4)</f>
        <v>2655</v>
      </c>
      <c r="AV52" s="40">
        <f>ROUND(O52*'Rate Tables'!$I$204,4)</f>
        <v>1987.5</v>
      </c>
      <c r="AW52" s="40">
        <f>SUM(AS52:AV52)</f>
        <v>11367.5</v>
      </c>
      <c r="AX52" s="40">
        <f>ROUND(B52*'Rate Tables'!$I$208,4)</f>
        <v>1053.5999999999999</v>
      </c>
      <c r="AY52" s="40">
        <f>ROUND($B52*'Rate Tables'!$I$210,4)</f>
        <v>1687.5</v>
      </c>
      <c r="AZ52" s="78">
        <f>ROUND($B52*'Rate Tables'!$I$212,4)</f>
        <v>423</v>
      </c>
      <c r="BA52" s="78">
        <f>ROUND($B52*'Rate Tables'!$I$213,4)</f>
        <v>0</v>
      </c>
      <c r="BB52" s="40">
        <f>ROUND(B52*'Rate Tables'!$I$215,4)</f>
        <v>1259.4000000000001</v>
      </c>
      <c r="BC52" s="40">
        <f>ROUND(B52*'Rate Tables'!$I$217,4)</f>
        <v>0</v>
      </c>
      <c r="BD52" s="40">
        <f>ROUND(B52*'Rate Tables'!$I$219,4)</f>
        <v>47.97</v>
      </c>
      <c r="BE52" s="40">
        <f>ROUND(R52*'Rate Tables'!$I$222,4)</f>
        <v>2410</v>
      </c>
      <c r="BF52" s="40">
        <f>ROUND(S52*'Rate Tables'!$I$223,4)</f>
        <v>576</v>
      </c>
      <c r="BG52" s="40">
        <f>ROUND(B52*'Rate Tables'!$I$227,4)</f>
        <v>-4527</v>
      </c>
      <c r="BH52" s="40">
        <f>SUM(BE52:BG52)</f>
        <v>-1541</v>
      </c>
      <c r="BI52" s="40">
        <f>ROUND(A52*Q52*'Rate Tables'!$I$231,4)</f>
        <v>9380.9</v>
      </c>
      <c r="BJ52" s="40">
        <f>ROUND(B52*'Rate Tables'!$I$233,4)</f>
        <v>12123</v>
      </c>
      <c r="BK52" s="40">
        <f>ROUND(B52*'Rate Tables'!$I$234,4)</f>
        <v>0</v>
      </c>
      <c r="BL52" s="40">
        <f>ROUND(B52*'Rate Tables'!$I$235,4)</f>
        <v>0</v>
      </c>
      <c r="BM52" s="40">
        <f>SUM(BI52:BL52)</f>
        <v>21503.9</v>
      </c>
      <c r="BN52" s="41">
        <f t="shared" ref="BN52:BN74" si="7">ROUND(AR52+AW52+AX52+AY52+AZ52+BA52+BB52+BC52+BD52+BH52+BM52,2)</f>
        <v>36101.870000000003</v>
      </c>
    </row>
    <row r="53" spans="1:66" x14ac:dyDescent="0.25">
      <c r="A53" s="19">
        <f t="shared" si="5"/>
        <v>1000</v>
      </c>
      <c r="B53" s="19">
        <f t="shared" si="5"/>
        <v>400000</v>
      </c>
      <c r="C53" s="50">
        <f t="shared" si="5"/>
        <v>0.35</v>
      </c>
      <c r="D53" s="50">
        <f t="shared" si="5"/>
        <v>0.65</v>
      </c>
      <c r="E53" s="12">
        <f>AP53</f>
        <v>40840.86</v>
      </c>
      <c r="F53" s="12">
        <f>BN53</f>
        <v>41404.86</v>
      </c>
      <c r="G53" s="12">
        <f>F53-E53</f>
        <v>564</v>
      </c>
      <c r="H53" s="29">
        <f>ROUND(G53/E53*100,1)</f>
        <v>1.4</v>
      </c>
      <c r="J53" s="12">
        <f>E53/B53*100</f>
        <v>10.210215</v>
      </c>
      <c r="K53" s="12">
        <f>F53/B53*100</f>
        <v>10.351215</v>
      </c>
      <c r="L53" s="12"/>
      <c r="N53" s="35">
        <f>ROUND(B53*C53,0)</f>
        <v>140000</v>
      </c>
      <c r="O53" s="35">
        <f>ROUND(B53*D53,0)</f>
        <v>260000</v>
      </c>
      <c r="P53" s="57">
        <f t="shared" ref="P53:P69" si="8">$P$51</f>
        <v>0.9</v>
      </c>
      <c r="Q53" s="55">
        <f t="shared" ref="Q53:Q74" si="9">$Q$51</f>
        <v>1</v>
      </c>
      <c r="R53" s="56">
        <f>A53</f>
        <v>1000</v>
      </c>
      <c r="S53" s="35">
        <f>ROUND(A53*P53,0)</f>
        <v>900</v>
      </c>
      <c r="T53" s="40">
        <f>'Rate Tables'!$F$196</f>
        <v>300</v>
      </c>
      <c r="U53" s="40">
        <f>ROUND(R53*'Rate Tables'!$F$199,4)</f>
        <v>5510</v>
      </c>
      <c r="V53" s="40">
        <f>ROUND(S53*'Rate Tables'!$F$200,4)</f>
        <v>1215</v>
      </c>
      <c r="W53" s="40">
        <f>ROUND(N53*'Rate Tables'!$F$203,4)</f>
        <v>2478</v>
      </c>
      <c r="X53" s="40">
        <f>ROUND(O53*'Rate Tables'!$F$204,4)</f>
        <v>3445</v>
      </c>
      <c r="Y53" s="40">
        <f>SUM(U53:X53)</f>
        <v>12648</v>
      </c>
      <c r="Z53" s="40">
        <f>ROUND(B53*'Rate Tables'!$F$208,4)</f>
        <v>1404.8</v>
      </c>
      <c r="AA53" s="40">
        <f>ROUND($B53*'Rate Tables'!$F$210,4)</f>
        <v>2250</v>
      </c>
      <c r="AB53" s="78">
        <f>ROUND($B53*'Rate Tables'!$F$212,4)</f>
        <v>0</v>
      </c>
      <c r="AC53" s="78">
        <f>ROUND($B53*'Rate Tables'!$F$213,4)</f>
        <v>0</v>
      </c>
      <c r="AD53" s="40">
        <f>ROUND(B53*'Rate Tables'!$F$215,4)</f>
        <v>1679.2</v>
      </c>
      <c r="AE53" s="40">
        <f>ROUND(B53*'Rate Tables'!$F$217,4)</f>
        <v>0</v>
      </c>
      <c r="AF53" s="40">
        <f>ROUND(B53*'Rate Tables'!$F$219,4)</f>
        <v>63.96</v>
      </c>
      <c r="AG53" s="40">
        <f>ROUND(R53*'Rate Tables'!$F$222,4)</f>
        <v>2410</v>
      </c>
      <c r="AH53" s="40">
        <f>ROUND(S53*'Rate Tables'!$F$223,4)</f>
        <v>576</v>
      </c>
      <c r="AI53" s="40">
        <f>ROUND(B53*'Rate Tables'!$F$227,4)</f>
        <v>-6036</v>
      </c>
      <c r="AJ53" s="40">
        <f>SUM(AG53:AI53)</f>
        <v>-3050</v>
      </c>
      <c r="AK53" s="40">
        <f>ROUND(A53*Q53*'Rate Tables'!$F$231,4)</f>
        <v>9380.9</v>
      </c>
      <c r="AL53" s="40">
        <f>ROUND(B53*'Rate Tables'!$F$233,4)</f>
        <v>16164</v>
      </c>
      <c r="AM53" s="40">
        <f>ROUND(B53*'Rate Tables'!$F$234,4)</f>
        <v>0</v>
      </c>
      <c r="AN53" s="40">
        <f>ROUND(B53*'Rate Tables'!$F$235,4)</f>
        <v>0</v>
      </c>
      <c r="AO53" s="40">
        <f>SUM(AK53:AN53)</f>
        <v>25544.9</v>
      </c>
      <c r="AP53" s="41">
        <f t="shared" si="6"/>
        <v>40840.86</v>
      </c>
      <c r="AR53" s="40">
        <f>'Rate Tables'!$I$196</f>
        <v>300</v>
      </c>
      <c r="AS53" s="40">
        <f>ROUND(R53*'Rate Tables'!$I$199,4)</f>
        <v>5510</v>
      </c>
      <c r="AT53" s="40">
        <f>ROUND(S53*'Rate Tables'!$I$200,4)</f>
        <v>1215</v>
      </c>
      <c r="AU53" s="40">
        <f>ROUND(N53*'Rate Tables'!$I$203,4)</f>
        <v>2478</v>
      </c>
      <c r="AV53" s="40">
        <f>ROUND(O53*'Rate Tables'!$I$204,4)</f>
        <v>3445</v>
      </c>
      <c r="AW53" s="40">
        <f>SUM(AS53:AV53)</f>
        <v>12648</v>
      </c>
      <c r="AX53" s="40">
        <f>ROUND(B53*'Rate Tables'!$I$208,4)</f>
        <v>1404.8</v>
      </c>
      <c r="AY53" s="40">
        <f>ROUND($B53*'Rate Tables'!$I$210,4)</f>
        <v>2250</v>
      </c>
      <c r="AZ53" s="78">
        <f>ROUND($B53*'Rate Tables'!$I$212,4)</f>
        <v>564</v>
      </c>
      <c r="BA53" s="78">
        <f>ROUND($B53*'Rate Tables'!$I$213,4)</f>
        <v>0</v>
      </c>
      <c r="BB53" s="40">
        <f>ROUND(B53*'Rate Tables'!$I$215,4)</f>
        <v>1679.2</v>
      </c>
      <c r="BC53" s="40">
        <f>ROUND(B53*'Rate Tables'!$I$217,4)</f>
        <v>0</v>
      </c>
      <c r="BD53" s="40">
        <f>ROUND(B53*'Rate Tables'!$I$219,4)</f>
        <v>63.96</v>
      </c>
      <c r="BE53" s="40">
        <f>ROUND(R53*'Rate Tables'!$I$222,4)</f>
        <v>2410</v>
      </c>
      <c r="BF53" s="40">
        <f>ROUND(S53*'Rate Tables'!$I$223,4)</f>
        <v>576</v>
      </c>
      <c r="BG53" s="40">
        <f>ROUND(B53*'Rate Tables'!$I$227,4)</f>
        <v>-6036</v>
      </c>
      <c r="BH53" s="40">
        <f>SUM(BE53:BG53)</f>
        <v>-3050</v>
      </c>
      <c r="BI53" s="40">
        <f>ROUND(A53*Q53*'Rate Tables'!$I$231,4)</f>
        <v>9380.9</v>
      </c>
      <c r="BJ53" s="40">
        <f>ROUND(B53*'Rate Tables'!$I$233,4)</f>
        <v>16164</v>
      </c>
      <c r="BK53" s="40">
        <f>ROUND(B53*'Rate Tables'!$I$234,4)</f>
        <v>0</v>
      </c>
      <c r="BL53" s="40">
        <f>ROUND(B53*'Rate Tables'!$I$235,4)</f>
        <v>0</v>
      </c>
      <c r="BM53" s="40">
        <f>SUM(BI53:BL53)</f>
        <v>25544.9</v>
      </c>
      <c r="BN53" s="41">
        <f t="shared" si="7"/>
        <v>41404.86</v>
      </c>
    </row>
    <row r="54" spans="1:66" x14ac:dyDescent="0.25">
      <c r="A54" s="19">
        <f t="shared" si="5"/>
        <v>1000</v>
      </c>
      <c r="B54" s="19">
        <f t="shared" si="5"/>
        <v>400000</v>
      </c>
      <c r="C54" s="50">
        <f t="shared" si="5"/>
        <v>0.5</v>
      </c>
      <c r="D54" s="50">
        <f t="shared" si="5"/>
        <v>0.5</v>
      </c>
      <c r="E54" s="12">
        <f>AP54</f>
        <v>41107.86</v>
      </c>
      <c r="F54" s="12">
        <f>BN54</f>
        <v>41671.86</v>
      </c>
      <c r="G54" s="12">
        <f>F54-E54</f>
        <v>564</v>
      </c>
      <c r="H54" s="29">
        <f>ROUND(G54/E54*100,1)</f>
        <v>1.4</v>
      </c>
      <c r="J54" s="12">
        <f>E54/B54*100</f>
        <v>10.276965000000001</v>
      </c>
      <c r="K54" s="12">
        <f>F54/B54*100</f>
        <v>10.417965000000001</v>
      </c>
      <c r="L54" s="12"/>
      <c r="N54" s="35">
        <f>ROUND(B54*C54,0)</f>
        <v>200000</v>
      </c>
      <c r="O54" s="35">
        <f>ROUND(B54*D54,0)</f>
        <v>200000</v>
      </c>
      <c r="P54" s="57">
        <f t="shared" si="8"/>
        <v>0.9</v>
      </c>
      <c r="Q54" s="55">
        <f t="shared" si="9"/>
        <v>1</v>
      </c>
      <c r="R54" s="56">
        <f>A54</f>
        <v>1000</v>
      </c>
      <c r="S54" s="35">
        <f>ROUND(A54*P54,0)</f>
        <v>900</v>
      </c>
      <c r="T54" s="40">
        <f>'Rate Tables'!$F$196</f>
        <v>300</v>
      </c>
      <c r="U54" s="40">
        <f>ROUND(R54*'Rate Tables'!$F$199,4)</f>
        <v>5510</v>
      </c>
      <c r="V54" s="40">
        <f>ROUND(S54*'Rate Tables'!$F$200,4)</f>
        <v>1215</v>
      </c>
      <c r="W54" s="40">
        <f>ROUND(N54*'Rate Tables'!$F$203,4)</f>
        <v>3540</v>
      </c>
      <c r="X54" s="40">
        <f>ROUND(O54*'Rate Tables'!$F$204,4)</f>
        <v>2650</v>
      </c>
      <c r="Y54" s="40">
        <f>SUM(U54:X54)</f>
        <v>12915</v>
      </c>
      <c r="Z54" s="40">
        <f>ROUND(B54*'Rate Tables'!$F$208,4)</f>
        <v>1404.8</v>
      </c>
      <c r="AA54" s="40">
        <f>ROUND($B54*'Rate Tables'!$F$210,4)</f>
        <v>2250</v>
      </c>
      <c r="AB54" s="78">
        <f>ROUND($B54*'Rate Tables'!$F$212,4)</f>
        <v>0</v>
      </c>
      <c r="AC54" s="78">
        <f>ROUND($B54*'Rate Tables'!$F$213,4)</f>
        <v>0</v>
      </c>
      <c r="AD54" s="40">
        <f>ROUND(B54*'Rate Tables'!$F$215,4)</f>
        <v>1679.2</v>
      </c>
      <c r="AE54" s="40">
        <f>ROUND(B54*'Rate Tables'!$F$217,4)</f>
        <v>0</v>
      </c>
      <c r="AF54" s="40">
        <f>ROUND(B54*'Rate Tables'!$F$219,4)</f>
        <v>63.96</v>
      </c>
      <c r="AG54" s="40">
        <f>ROUND(R54*'Rate Tables'!$F$222,4)</f>
        <v>2410</v>
      </c>
      <c r="AH54" s="40">
        <f>ROUND(S54*'Rate Tables'!$F$223,4)</f>
        <v>576</v>
      </c>
      <c r="AI54" s="40">
        <f>ROUND(B54*'Rate Tables'!$F$227,4)</f>
        <v>-6036</v>
      </c>
      <c r="AJ54" s="40">
        <f>SUM(AG54:AI54)</f>
        <v>-3050</v>
      </c>
      <c r="AK54" s="40">
        <f>ROUND(A54*Q54*'Rate Tables'!$F$231,4)</f>
        <v>9380.9</v>
      </c>
      <c r="AL54" s="40">
        <f>ROUND(B54*'Rate Tables'!$F$233,4)</f>
        <v>16164</v>
      </c>
      <c r="AM54" s="40">
        <f>ROUND(B54*'Rate Tables'!$F$234,4)</f>
        <v>0</v>
      </c>
      <c r="AN54" s="40">
        <f>ROUND(B54*'Rate Tables'!$F$235,4)</f>
        <v>0</v>
      </c>
      <c r="AO54" s="40">
        <f>SUM(AK54:AN54)</f>
        <v>25544.9</v>
      </c>
      <c r="AP54" s="41">
        <f t="shared" si="6"/>
        <v>41107.86</v>
      </c>
      <c r="AR54" s="40">
        <f>'Rate Tables'!$I$196</f>
        <v>300</v>
      </c>
      <c r="AS54" s="40">
        <f>ROUND(R54*'Rate Tables'!$I$199,4)</f>
        <v>5510</v>
      </c>
      <c r="AT54" s="40">
        <f>ROUND(S54*'Rate Tables'!$I$200,4)</f>
        <v>1215</v>
      </c>
      <c r="AU54" s="40">
        <f>ROUND(N54*'Rate Tables'!$I$203,4)</f>
        <v>3540</v>
      </c>
      <c r="AV54" s="40">
        <f>ROUND(O54*'Rate Tables'!$I$204,4)</f>
        <v>2650</v>
      </c>
      <c r="AW54" s="40">
        <f>SUM(AS54:AV54)</f>
        <v>12915</v>
      </c>
      <c r="AX54" s="40">
        <f>ROUND(B54*'Rate Tables'!$I$208,4)</f>
        <v>1404.8</v>
      </c>
      <c r="AY54" s="40">
        <f>ROUND($B54*'Rate Tables'!$I$210,4)</f>
        <v>2250</v>
      </c>
      <c r="AZ54" s="78">
        <f>ROUND($B54*'Rate Tables'!$I$212,4)</f>
        <v>564</v>
      </c>
      <c r="BA54" s="78">
        <f>ROUND($B54*'Rate Tables'!$I$213,4)</f>
        <v>0</v>
      </c>
      <c r="BB54" s="40">
        <f>ROUND(B54*'Rate Tables'!$I$215,4)</f>
        <v>1679.2</v>
      </c>
      <c r="BC54" s="40">
        <f>ROUND(B54*'Rate Tables'!$I$217,4)</f>
        <v>0</v>
      </c>
      <c r="BD54" s="40">
        <f>ROUND(B54*'Rate Tables'!$I$219,4)</f>
        <v>63.96</v>
      </c>
      <c r="BE54" s="40">
        <f>ROUND(R54*'Rate Tables'!$I$222,4)</f>
        <v>2410</v>
      </c>
      <c r="BF54" s="40">
        <f>ROUND(S54*'Rate Tables'!$I$223,4)</f>
        <v>576</v>
      </c>
      <c r="BG54" s="40">
        <f>ROUND(B54*'Rate Tables'!$I$227,4)</f>
        <v>-6036</v>
      </c>
      <c r="BH54" s="40">
        <f>SUM(BE54:BG54)</f>
        <v>-3050</v>
      </c>
      <c r="BI54" s="40">
        <f>ROUND(A54*Q54*'Rate Tables'!$I$231,4)</f>
        <v>9380.9</v>
      </c>
      <c r="BJ54" s="40">
        <f>ROUND(B54*'Rate Tables'!$I$233,4)</f>
        <v>16164</v>
      </c>
      <c r="BK54" s="40">
        <f>ROUND(B54*'Rate Tables'!$I$234,4)</f>
        <v>0</v>
      </c>
      <c r="BL54" s="40">
        <f>ROUND(B54*'Rate Tables'!$I$235,4)</f>
        <v>0</v>
      </c>
      <c r="BM54" s="40">
        <f>SUM(BI54:BL54)</f>
        <v>25544.9</v>
      </c>
      <c r="BN54" s="41">
        <f t="shared" si="7"/>
        <v>41671.86</v>
      </c>
    </row>
    <row r="55" spans="1:66" x14ac:dyDescent="0.25">
      <c r="B55" s="19"/>
      <c r="C55" s="19"/>
      <c r="D55" s="19"/>
      <c r="E55" s="12"/>
      <c r="F55" s="12"/>
      <c r="G55" s="12"/>
      <c r="H55" s="29"/>
      <c r="J55" s="12"/>
      <c r="K55" s="12"/>
      <c r="L55" s="12"/>
      <c r="T55" s="40"/>
      <c r="U55" s="40"/>
      <c r="V55" s="40"/>
      <c r="W55" s="40"/>
      <c r="X55" s="40"/>
      <c r="Y55" s="40"/>
      <c r="Z55" s="40"/>
      <c r="AA55" s="40"/>
      <c r="AB55" s="78"/>
      <c r="AC55" s="78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1"/>
      <c r="AR55" s="40"/>
      <c r="AS55" s="40"/>
      <c r="AT55" s="40"/>
      <c r="AU55" s="40"/>
      <c r="AV55" s="40"/>
      <c r="AW55" s="40"/>
      <c r="AX55" s="40"/>
      <c r="AY55" s="40"/>
      <c r="AZ55" s="78"/>
      <c r="BA55" s="78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1"/>
    </row>
    <row r="56" spans="1:66" x14ac:dyDescent="0.25">
      <c r="A56" s="19">
        <f t="shared" ref="A56:D59" si="10">A18</f>
        <v>2000</v>
      </c>
      <c r="B56" s="19">
        <f t="shared" si="10"/>
        <v>600000</v>
      </c>
      <c r="C56" s="50">
        <f t="shared" si="10"/>
        <v>0.35</v>
      </c>
      <c r="D56" s="50">
        <f t="shared" si="10"/>
        <v>0.65</v>
      </c>
      <c r="E56" s="12">
        <f>AP56</f>
        <v>70657.240000000005</v>
      </c>
      <c r="F56" s="12">
        <f>BN56</f>
        <v>71503.240000000005</v>
      </c>
      <c r="G56" s="12">
        <f>F56-E56</f>
        <v>846</v>
      </c>
      <c r="H56" s="29">
        <f>ROUND(G56/E56*100,1)</f>
        <v>1.2</v>
      </c>
      <c r="J56" s="12">
        <f>E56/B56*100</f>
        <v>11.776206666666669</v>
      </c>
      <c r="K56" s="12">
        <f>F56/B56*100</f>
        <v>11.917206666666667</v>
      </c>
      <c r="L56" s="12"/>
      <c r="N56" s="35">
        <f>ROUND(B56*C56,0)</f>
        <v>210000</v>
      </c>
      <c r="O56" s="35">
        <f>ROUND(B56*D56,0)</f>
        <v>390000</v>
      </c>
      <c r="P56" s="57">
        <f t="shared" si="8"/>
        <v>0.9</v>
      </c>
      <c r="Q56" s="55">
        <f t="shared" si="9"/>
        <v>1</v>
      </c>
      <c r="R56" s="56">
        <f>A56</f>
        <v>2000</v>
      </c>
      <c r="S56" s="35">
        <f>ROUND(A56*P56,0)</f>
        <v>1800</v>
      </c>
      <c r="T56" s="40">
        <f>'Rate Tables'!$F$196</f>
        <v>300</v>
      </c>
      <c r="U56" s="40">
        <f>ROUND(R56*'Rate Tables'!$F$199,4)</f>
        <v>11020</v>
      </c>
      <c r="V56" s="40">
        <f>ROUND(S56*'Rate Tables'!$F$200,4)</f>
        <v>2430</v>
      </c>
      <c r="W56" s="40">
        <f>ROUND(N56*'Rate Tables'!$F$203,4)</f>
        <v>3717</v>
      </c>
      <c r="X56" s="40">
        <f>ROUND(O56*'Rate Tables'!$F$204,4)</f>
        <v>5167.5</v>
      </c>
      <c r="Y56" s="40">
        <f>SUM(U56:X56)</f>
        <v>22334.5</v>
      </c>
      <c r="Z56" s="40">
        <f>ROUND(B56*'Rate Tables'!$F$208,4)</f>
        <v>2107.1999999999998</v>
      </c>
      <c r="AA56" s="40">
        <f>ROUND($B56*'Rate Tables'!$F$210,4)</f>
        <v>3375</v>
      </c>
      <c r="AB56" s="78">
        <f>ROUND($B56*'Rate Tables'!$F$212,4)</f>
        <v>0</v>
      </c>
      <c r="AC56" s="78">
        <f>ROUND($B56*'Rate Tables'!$F$213,4)</f>
        <v>0</v>
      </c>
      <c r="AD56" s="40">
        <f>ROUND(B56*'Rate Tables'!$F$215,4)</f>
        <v>2518.8000000000002</v>
      </c>
      <c r="AE56" s="40">
        <f>ROUND(B56*'Rate Tables'!$F$217,4)</f>
        <v>0</v>
      </c>
      <c r="AF56" s="40">
        <f>ROUND(B56*'Rate Tables'!$F$219,4)</f>
        <v>95.94</v>
      </c>
      <c r="AG56" s="40">
        <f>ROUND(R56*'Rate Tables'!$F$222,4)</f>
        <v>4820</v>
      </c>
      <c r="AH56" s="40">
        <f>ROUND(S56*'Rate Tables'!$F$223,4)</f>
        <v>1152</v>
      </c>
      <c r="AI56" s="40">
        <f>ROUND(B56*'Rate Tables'!$F$227,4)</f>
        <v>-9054</v>
      </c>
      <c r="AJ56" s="40">
        <f>SUM(AG56:AI56)</f>
        <v>-3082</v>
      </c>
      <c r="AK56" s="40">
        <f>ROUND(A56*Q56*'Rate Tables'!$F$231,4)</f>
        <v>18761.8</v>
      </c>
      <c r="AL56" s="40">
        <f>ROUND(B56*'Rate Tables'!$F$233,4)</f>
        <v>24246</v>
      </c>
      <c r="AM56" s="40">
        <f>ROUND(B56*'Rate Tables'!$F$234,4)</f>
        <v>0</v>
      </c>
      <c r="AN56" s="40">
        <f>ROUND(B56*'Rate Tables'!$F$235,4)</f>
        <v>0</v>
      </c>
      <c r="AO56" s="40">
        <f>SUM(AK56:AN56)</f>
        <v>43007.8</v>
      </c>
      <c r="AP56" s="41">
        <f t="shared" si="6"/>
        <v>70657.240000000005</v>
      </c>
      <c r="AR56" s="40">
        <f>'Rate Tables'!$I$196</f>
        <v>300</v>
      </c>
      <c r="AS56" s="40">
        <f>ROUND(R56*'Rate Tables'!$I$199,4)</f>
        <v>11020</v>
      </c>
      <c r="AT56" s="40">
        <f>ROUND(S56*'Rate Tables'!$I$200,4)</f>
        <v>2430</v>
      </c>
      <c r="AU56" s="40">
        <f>ROUND(N56*'Rate Tables'!$I$203,4)</f>
        <v>3717</v>
      </c>
      <c r="AV56" s="40">
        <f>ROUND(O56*'Rate Tables'!$I$204,4)</f>
        <v>5167.5</v>
      </c>
      <c r="AW56" s="40">
        <f>SUM(AS56:AV56)</f>
        <v>22334.5</v>
      </c>
      <c r="AX56" s="40">
        <f>ROUND(B56*'Rate Tables'!$I$208,4)</f>
        <v>2107.1999999999998</v>
      </c>
      <c r="AY56" s="40">
        <f>ROUND($B56*'Rate Tables'!$I$210,4)</f>
        <v>3375</v>
      </c>
      <c r="AZ56" s="78">
        <f>ROUND($B56*'Rate Tables'!$I$212,4)</f>
        <v>846</v>
      </c>
      <c r="BA56" s="78">
        <f>ROUND($B56*'Rate Tables'!$I$213,4)</f>
        <v>0</v>
      </c>
      <c r="BB56" s="40">
        <f>ROUND(B56*'Rate Tables'!$I$215,4)</f>
        <v>2518.8000000000002</v>
      </c>
      <c r="BC56" s="40">
        <f>ROUND(B56*'Rate Tables'!$I$217,4)</f>
        <v>0</v>
      </c>
      <c r="BD56" s="40">
        <f>ROUND(B56*'Rate Tables'!$I$219,4)</f>
        <v>95.94</v>
      </c>
      <c r="BE56" s="40">
        <f>ROUND(R56*'Rate Tables'!$I$222,4)</f>
        <v>4820</v>
      </c>
      <c r="BF56" s="40">
        <f>ROUND(S56*'Rate Tables'!$I$223,4)</f>
        <v>1152</v>
      </c>
      <c r="BG56" s="40">
        <f>ROUND(B56*'Rate Tables'!$I$227,4)</f>
        <v>-9054</v>
      </c>
      <c r="BH56" s="40">
        <f>SUM(BE56:BG56)</f>
        <v>-3082</v>
      </c>
      <c r="BI56" s="40">
        <f>ROUND(A56*Q56*'Rate Tables'!$I$231,4)</f>
        <v>18761.8</v>
      </c>
      <c r="BJ56" s="40">
        <f>ROUND(B56*'Rate Tables'!$I$233,4)</f>
        <v>24246</v>
      </c>
      <c r="BK56" s="40">
        <f>ROUND(B56*'Rate Tables'!$I$234,4)</f>
        <v>0</v>
      </c>
      <c r="BL56" s="40">
        <f>ROUND(B56*'Rate Tables'!$I$235,4)</f>
        <v>0</v>
      </c>
      <c r="BM56" s="40">
        <f>SUM(BI56:BL56)</f>
        <v>43007.8</v>
      </c>
      <c r="BN56" s="41">
        <f t="shared" si="7"/>
        <v>71503.240000000005</v>
      </c>
    </row>
    <row r="57" spans="1:66" x14ac:dyDescent="0.25">
      <c r="A57" s="19">
        <f t="shared" si="10"/>
        <v>2000</v>
      </c>
      <c r="B57" s="19">
        <f t="shared" si="10"/>
        <v>600000</v>
      </c>
      <c r="C57" s="50">
        <f t="shared" si="10"/>
        <v>0.5</v>
      </c>
      <c r="D57" s="50">
        <f t="shared" si="10"/>
        <v>0.5</v>
      </c>
      <c r="E57" s="12">
        <f>AP57</f>
        <v>71057.740000000005</v>
      </c>
      <c r="F57" s="12">
        <f>BN57</f>
        <v>71903.740000000005</v>
      </c>
      <c r="G57" s="12">
        <f>F57-E57</f>
        <v>846</v>
      </c>
      <c r="H57" s="29">
        <f>ROUND(G57/E57*100,1)</f>
        <v>1.2</v>
      </c>
      <c r="J57" s="12">
        <f>E57/B57*100</f>
        <v>11.842956666666668</v>
      </c>
      <c r="K57" s="12">
        <f>F57/B57*100</f>
        <v>11.983956666666668</v>
      </c>
      <c r="L57" s="12"/>
      <c r="N57" s="35">
        <f>ROUND(B57*C57,0)</f>
        <v>300000</v>
      </c>
      <c r="O57" s="35">
        <f>ROUND(B57*D57,0)</f>
        <v>300000</v>
      </c>
      <c r="P57" s="57">
        <f t="shared" si="8"/>
        <v>0.9</v>
      </c>
      <c r="Q57" s="55">
        <f t="shared" si="9"/>
        <v>1</v>
      </c>
      <c r="R57" s="56">
        <f>A57</f>
        <v>2000</v>
      </c>
      <c r="S57" s="35">
        <f>ROUND(A57*P57,0)</f>
        <v>1800</v>
      </c>
      <c r="T57" s="40">
        <f>'Rate Tables'!$F$196</f>
        <v>300</v>
      </c>
      <c r="U57" s="40">
        <f>ROUND(R57*'Rate Tables'!$F$199,4)</f>
        <v>11020</v>
      </c>
      <c r="V57" s="40">
        <f>ROUND(S57*'Rate Tables'!$F$200,4)</f>
        <v>2430</v>
      </c>
      <c r="W57" s="40">
        <f>ROUND(N57*'Rate Tables'!$F$203,4)</f>
        <v>5310</v>
      </c>
      <c r="X57" s="40">
        <f>ROUND(O57*'Rate Tables'!$F$204,4)</f>
        <v>3975</v>
      </c>
      <c r="Y57" s="40">
        <f>SUM(U57:X57)</f>
        <v>22735</v>
      </c>
      <c r="Z57" s="40">
        <f>ROUND(B57*'Rate Tables'!$F$208,4)</f>
        <v>2107.1999999999998</v>
      </c>
      <c r="AA57" s="40">
        <f>ROUND($B57*'Rate Tables'!$F$210,4)</f>
        <v>3375</v>
      </c>
      <c r="AB57" s="78">
        <f>ROUND($B57*'Rate Tables'!$F$212,4)</f>
        <v>0</v>
      </c>
      <c r="AC57" s="78">
        <f>ROUND($B57*'Rate Tables'!$F$213,4)</f>
        <v>0</v>
      </c>
      <c r="AD57" s="40">
        <f>ROUND(B57*'Rate Tables'!$F$215,4)</f>
        <v>2518.8000000000002</v>
      </c>
      <c r="AE57" s="40">
        <f>ROUND(B57*'Rate Tables'!$F$217,4)</f>
        <v>0</v>
      </c>
      <c r="AF57" s="40">
        <f>ROUND(B57*'Rate Tables'!$F$219,4)</f>
        <v>95.94</v>
      </c>
      <c r="AG57" s="40">
        <f>ROUND(R57*'Rate Tables'!$F$222,4)</f>
        <v>4820</v>
      </c>
      <c r="AH57" s="40">
        <f>ROUND(S57*'Rate Tables'!$F$223,4)</f>
        <v>1152</v>
      </c>
      <c r="AI57" s="40">
        <f>ROUND(B57*'Rate Tables'!$F$227,4)</f>
        <v>-9054</v>
      </c>
      <c r="AJ57" s="40">
        <f>SUM(AG57:AI57)</f>
        <v>-3082</v>
      </c>
      <c r="AK57" s="40">
        <f>ROUND(A57*Q57*'Rate Tables'!$F$231,4)</f>
        <v>18761.8</v>
      </c>
      <c r="AL57" s="40">
        <f>ROUND(B57*'Rate Tables'!$F$233,4)</f>
        <v>24246</v>
      </c>
      <c r="AM57" s="40">
        <f>ROUND(B57*'Rate Tables'!$F$234,4)</f>
        <v>0</v>
      </c>
      <c r="AN57" s="40">
        <f>ROUND(B57*'Rate Tables'!$F$235,4)</f>
        <v>0</v>
      </c>
      <c r="AO57" s="40">
        <f>SUM(AK57:AN57)</f>
        <v>43007.8</v>
      </c>
      <c r="AP57" s="41">
        <f t="shared" si="6"/>
        <v>71057.740000000005</v>
      </c>
      <c r="AR57" s="40">
        <f>'Rate Tables'!$I$196</f>
        <v>300</v>
      </c>
      <c r="AS57" s="40">
        <f>ROUND(R57*'Rate Tables'!$I$199,4)</f>
        <v>11020</v>
      </c>
      <c r="AT57" s="40">
        <f>ROUND(S57*'Rate Tables'!$I$200,4)</f>
        <v>2430</v>
      </c>
      <c r="AU57" s="40">
        <f>ROUND(N57*'Rate Tables'!$I$203,4)</f>
        <v>5310</v>
      </c>
      <c r="AV57" s="40">
        <f>ROUND(O57*'Rate Tables'!$I$204,4)</f>
        <v>3975</v>
      </c>
      <c r="AW57" s="40">
        <f>SUM(AS57:AV57)</f>
        <v>22735</v>
      </c>
      <c r="AX57" s="40">
        <f>ROUND(B57*'Rate Tables'!$I$208,4)</f>
        <v>2107.1999999999998</v>
      </c>
      <c r="AY57" s="40">
        <f>ROUND($B57*'Rate Tables'!$I$210,4)</f>
        <v>3375</v>
      </c>
      <c r="AZ57" s="78">
        <f>ROUND($B57*'Rate Tables'!$I$212,4)</f>
        <v>846</v>
      </c>
      <c r="BA57" s="78">
        <f>ROUND($B57*'Rate Tables'!$I$213,4)</f>
        <v>0</v>
      </c>
      <c r="BB57" s="40">
        <f>ROUND(B57*'Rate Tables'!$I$215,4)</f>
        <v>2518.8000000000002</v>
      </c>
      <c r="BC57" s="40">
        <f>ROUND(B57*'Rate Tables'!$I$217,4)</f>
        <v>0</v>
      </c>
      <c r="BD57" s="40">
        <f>ROUND(B57*'Rate Tables'!$I$219,4)</f>
        <v>95.94</v>
      </c>
      <c r="BE57" s="40">
        <f>ROUND(R57*'Rate Tables'!$I$222,4)</f>
        <v>4820</v>
      </c>
      <c r="BF57" s="40">
        <f>ROUND(S57*'Rate Tables'!$I$223,4)</f>
        <v>1152</v>
      </c>
      <c r="BG57" s="40">
        <f>ROUND(B57*'Rate Tables'!$I$227,4)</f>
        <v>-9054</v>
      </c>
      <c r="BH57" s="40">
        <f>SUM(BE57:BG57)</f>
        <v>-3082</v>
      </c>
      <c r="BI57" s="40">
        <f>ROUND(A57*Q57*'Rate Tables'!$I$231,4)</f>
        <v>18761.8</v>
      </c>
      <c r="BJ57" s="40">
        <f>ROUND(B57*'Rate Tables'!$I$233,4)</f>
        <v>24246</v>
      </c>
      <c r="BK57" s="40">
        <f>ROUND(B57*'Rate Tables'!$I$234,4)</f>
        <v>0</v>
      </c>
      <c r="BL57" s="40">
        <f>ROUND(B57*'Rate Tables'!$I$235,4)</f>
        <v>0</v>
      </c>
      <c r="BM57" s="40">
        <f>SUM(BI57:BL57)</f>
        <v>43007.8</v>
      </c>
      <c r="BN57" s="41">
        <f t="shared" si="7"/>
        <v>71903.740000000005</v>
      </c>
    </row>
    <row r="58" spans="1:66" x14ac:dyDescent="0.25">
      <c r="A58" s="19">
        <f t="shared" si="10"/>
        <v>2000</v>
      </c>
      <c r="B58" s="19">
        <f t="shared" si="10"/>
        <v>800000</v>
      </c>
      <c r="C58" s="50">
        <f t="shared" si="10"/>
        <v>0.35</v>
      </c>
      <c r="D58" s="50">
        <f t="shared" si="10"/>
        <v>0.65</v>
      </c>
      <c r="E58" s="12">
        <f>AP58</f>
        <v>81381.72</v>
      </c>
      <c r="F58" s="12">
        <f>BN58</f>
        <v>82509.72</v>
      </c>
      <c r="G58" s="12">
        <f>F58-E58</f>
        <v>1128</v>
      </c>
      <c r="H58" s="29">
        <f>ROUND(G58/E58*100,1)</f>
        <v>1.4</v>
      </c>
      <c r="J58" s="12">
        <f>E58/B58*100</f>
        <v>10.172715</v>
      </c>
      <c r="K58" s="12">
        <f>F58/B58*100</f>
        <v>10.313715</v>
      </c>
      <c r="L58" s="12"/>
      <c r="N58" s="35">
        <f>ROUND(B58*C58,0)</f>
        <v>280000</v>
      </c>
      <c r="O58" s="35">
        <f>ROUND(B58*D58,0)</f>
        <v>520000</v>
      </c>
      <c r="P58" s="57">
        <f t="shared" si="8"/>
        <v>0.9</v>
      </c>
      <c r="Q58" s="55">
        <f t="shared" si="9"/>
        <v>1</v>
      </c>
      <c r="R58" s="56">
        <f>A58</f>
        <v>2000</v>
      </c>
      <c r="S58" s="35">
        <f>ROUND(A58*P58,0)</f>
        <v>1800</v>
      </c>
      <c r="T58" s="40">
        <f>'Rate Tables'!$F$196</f>
        <v>300</v>
      </c>
      <c r="U58" s="40">
        <f>ROUND(R58*'Rate Tables'!$F$199,4)</f>
        <v>11020</v>
      </c>
      <c r="V58" s="40">
        <f>ROUND(S58*'Rate Tables'!$F$200,4)</f>
        <v>2430</v>
      </c>
      <c r="W58" s="40">
        <f>ROUND(N58*'Rate Tables'!$F$203,4)</f>
        <v>4956</v>
      </c>
      <c r="X58" s="40">
        <f>ROUND(O58*'Rate Tables'!$F$204,4)</f>
        <v>6890</v>
      </c>
      <c r="Y58" s="40">
        <f>SUM(U58:X58)</f>
        <v>25296</v>
      </c>
      <c r="Z58" s="40">
        <f>ROUND(B58*'Rate Tables'!$F$208,4)</f>
        <v>2809.6</v>
      </c>
      <c r="AA58" s="40">
        <f>ROUND($B58*'Rate Tables'!$F$210,4)</f>
        <v>4500</v>
      </c>
      <c r="AB58" s="78">
        <f>ROUND($B58*'Rate Tables'!$F$212,4)</f>
        <v>0</v>
      </c>
      <c r="AC58" s="78">
        <f>ROUND($B58*'Rate Tables'!$F$213,4)</f>
        <v>0</v>
      </c>
      <c r="AD58" s="40">
        <f>ROUND(B58*'Rate Tables'!$F$215,4)</f>
        <v>3358.4</v>
      </c>
      <c r="AE58" s="40">
        <f>ROUND(B58*'Rate Tables'!$F$217,4)</f>
        <v>0</v>
      </c>
      <c r="AF58" s="40">
        <f>ROUND(B58*'Rate Tables'!$F$219,4)</f>
        <v>127.92</v>
      </c>
      <c r="AG58" s="40">
        <f>ROUND(R58*'Rate Tables'!$F$222,4)</f>
        <v>4820</v>
      </c>
      <c r="AH58" s="40">
        <f>ROUND(S58*'Rate Tables'!$F$223,4)</f>
        <v>1152</v>
      </c>
      <c r="AI58" s="40">
        <f>ROUND(B58*'Rate Tables'!$F$227,4)</f>
        <v>-12072</v>
      </c>
      <c r="AJ58" s="40">
        <f>SUM(AG58:AI58)</f>
        <v>-6100</v>
      </c>
      <c r="AK58" s="40">
        <f>ROUND(A58*Q58*'Rate Tables'!$F$231,4)</f>
        <v>18761.8</v>
      </c>
      <c r="AL58" s="40">
        <f>ROUND(B58*'Rate Tables'!$F$233,4)</f>
        <v>32328</v>
      </c>
      <c r="AM58" s="40">
        <f>ROUND(B58*'Rate Tables'!$F$234,4)</f>
        <v>0</v>
      </c>
      <c r="AN58" s="40">
        <f>ROUND(B58*'Rate Tables'!$F$235,4)</f>
        <v>0</v>
      </c>
      <c r="AO58" s="40">
        <f>SUM(AK58:AN58)</f>
        <v>51089.8</v>
      </c>
      <c r="AP58" s="41">
        <f t="shared" si="6"/>
        <v>81381.72</v>
      </c>
      <c r="AR58" s="40">
        <f>'Rate Tables'!$I$196</f>
        <v>300</v>
      </c>
      <c r="AS58" s="40">
        <f>ROUND(R58*'Rate Tables'!$I$199,4)</f>
        <v>11020</v>
      </c>
      <c r="AT58" s="40">
        <f>ROUND(S58*'Rate Tables'!$I$200,4)</f>
        <v>2430</v>
      </c>
      <c r="AU58" s="40">
        <f>ROUND(N58*'Rate Tables'!$I$203,4)</f>
        <v>4956</v>
      </c>
      <c r="AV58" s="40">
        <f>ROUND(O58*'Rate Tables'!$I$204,4)</f>
        <v>6890</v>
      </c>
      <c r="AW58" s="40">
        <f>SUM(AS58:AV58)</f>
        <v>25296</v>
      </c>
      <c r="AX58" s="40">
        <f>ROUND(B58*'Rate Tables'!$I$208,4)</f>
        <v>2809.6</v>
      </c>
      <c r="AY58" s="40">
        <f>ROUND($B58*'Rate Tables'!$I$210,4)</f>
        <v>4500</v>
      </c>
      <c r="AZ58" s="78">
        <f>ROUND($B58*'Rate Tables'!$I$212,4)</f>
        <v>1128</v>
      </c>
      <c r="BA58" s="78">
        <f>ROUND($B58*'Rate Tables'!$I$213,4)</f>
        <v>0</v>
      </c>
      <c r="BB58" s="40">
        <f>ROUND(B58*'Rate Tables'!$I$215,4)</f>
        <v>3358.4</v>
      </c>
      <c r="BC58" s="40">
        <f>ROUND(B58*'Rate Tables'!$I$217,4)</f>
        <v>0</v>
      </c>
      <c r="BD58" s="40">
        <f>ROUND(B58*'Rate Tables'!$I$219,4)</f>
        <v>127.92</v>
      </c>
      <c r="BE58" s="40">
        <f>ROUND(R58*'Rate Tables'!$I$222,4)</f>
        <v>4820</v>
      </c>
      <c r="BF58" s="40">
        <f>ROUND(S58*'Rate Tables'!$I$223,4)</f>
        <v>1152</v>
      </c>
      <c r="BG58" s="40">
        <f>ROUND(B58*'Rate Tables'!$I$227,4)</f>
        <v>-12072</v>
      </c>
      <c r="BH58" s="40">
        <f>SUM(BE58:BG58)</f>
        <v>-6100</v>
      </c>
      <c r="BI58" s="40">
        <f>ROUND(A58*Q58*'Rate Tables'!$I$231,4)</f>
        <v>18761.8</v>
      </c>
      <c r="BJ58" s="40">
        <f>ROUND(B58*'Rate Tables'!$I$233,4)</f>
        <v>32328</v>
      </c>
      <c r="BK58" s="40">
        <f>ROUND(B58*'Rate Tables'!$I$234,4)</f>
        <v>0</v>
      </c>
      <c r="BL58" s="40">
        <f>ROUND(B58*'Rate Tables'!$I$235,4)</f>
        <v>0</v>
      </c>
      <c r="BM58" s="40">
        <f>SUM(BI58:BL58)</f>
        <v>51089.8</v>
      </c>
      <c r="BN58" s="41">
        <f t="shared" si="7"/>
        <v>82509.72</v>
      </c>
    </row>
    <row r="59" spans="1:66" x14ac:dyDescent="0.25">
      <c r="A59" s="19">
        <f t="shared" si="10"/>
        <v>2000</v>
      </c>
      <c r="B59" s="19">
        <f t="shared" si="10"/>
        <v>800000</v>
      </c>
      <c r="C59" s="50">
        <f t="shared" si="10"/>
        <v>0.5</v>
      </c>
      <c r="D59" s="50">
        <f t="shared" si="10"/>
        <v>0.5</v>
      </c>
      <c r="E59" s="12">
        <f>AP59</f>
        <v>81915.72</v>
      </c>
      <c r="F59" s="12">
        <f>BN59</f>
        <v>83043.72</v>
      </c>
      <c r="G59" s="12">
        <f>F59-E59</f>
        <v>1128</v>
      </c>
      <c r="H59" s="29">
        <f>ROUND(G59/E59*100,1)</f>
        <v>1.4</v>
      </c>
      <c r="J59" s="12">
        <f>E59/B59*100</f>
        <v>10.239465000000001</v>
      </c>
      <c r="K59" s="12">
        <f>F59/B59*100</f>
        <v>10.380464999999999</v>
      </c>
      <c r="L59" s="12"/>
      <c r="N59" s="35">
        <f>ROUND(B59*C59,0)</f>
        <v>400000</v>
      </c>
      <c r="O59" s="35">
        <f>ROUND(B59*D59,0)</f>
        <v>400000</v>
      </c>
      <c r="P59" s="57">
        <f t="shared" si="8"/>
        <v>0.9</v>
      </c>
      <c r="Q59" s="55">
        <f t="shared" si="9"/>
        <v>1</v>
      </c>
      <c r="R59" s="56">
        <f>A59</f>
        <v>2000</v>
      </c>
      <c r="S59" s="35">
        <f>ROUND(A59*P59,0)</f>
        <v>1800</v>
      </c>
      <c r="T59" s="40">
        <f>'Rate Tables'!$F$196</f>
        <v>300</v>
      </c>
      <c r="U59" s="40">
        <f>ROUND(R59*'Rate Tables'!$F$199,4)</f>
        <v>11020</v>
      </c>
      <c r="V59" s="40">
        <f>ROUND(S59*'Rate Tables'!$F$200,4)</f>
        <v>2430</v>
      </c>
      <c r="W59" s="40">
        <f>ROUND(N59*'Rate Tables'!$F$203,4)</f>
        <v>7080</v>
      </c>
      <c r="X59" s="40">
        <f>ROUND(O59*'Rate Tables'!$F$204,4)</f>
        <v>5300</v>
      </c>
      <c r="Y59" s="40">
        <f>SUM(U59:X59)</f>
        <v>25830</v>
      </c>
      <c r="Z59" s="40">
        <f>ROUND(B59*'Rate Tables'!$F$208,4)</f>
        <v>2809.6</v>
      </c>
      <c r="AA59" s="40">
        <f>ROUND($B59*'Rate Tables'!$F$210,4)</f>
        <v>4500</v>
      </c>
      <c r="AB59" s="78">
        <f>ROUND($B59*'Rate Tables'!$F$212,4)</f>
        <v>0</v>
      </c>
      <c r="AC59" s="78">
        <f>ROUND($B59*'Rate Tables'!$F$213,4)</f>
        <v>0</v>
      </c>
      <c r="AD59" s="40">
        <f>ROUND(B59*'Rate Tables'!$F$215,4)</f>
        <v>3358.4</v>
      </c>
      <c r="AE59" s="40">
        <f>ROUND(B59*'Rate Tables'!$F$217,4)</f>
        <v>0</v>
      </c>
      <c r="AF59" s="40">
        <f>ROUND(B59*'Rate Tables'!$F$219,4)</f>
        <v>127.92</v>
      </c>
      <c r="AG59" s="40">
        <f>ROUND(R59*'Rate Tables'!$F$222,4)</f>
        <v>4820</v>
      </c>
      <c r="AH59" s="40">
        <f>ROUND(S59*'Rate Tables'!$F$223,4)</f>
        <v>1152</v>
      </c>
      <c r="AI59" s="40">
        <f>ROUND(B59*'Rate Tables'!$F$227,4)</f>
        <v>-12072</v>
      </c>
      <c r="AJ59" s="40">
        <f>SUM(AG59:AI59)</f>
        <v>-6100</v>
      </c>
      <c r="AK59" s="40">
        <f>ROUND(A59*Q59*'Rate Tables'!$F$231,4)</f>
        <v>18761.8</v>
      </c>
      <c r="AL59" s="40">
        <f>ROUND(B59*'Rate Tables'!$F$233,4)</f>
        <v>32328</v>
      </c>
      <c r="AM59" s="40">
        <f>ROUND(B59*'Rate Tables'!$F$234,4)</f>
        <v>0</v>
      </c>
      <c r="AN59" s="40">
        <f>ROUND(B59*'Rate Tables'!$F$235,4)</f>
        <v>0</v>
      </c>
      <c r="AO59" s="40">
        <f>SUM(AK59:AN59)</f>
        <v>51089.8</v>
      </c>
      <c r="AP59" s="41">
        <f t="shared" si="6"/>
        <v>81915.72</v>
      </c>
      <c r="AR59" s="40">
        <f>'Rate Tables'!$I$196</f>
        <v>300</v>
      </c>
      <c r="AS59" s="40">
        <f>ROUND(R59*'Rate Tables'!$I$199,4)</f>
        <v>11020</v>
      </c>
      <c r="AT59" s="40">
        <f>ROUND(S59*'Rate Tables'!$I$200,4)</f>
        <v>2430</v>
      </c>
      <c r="AU59" s="40">
        <f>ROUND(N59*'Rate Tables'!$I$203,4)</f>
        <v>7080</v>
      </c>
      <c r="AV59" s="40">
        <f>ROUND(O59*'Rate Tables'!$I$204,4)</f>
        <v>5300</v>
      </c>
      <c r="AW59" s="40">
        <f>SUM(AS59:AV59)</f>
        <v>25830</v>
      </c>
      <c r="AX59" s="40">
        <f>ROUND(B59*'Rate Tables'!$I$208,4)</f>
        <v>2809.6</v>
      </c>
      <c r="AY59" s="40">
        <f>ROUND($B59*'Rate Tables'!$I$210,4)</f>
        <v>4500</v>
      </c>
      <c r="AZ59" s="78">
        <f>ROUND($B59*'Rate Tables'!$I$212,4)</f>
        <v>1128</v>
      </c>
      <c r="BA59" s="78">
        <f>ROUND($B59*'Rate Tables'!$I$213,4)</f>
        <v>0</v>
      </c>
      <c r="BB59" s="40">
        <f>ROUND(B59*'Rate Tables'!$I$215,4)</f>
        <v>3358.4</v>
      </c>
      <c r="BC59" s="40">
        <f>ROUND(B59*'Rate Tables'!$I$217,4)</f>
        <v>0</v>
      </c>
      <c r="BD59" s="40">
        <f>ROUND(B59*'Rate Tables'!$I$219,4)</f>
        <v>127.92</v>
      </c>
      <c r="BE59" s="40">
        <f>ROUND(R59*'Rate Tables'!$I$222,4)</f>
        <v>4820</v>
      </c>
      <c r="BF59" s="40">
        <f>ROUND(S59*'Rate Tables'!$I$223,4)</f>
        <v>1152</v>
      </c>
      <c r="BG59" s="40">
        <f>ROUND(B59*'Rate Tables'!$I$227,4)</f>
        <v>-12072</v>
      </c>
      <c r="BH59" s="40">
        <f>SUM(BE59:BG59)</f>
        <v>-6100</v>
      </c>
      <c r="BI59" s="40">
        <f>ROUND(A59*Q59*'Rate Tables'!$I$231,4)</f>
        <v>18761.8</v>
      </c>
      <c r="BJ59" s="40">
        <f>ROUND(B59*'Rate Tables'!$I$233,4)</f>
        <v>32328</v>
      </c>
      <c r="BK59" s="40">
        <f>ROUND(B59*'Rate Tables'!$I$234,4)</f>
        <v>0</v>
      </c>
      <c r="BL59" s="40">
        <f>ROUND(B59*'Rate Tables'!$I$235,4)</f>
        <v>0</v>
      </c>
      <c r="BM59" s="40">
        <f>SUM(BI59:BL59)</f>
        <v>51089.8</v>
      </c>
      <c r="BN59" s="41">
        <f t="shared" si="7"/>
        <v>83043.72</v>
      </c>
    </row>
    <row r="60" spans="1:66" x14ac:dyDescent="0.25">
      <c r="B60" s="19"/>
      <c r="C60" s="19"/>
      <c r="D60" s="19"/>
      <c r="E60" s="12"/>
      <c r="F60" s="12"/>
      <c r="G60" s="12"/>
      <c r="H60" s="29"/>
      <c r="J60" s="12"/>
      <c r="K60" s="12"/>
      <c r="L60" s="12"/>
      <c r="T60" s="40"/>
      <c r="U60" s="40"/>
      <c r="V60" s="40"/>
      <c r="W60" s="40"/>
      <c r="X60" s="40"/>
      <c r="Y60" s="40"/>
      <c r="Z60" s="40"/>
      <c r="AA60" s="40"/>
      <c r="AB60" s="78"/>
      <c r="AC60" s="78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1"/>
      <c r="AR60" s="40"/>
      <c r="AS60" s="40"/>
      <c r="AT60" s="40"/>
      <c r="AU60" s="40"/>
      <c r="AV60" s="40"/>
      <c r="AW60" s="40"/>
      <c r="AX60" s="40"/>
      <c r="AY60" s="40"/>
      <c r="AZ60" s="78"/>
      <c r="BA60" s="78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1"/>
    </row>
    <row r="61" spans="1:66" x14ac:dyDescent="0.25">
      <c r="A61" s="19">
        <f t="shared" ref="A61:D64" si="11">A23</f>
        <v>3000</v>
      </c>
      <c r="B61" s="19">
        <f t="shared" si="11"/>
        <v>900000</v>
      </c>
      <c r="C61" s="50">
        <f t="shared" si="11"/>
        <v>0.35</v>
      </c>
      <c r="D61" s="50">
        <f t="shared" si="11"/>
        <v>0.65</v>
      </c>
      <c r="E61" s="12">
        <f>AP61</f>
        <v>105835.86</v>
      </c>
      <c r="F61" s="12">
        <f>BN61</f>
        <v>107104.86</v>
      </c>
      <c r="G61" s="12">
        <f>F61-E61</f>
        <v>1269</v>
      </c>
      <c r="H61" s="29">
        <f>ROUND(G61/E61*100,1)</f>
        <v>1.2</v>
      </c>
      <c r="J61" s="12">
        <f>E61/B61*100</f>
        <v>11.759539999999999</v>
      </c>
      <c r="K61" s="12">
        <f>F61/B61*100</f>
        <v>11.900539999999999</v>
      </c>
      <c r="L61" s="12"/>
      <c r="N61" s="35">
        <f>ROUND(B61*C61,0)</f>
        <v>315000</v>
      </c>
      <c r="O61" s="35">
        <f>ROUND(B61*D61,0)</f>
        <v>585000</v>
      </c>
      <c r="P61" s="57">
        <f t="shared" si="8"/>
        <v>0.9</v>
      </c>
      <c r="Q61" s="55">
        <f t="shared" si="9"/>
        <v>1</v>
      </c>
      <c r="R61" s="56">
        <f>A61</f>
        <v>3000</v>
      </c>
      <c r="S61" s="35">
        <f>ROUND(A61*P61,0)</f>
        <v>2700</v>
      </c>
      <c r="T61" s="40">
        <f>'Rate Tables'!$F$196</f>
        <v>300</v>
      </c>
      <c r="U61" s="40">
        <f>ROUND(R61*'Rate Tables'!$F$199,4)</f>
        <v>16530</v>
      </c>
      <c r="V61" s="40">
        <f>ROUND(S61*'Rate Tables'!$F$200,4)</f>
        <v>3645</v>
      </c>
      <c r="W61" s="40">
        <f>ROUND(N61*'Rate Tables'!$F$203,4)</f>
        <v>5575.5</v>
      </c>
      <c r="X61" s="40">
        <f>ROUND(O61*'Rate Tables'!$F$204,4)</f>
        <v>7751.25</v>
      </c>
      <c r="Y61" s="40">
        <f>SUM(U61:X61)</f>
        <v>33501.75</v>
      </c>
      <c r="Z61" s="40">
        <f>ROUND(B61*'Rate Tables'!$F$208,4)</f>
        <v>3160.8</v>
      </c>
      <c r="AA61" s="40">
        <f>ROUND($B61*'Rate Tables'!$F$210,4)</f>
        <v>5062.5</v>
      </c>
      <c r="AB61" s="78">
        <f>ROUND($B61*'Rate Tables'!$F$212,4)</f>
        <v>0</v>
      </c>
      <c r="AC61" s="78">
        <f>ROUND($B61*'Rate Tables'!$F$213,4)</f>
        <v>0</v>
      </c>
      <c r="AD61" s="40">
        <f>ROUND(B61*'Rate Tables'!$F$215,4)</f>
        <v>3778.2</v>
      </c>
      <c r="AE61" s="40">
        <f>ROUND(B61*'Rate Tables'!$F$217,4)</f>
        <v>0</v>
      </c>
      <c r="AF61" s="40">
        <f>ROUND(B61*'Rate Tables'!$F$219,4)</f>
        <v>143.91</v>
      </c>
      <c r="AG61" s="40">
        <f>ROUND(R61*'Rate Tables'!$F$222,4)</f>
        <v>7230</v>
      </c>
      <c r="AH61" s="40">
        <f>ROUND(S61*'Rate Tables'!$F$223,4)</f>
        <v>1728</v>
      </c>
      <c r="AI61" s="40">
        <f>ROUND(B61*'Rate Tables'!$F$227,4)</f>
        <v>-13581</v>
      </c>
      <c r="AJ61" s="40">
        <f>SUM(AG61:AI61)</f>
        <v>-4623</v>
      </c>
      <c r="AK61" s="40">
        <f>ROUND(A61*Q61*'Rate Tables'!$F$231,4)</f>
        <v>28142.7</v>
      </c>
      <c r="AL61" s="40">
        <f>ROUND(B61*'Rate Tables'!$F$233,4)</f>
        <v>36369</v>
      </c>
      <c r="AM61" s="40">
        <f>ROUND(B61*'Rate Tables'!$F$234,4)</f>
        <v>0</v>
      </c>
      <c r="AN61" s="40">
        <f>ROUND(B61*'Rate Tables'!$F$235,4)</f>
        <v>0</v>
      </c>
      <c r="AO61" s="40">
        <f>SUM(AK61:AN61)</f>
        <v>64511.7</v>
      </c>
      <c r="AP61" s="41">
        <f t="shared" si="6"/>
        <v>105835.86</v>
      </c>
      <c r="AR61" s="40">
        <f>'Rate Tables'!$I$196</f>
        <v>300</v>
      </c>
      <c r="AS61" s="40">
        <f>ROUND(R61*'Rate Tables'!$I$199,4)</f>
        <v>16530</v>
      </c>
      <c r="AT61" s="40">
        <f>ROUND(S61*'Rate Tables'!$I$200,4)</f>
        <v>3645</v>
      </c>
      <c r="AU61" s="40">
        <f>ROUND(N61*'Rate Tables'!$I$203,4)</f>
        <v>5575.5</v>
      </c>
      <c r="AV61" s="40">
        <f>ROUND(O61*'Rate Tables'!$I$204,4)</f>
        <v>7751.25</v>
      </c>
      <c r="AW61" s="40">
        <f>SUM(AS61:AV61)</f>
        <v>33501.75</v>
      </c>
      <c r="AX61" s="40">
        <f>ROUND(B61*'Rate Tables'!$I$208,4)</f>
        <v>3160.8</v>
      </c>
      <c r="AY61" s="40">
        <f>ROUND($B61*'Rate Tables'!$I$210,4)</f>
        <v>5062.5</v>
      </c>
      <c r="AZ61" s="78">
        <f>ROUND($B61*'Rate Tables'!$I$212,4)</f>
        <v>1269</v>
      </c>
      <c r="BA61" s="78">
        <f>ROUND($B61*'Rate Tables'!$I$213,4)</f>
        <v>0</v>
      </c>
      <c r="BB61" s="40">
        <f>ROUND(B61*'Rate Tables'!$I$215,4)</f>
        <v>3778.2</v>
      </c>
      <c r="BC61" s="40">
        <f>ROUND(B61*'Rate Tables'!$I$217,4)</f>
        <v>0</v>
      </c>
      <c r="BD61" s="40">
        <f>ROUND(B61*'Rate Tables'!$I$219,4)</f>
        <v>143.91</v>
      </c>
      <c r="BE61" s="40">
        <f>ROUND(R61*'Rate Tables'!$I$222,4)</f>
        <v>7230</v>
      </c>
      <c r="BF61" s="40">
        <f>ROUND(S61*'Rate Tables'!$I$223,4)</f>
        <v>1728</v>
      </c>
      <c r="BG61" s="40">
        <f>ROUND(B61*'Rate Tables'!$I$227,4)</f>
        <v>-13581</v>
      </c>
      <c r="BH61" s="40">
        <f>SUM(BE61:BG61)</f>
        <v>-4623</v>
      </c>
      <c r="BI61" s="40">
        <f>ROUND(A61*Q61*'Rate Tables'!$I$231,4)</f>
        <v>28142.7</v>
      </c>
      <c r="BJ61" s="40">
        <f>ROUND(B61*'Rate Tables'!$I$233,4)</f>
        <v>36369</v>
      </c>
      <c r="BK61" s="40">
        <f>ROUND(B61*'Rate Tables'!$I$234,4)</f>
        <v>0</v>
      </c>
      <c r="BL61" s="40">
        <f>ROUND(B61*'Rate Tables'!$I$235,4)</f>
        <v>0</v>
      </c>
      <c r="BM61" s="40">
        <f>SUM(BI61:BL61)</f>
        <v>64511.7</v>
      </c>
      <c r="BN61" s="41">
        <f t="shared" si="7"/>
        <v>107104.86</v>
      </c>
    </row>
    <row r="62" spans="1:66" x14ac:dyDescent="0.25">
      <c r="A62" s="19">
        <f t="shared" si="11"/>
        <v>3000</v>
      </c>
      <c r="B62" s="19">
        <f t="shared" si="11"/>
        <v>900000</v>
      </c>
      <c r="C62" s="50">
        <f t="shared" si="11"/>
        <v>0.5</v>
      </c>
      <c r="D62" s="50">
        <f t="shared" si="11"/>
        <v>0.5</v>
      </c>
      <c r="E62" s="12">
        <f>AP62</f>
        <v>106436.61</v>
      </c>
      <c r="F62" s="12">
        <f>BN62</f>
        <v>107705.61</v>
      </c>
      <c r="G62" s="12">
        <f>F62-E62</f>
        <v>1269</v>
      </c>
      <c r="H62" s="29">
        <f>ROUND(G62/E62*100,1)</f>
        <v>1.2</v>
      </c>
      <c r="J62" s="12">
        <f>E62/B62*100</f>
        <v>11.82629</v>
      </c>
      <c r="K62" s="12">
        <f>F62/B62*100</f>
        <v>11.96729</v>
      </c>
      <c r="L62" s="12"/>
      <c r="N62" s="35">
        <f>ROUND(B62*C62,0)</f>
        <v>450000</v>
      </c>
      <c r="O62" s="35">
        <f>ROUND(B62*D62,0)</f>
        <v>450000</v>
      </c>
      <c r="P62" s="57">
        <f t="shared" si="8"/>
        <v>0.9</v>
      </c>
      <c r="Q62" s="55">
        <f t="shared" si="9"/>
        <v>1</v>
      </c>
      <c r="R62" s="56">
        <f>A62</f>
        <v>3000</v>
      </c>
      <c r="S62" s="35">
        <f>ROUND(A62*P62,0)</f>
        <v>2700</v>
      </c>
      <c r="T62" s="40">
        <f>'Rate Tables'!$F$196</f>
        <v>300</v>
      </c>
      <c r="U62" s="40">
        <f>ROUND(R62*'Rate Tables'!$F$199,4)</f>
        <v>16530</v>
      </c>
      <c r="V62" s="40">
        <f>ROUND(S62*'Rate Tables'!$F$200,4)</f>
        <v>3645</v>
      </c>
      <c r="W62" s="40">
        <f>ROUND(N62*'Rate Tables'!$F$203,4)</f>
        <v>7965</v>
      </c>
      <c r="X62" s="40">
        <f>ROUND(O62*'Rate Tables'!$F$204,4)</f>
        <v>5962.5</v>
      </c>
      <c r="Y62" s="40">
        <f>SUM(U62:X62)</f>
        <v>34102.5</v>
      </c>
      <c r="Z62" s="40">
        <f>ROUND(B62*'Rate Tables'!$F$208,4)</f>
        <v>3160.8</v>
      </c>
      <c r="AA62" s="40">
        <f>ROUND($B62*'Rate Tables'!$F$210,4)</f>
        <v>5062.5</v>
      </c>
      <c r="AB62" s="78">
        <f>ROUND($B62*'Rate Tables'!$F$212,4)</f>
        <v>0</v>
      </c>
      <c r="AC62" s="78">
        <f>ROUND($B62*'Rate Tables'!$F$213,4)</f>
        <v>0</v>
      </c>
      <c r="AD62" s="40">
        <f>ROUND(B62*'Rate Tables'!$F$215,4)</f>
        <v>3778.2</v>
      </c>
      <c r="AE62" s="40">
        <f>ROUND(B62*'Rate Tables'!$F$217,4)</f>
        <v>0</v>
      </c>
      <c r="AF62" s="40">
        <f>ROUND(B62*'Rate Tables'!$F$219,4)</f>
        <v>143.91</v>
      </c>
      <c r="AG62" s="40">
        <f>ROUND(R62*'Rate Tables'!$F$222,4)</f>
        <v>7230</v>
      </c>
      <c r="AH62" s="40">
        <f>ROUND(S62*'Rate Tables'!$F$223,4)</f>
        <v>1728</v>
      </c>
      <c r="AI62" s="40">
        <f>ROUND(B62*'Rate Tables'!$F$227,4)</f>
        <v>-13581</v>
      </c>
      <c r="AJ62" s="40">
        <f>SUM(AG62:AI62)</f>
        <v>-4623</v>
      </c>
      <c r="AK62" s="40">
        <f>ROUND(A62*Q62*'Rate Tables'!$F$231,4)</f>
        <v>28142.7</v>
      </c>
      <c r="AL62" s="40">
        <f>ROUND(B62*'Rate Tables'!$F$233,4)</f>
        <v>36369</v>
      </c>
      <c r="AM62" s="40">
        <f>ROUND(B62*'Rate Tables'!$F$234,4)</f>
        <v>0</v>
      </c>
      <c r="AN62" s="40">
        <f>ROUND(B62*'Rate Tables'!$F$235,4)</f>
        <v>0</v>
      </c>
      <c r="AO62" s="40">
        <f>SUM(AK62:AN62)</f>
        <v>64511.7</v>
      </c>
      <c r="AP62" s="41">
        <f t="shared" si="6"/>
        <v>106436.61</v>
      </c>
      <c r="AR62" s="40">
        <f>'Rate Tables'!$I$196</f>
        <v>300</v>
      </c>
      <c r="AS62" s="40">
        <f>ROUND(R62*'Rate Tables'!$I$199,4)</f>
        <v>16530</v>
      </c>
      <c r="AT62" s="40">
        <f>ROUND(S62*'Rate Tables'!$I$200,4)</f>
        <v>3645</v>
      </c>
      <c r="AU62" s="40">
        <f>ROUND(N62*'Rate Tables'!$I$203,4)</f>
        <v>7965</v>
      </c>
      <c r="AV62" s="40">
        <f>ROUND(O62*'Rate Tables'!$I$204,4)</f>
        <v>5962.5</v>
      </c>
      <c r="AW62" s="40">
        <f>SUM(AS62:AV62)</f>
        <v>34102.5</v>
      </c>
      <c r="AX62" s="40">
        <f>ROUND(B62*'Rate Tables'!$I$208,4)</f>
        <v>3160.8</v>
      </c>
      <c r="AY62" s="40">
        <f>ROUND($B62*'Rate Tables'!$I$210,4)</f>
        <v>5062.5</v>
      </c>
      <c r="AZ62" s="78">
        <f>ROUND($B62*'Rate Tables'!$I$212,4)</f>
        <v>1269</v>
      </c>
      <c r="BA62" s="78">
        <f>ROUND($B62*'Rate Tables'!$I$213,4)</f>
        <v>0</v>
      </c>
      <c r="BB62" s="40">
        <f>ROUND(B62*'Rate Tables'!$I$215,4)</f>
        <v>3778.2</v>
      </c>
      <c r="BC62" s="40">
        <f>ROUND(B62*'Rate Tables'!$I$217,4)</f>
        <v>0</v>
      </c>
      <c r="BD62" s="40">
        <f>ROUND(B62*'Rate Tables'!$I$219,4)</f>
        <v>143.91</v>
      </c>
      <c r="BE62" s="40">
        <f>ROUND(R62*'Rate Tables'!$I$222,4)</f>
        <v>7230</v>
      </c>
      <c r="BF62" s="40">
        <f>ROUND(S62*'Rate Tables'!$I$223,4)</f>
        <v>1728</v>
      </c>
      <c r="BG62" s="40">
        <f>ROUND(B62*'Rate Tables'!$I$227,4)</f>
        <v>-13581</v>
      </c>
      <c r="BH62" s="40">
        <f>SUM(BE62:BG62)</f>
        <v>-4623</v>
      </c>
      <c r="BI62" s="40">
        <f>ROUND(A62*Q62*'Rate Tables'!$I$231,4)</f>
        <v>28142.7</v>
      </c>
      <c r="BJ62" s="40">
        <f>ROUND(B62*'Rate Tables'!$I$233,4)</f>
        <v>36369</v>
      </c>
      <c r="BK62" s="40">
        <f>ROUND(B62*'Rate Tables'!$I$234,4)</f>
        <v>0</v>
      </c>
      <c r="BL62" s="40">
        <f>ROUND(B62*'Rate Tables'!$I$235,4)</f>
        <v>0</v>
      </c>
      <c r="BM62" s="40">
        <f>SUM(BI62:BL62)</f>
        <v>64511.7</v>
      </c>
      <c r="BN62" s="41">
        <f t="shared" si="7"/>
        <v>107705.61</v>
      </c>
    </row>
    <row r="63" spans="1:66" x14ac:dyDescent="0.25">
      <c r="A63" s="19">
        <f t="shared" si="11"/>
        <v>3000</v>
      </c>
      <c r="B63" s="19">
        <f t="shared" si="11"/>
        <v>1200000</v>
      </c>
      <c r="C63" s="50">
        <f t="shared" si="11"/>
        <v>0.35</v>
      </c>
      <c r="D63" s="50">
        <f t="shared" si="11"/>
        <v>0.65</v>
      </c>
      <c r="E63" s="12">
        <f>AP63</f>
        <v>121922.58</v>
      </c>
      <c r="F63" s="12">
        <f>BN63</f>
        <v>123614.58</v>
      </c>
      <c r="G63" s="12">
        <f>F63-E63</f>
        <v>1692</v>
      </c>
      <c r="H63" s="29">
        <f>ROUND(G63/E63*100,1)</f>
        <v>1.4</v>
      </c>
      <c r="J63" s="12">
        <f>E63/B63*100</f>
        <v>10.160215000000001</v>
      </c>
      <c r="K63" s="12">
        <f>F63/B63*100</f>
        <v>10.301214999999999</v>
      </c>
      <c r="L63" s="12"/>
      <c r="N63" s="35">
        <f>ROUND(B63*C63,0)</f>
        <v>420000</v>
      </c>
      <c r="O63" s="35">
        <f>ROUND(B63*D63,0)</f>
        <v>780000</v>
      </c>
      <c r="P63" s="57">
        <f t="shared" si="8"/>
        <v>0.9</v>
      </c>
      <c r="Q63" s="55">
        <f t="shared" si="9"/>
        <v>1</v>
      </c>
      <c r="R63" s="56">
        <f>A63</f>
        <v>3000</v>
      </c>
      <c r="S63" s="35">
        <f>ROUND(A63*P63,0)</f>
        <v>2700</v>
      </c>
      <c r="T63" s="40">
        <f>'Rate Tables'!$F$196</f>
        <v>300</v>
      </c>
      <c r="U63" s="40">
        <f>ROUND(R63*'Rate Tables'!$F$199,4)</f>
        <v>16530</v>
      </c>
      <c r="V63" s="40">
        <f>ROUND(S63*'Rate Tables'!$F$200,4)</f>
        <v>3645</v>
      </c>
      <c r="W63" s="40">
        <f>ROUND(N63*'Rate Tables'!$F$203,4)</f>
        <v>7434</v>
      </c>
      <c r="X63" s="40">
        <f>ROUND(O63*'Rate Tables'!$F$204,4)</f>
        <v>10335</v>
      </c>
      <c r="Y63" s="40">
        <f>SUM(U63:X63)</f>
        <v>37944</v>
      </c>
      <c r="Z63" s="40">
        <f>ROUND(B63*'Rate Tables'!$F$208,4)</f>
        <v>4214.3999999999996</v>
      </c>
      <c r="AA63" s="40">
        <f>ROUND($B63*'Rate Tables'!$F$210,4)</f>
        <v>6750</v>
      </c>
      <c r="AB63" s="78">
        <f>ROUND($B63*'Rate Tables'!$F$212,4)</f>
        <v>0</v>
      </c>
      <c r="AC63" s="78">
        <f>ROUND($B63*'Rate Tables'!$F$213,4)</f>
        <v>0</v>
      </c>
      <c r="AD63" s="40">
        <f>ROUND(B63*'Rate Tables'!$F$215,4)</f>
        <v>5037.6000000000004</v>
      </c>
      <c r="AE63" s="40">
        <f>ROUND(B63*'Rate Tables'!$F$217,4)</f>
        <v>0</v>
      </c>
      <c r="AF63" s="40">
        <f>ROUND(B63*'Rate Tables'!$F$219,4)</f>
        <v>191.88</v>
      </c>
      <c r="AG63" s="40">
        <f>ROUND(R63*'Rate Tables'!$F$222,4)</f>
        <v>7230</v>
      </c>
      <c r="AH63" s="40">
        <f>ROUND(S63*'Rate Tables'!$F$223,4)</f>
        <v>1728</v>
      </c>
      <c r="AI63" s="40">
        <f>ROUND(B63*'Rate Tables'!$F$227,4)</f>
        <v>-18108</v>
      </c>
      <c r="AJ63" s="40">
        <f>SUM(AG63:AI63)</f>
        <v>-9150</v>
      </c>
      <c r="AK63" s="40">
        <f>ROUND(A63*Q63*'Rate Tables'!$F$231,4)</f>
        <v>28142.7</v>
      </c>
      <c r="AL63" s="40">
        <f>ROUND(B63*'Rate Tables'!$F$233,4)</f>
        <v>48492</v>
      </c>
      <c r="AM63" s="40">
        <f>ROUND(B63*'Rate Tables'!$F$234,4)</f>
        <v>0</v>
      </c>
      <c r="AN63" s="40">
        <f>ROUND(B63*'Rate Tables'!$F$235,4)</f>
        <v>0</v>
      </c>
      <c r="AO63" s="40">
        <f>SUM(AK63:AN63)</f>
        <v>76634.7</v>
      </c>
      <c r="AP63" s="41">
        <f t="shared" si="6"/>
        <v>121922.58</v>
      </c>
      <c r="AR63" s="40">
        <f>'Rate Tables'!$I$196</f>
        <v>300</v>
      </c>
      <c r="AS63" s="40">
        <f>ROUND(R63*'Rate Tables'!$I$199,4)</f>
        <v>16530</v>
      </c>
      <c r="AT63" s="40">
        <f>ROUND(S63*'Rate Tables'!$I$200,4)</f>
        <v>3645</v>
      </c>
      <c r="AU63" s="40">
        <f>ROUND(N63*'Rate Tables'!$I$203,4)</f>
        <v>7434</v>
      </c>
      <c r="AV63" s="40">
        <f>ROUND(O63*'Rate Tables'!$I$204,4)</f>
        <v>10335</v>
      </c>
      <c r="AW63" s="40">
        <f>SUM(AS63:AV63)</f>
        <v>37944</v>
      </c>
      <c r="AX63" s="40">
        <f>ROUND(B63*'Rate Tables'!$I$208,4)</f>
        <v>4214.3999999999996</v>
      </c>
      <c r="AY63" s="40">
        <f>ROUND($B63*'Rate Tables'!$I$210,4)</f>
        <v>6750</v>
      </c>
      <c r="AZ63" s="78">
        <f>ROUND($B63*'Rate Tables'!$I$212,4)</f>
        <v>1692</v>
      </c>
      <c r="BA63" s="78">
        <f>ROUND($B63*'Rate Tables'!$I$213,4)</f>
        <v>0</v>
      </c>
      <c r="BB63" s="40">
        <f>ROUND(B63*'Rate Tables'!$I$215,4)</f>
        <v>5037.6000000000004</v>
      </c>
      <c r="BC63" s="40">
        <f>ROUND(B63*'Rate Tables'!$I$217,4)</f>
        <v>0</v>
      </c>
      <c r="BD63" s="40">
        <f>ROUND(B63*'Rate Tables'!$I$219,4)</f>
        <v>191.88</v>
      </c>
      <c r="BE63" s="40">
        <f>ROUND(R63*'Rate Tables'!$I$222,4)</f>
        <v>7230</v>
      </c>
      <c r="BF63" s="40">
        <f>ROUND(S63*'Rate Tables'!$I$223,4)</f>
        <v>1728</v>
      </c>
      <c r="BG63" s="40">
        <f>ROUND(B63*'Rate Tables'!$I$227,4)</f>
        <v>-18108</v>
      </c>
      <c r="BH63" s="40">
        <f>SUM(BE63:BG63)</f>
        <v>-9150</v>
      </c>
      <c r="BI63" s="40">
        <f>ROUND(A63*Q63*'Rate Tables'!$I$231,4)</f>
        <v>28142.7</v>
      </c>
      <c r="BJ63" s="40">
        <f>ROUND(B63*'Rate Tables'!$I$233,4)</f>
        <v>48492</v>
      </c>
      <c r="BK63" s="40">
        <f>ROUND(B63*'Rate Tables'!$I$234,4)</f>
        <v>0</v>
      </c>
      <c r="BL63" s="40">
        <f>ROUND(B63*'Rate Tables'!$I$235,4)</f>
        <v>0</v>
      </c>
      <c r="BM63" s="40">
        <f>SUM(BI63:BL63)</f>
        <v>76634.7</v>
      </c>
      <c r="BN63" s="41">
        <f t="shared" si="7"/>
        <v>123614.58</v>
      </c>
    </row>
    <row r="64" spans="1:66" x14ac:dyDescent="0.25">
      <c r="A64" s="19">
        <f t="shared" si="11"/>
        <v>3000</v>
      </c>
      <c r="B64" s="19">
        <f t="shared" si="11"/>
        <v>1200000</v>
      </c>
      <c r="C64" s="50">
        <f t="shared" si="11"/>
        <v>0.5</v>
      </c>
      <c r="D64" s="50">
        <f t="shared" si="11"/>
        <v>0.5</v>
      </c>
      <c r="E64" s="12">
        <f>AP64</f>
        <v>122723.58</v>
      </c>
      <c r="F64" s="12">
        <f>BN64</f>
        <v>124415.58</v>
      </c>
      <c r="G64" s="12">
        <f>F64-E64</f>
        <v>1692</v>
      </c>
      <c r="H64" s="29">
        <f>ROUND(G64/E64*100,1)</f>
        <v>1.4</v>
      </c>
      <c r="J64" s="12">
        <f>E64/B64*100</f>
        <v>10.226965</v>
      </c>
      <c r="K64" s="12">
        <f>F64/B64*100</f>
        <v>10.367965</v>
      </c>
      <c r="L64" s="12"/>
      <c r="N64" s="35">
        <f>ROUND(B64*C64,0)</f>
        <v>600000</v>
      </c>
      <c r="O64" s="35">
        <f>ROUND(B64*D64,0)</f>
        <v>600000</v>
      </c>
      <c r="P64" s="57">
        <f t="shared" si="8"/>
        <v>0.9</v>
      </c>
      <c r="Q64" s="55">
        <f t="shared" si="9"/>
        <v>1</v>
      </c>
      <c r="R64" s="56">
        <f>A64</f>
        <v>3000</v>
      </c>
      <c r="S64" s="35">
        <f>ROUND(A64*P64,0)</f>
        <v>2700</v>
      </c>
      <c r="T64" s="40">
        <f>'Rate Tables'!$F$196</f>
        <v>300</v>
      </c>
      <c r="U64" s="40">
        <f>ROUND(R64*'Rate Tables'!$F$199,4)</f>
        <v>16530</v>
      </c>
      <c r="V64" s="40">
        <f>ROUND(S64*'Rate Tables'!$F$200,4)</f>
        <v>3645</v>
      </c>
      <c r="W64" s="40">
        <f>ROUND(N64*'Rate Tables'!$F$203,4)</f>
        <v>10620</v>
      </c>
      <c r="X64" s="40">
        <f>ROUND(O64*'Rate Tables'!$F$204,4)</f>
        <v>7950</v>
      </c>
      <c r="Y64" s="40">
        <f>SUM(U64:X64)</f>
        <v>38745</v>
      </c>
      <c r="Z64" s="40">
        <f>ROUND(B64*'Rate Tables'!$F$208,4)</f>
        <v>4214.3999999999996</v>
      </c>
      <c r="AA64" s="40">
        <f>ROUND($B64*'Rate Tables'!$F$210,4)</f>
        <v>6750</v>
      </c>
      <c r="AB64" s="78">
        <f>ROUND($B64*'Rate Tables'!$F$212,4)</f>
        <v>0</v>
      </c>
      <c r="AC64" s="78">
        <f>ROUND($B64*'Rate Tables'!$F$213,4)</f>
        <v>0</v>
      </c>
      <c r="AD64" s="40">
        <f>ROUND(B64*'Rate Tables'!$F$215,4)</f>
        <v>5037.6000000000004</v>
      </c>
      <c r="AE64" s="40">
        <f>ROUND(B64*'Rate Tables'!$F$217,4)</f>
        <v>0</v>
      </c>
      <c r="AF64" s="40">
        <f>ROUND(B64*'Rate Tables'!$F$219,4)</f>
        <v>191.88</v>
      </c>
      <c r="AG64" s="40">
        <f>ROUND(R64*'Rate Tables'!$F$222,4)</f>
        <v>7230</v>
      </c>
      <c r="AH64" s="40">
        <f>ROUND(S64*'Rate Tables'!$F$223,4)</f>
        <v>1728</v>
      </c>
      <c r="AI64" s="40">
        <f>ROUND(B64*'Rate Tables'!$F$227,4)</f>
        <v>-18108</v>
      </c>
      <c r="AJ64" s="40">
        <f>SUM(AG64:AI64)</f>
        <v>-9150</v>
      </c>
      <c r="AK64" s="40">
        <f>ROUND(A64*Q64*'Rate Tables'!$F$231,4)</f>
        <v>28142.7</v>
      </c>
      <c r="AL64" s="40">
        <f>ROUND(B64*'Rate Tables'!$F$233,4)</f>
        <v>48492</v>
      </c>
      <c r="AM64" s="40">
        <f>ROUND(B64*'Rate Tables'!$F$234,4)</f>
        <v>0</v>
      </c>
      <c r="AN64" s="40">
        <f>ROUND(B64*'Rate Tables'!$F$235,4)</f>
        <v>0</v>
      </c>
      <c r="AO64" s="40">
        <f>SUM(AK64:AN64)</f>
        <v>76634.7</v>
      </c>
      <c r="AP64" s="41">
        <f t="shared" si="6"/>
        <v>122723.58</v>
      </c>
      <c r="AR64" s="40">
        <f>'Rate Tables'!$I$196</f>
        <v>300</v>
      </c>
      <c r="AS64" s="40">
        <f>ROUND(R64*'Rate Tables'!$I$199,4)</f>
        <v>16530</v>
      </c>
      <c r="AT64" s="40">
        <f>ROUND(S64*'Rate Tables'!$I$200,4)</f>
        <v>3645</v>
      </c>
      <c r="AU64" s="40">
        <f>ROUND(N64*'Rate Tables'!$I$203,4)</f>
        <v>10620</v>
      </c>
      <c r="AV64" s="40">
        <f>ROUND(O64*'Rate Tables'!$I$204,4)</f>
        <v>7950</v>
      </c>
      <c r="AW64" s="40">
        <f>SUM(AS64:AV64)</f>
        <v>38745</v>
      </c>
      <c r="AX64" s="40">
        <f>ROUND(B64*'Rate Tables'!$I$208,4)</f>
        <v>4214.3999999999996</v>
      </c>
      <c r="AY64" s="40">
        <f>ROUND($B64*'Rate Tables'!$I$210,4)</f>
        <v>6750</v>
      </c>
      <c r="AZ64" s="78">
        <f>ROUND($B64*'Rate Tables'!$I$212,4)</f>
        <v>1692</v>
      </c>
      <c r="BA64" s="78">
        <f>ROUND($B64*'Rate Tables'!$I$213,4)</f>
        <v>0</v>
      </c>
      <c r="BB64" s="40">
        <f>ROUND(B64*'Rate Tables'!$I$215,4)</f>
        <v>5037.6000000000004</v>
      </c>
      <c r="BC64" s="40">
        <f>ROUND(B64*'Rate Tables'!$I$217,4)</f>
        <v>0</v>
      </c>
      <c r="BD64" s="40">
        <f>ROUND(B64*'Rate Tables'!$I$219,4)</f>
        <v>191.88</v>
      </c>
      <c r="BE64" s="40">
        <f>ROUND(R64*'Rate Tables'!$I$222,4)</f>
        <v>7230</v>
      </c>
      <c r="BF64" s="40">
        <f>ROUND(S64*'Rate Tables'!$I$223,4)</f>
        <v>1728</v>
      </c>
      <c r="BG64" s="40">
        <f>ROUND(B64*'Rate Tables'!$I$227,4)</f>
        <v>-18108</v>
      </c>
      <c r="BH64" s="40">
        <f>SUM(BE64:BG64)</f>
        <v>-9150</v>
      </c>
      <c r="BI64" s="40">
        <f>ROUND(A64*Q64*'Rate Tables'!$I$231,4)</f>
        <v>28142.7</v>
      </c>
      <c r="BJ64" s="40">
        <f>ROUND(B64*'Rate Tables'!$I$233,4)</f>
        <v>48492</v>
      </c>
      <c r="BK64" s="40">
        <f>ROUND(B64*'Rate Tables'!$I$234,4)</f>
        <v>0</v>
      </c>
      <c r="BL64" s="40">
        <f>ROUND(B64*'Rate Tables'!$I$235,4)</f>
        <v>0</v>
      </c>
      <c r="BM64" s="40">
        <f>SUM(BI64:BL64)</f>
        <v>76634.7</v>
      </c>
      <c r="BN64" s="41">
        <f t="shared" si="7"/>
        <v>124415.58</v>
      </c>
    </row>
    <row r="65" spans="1:66" x14ac:dyDescent="0.25">
      <c r="B65" s="19"/>
      <c r="C65" s="19"/>
      <c r="D65" s="19"/>
      <c r="E65" s="12"/>
      <c r="F65" s="12"/>
      <c r="G65" s="12"/>
      <c r="H65" s="29"/>
      <c r="J65" s="12"/>
      <c r="K65" s="12"/>
      <c r="L65" s="12"/>
      <c r="T65" s="40"/>
      <c r="U65" s="40"/>
      <c r="V65" s="40"/>
      <c r="W65" s="40"/>
      <c r="X65" s="40"/>
      <c r="Y65" s="40"/>
      <c r="Z65" s="40"/>
      <c r="AA65" s="40"/>
      <c r="AB65" s="78"/>
      <c r="AC65" s="78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1"/>
      <c r="AR65" s="40"/>
      <c r="AS65" s="40"/>
      <c r="AT65" s="40"/>
      <c r="AU65" s="40"/>
      <c r="AV65" s="40"/>
      <c r="AW65" s="40"/>
      <c r="AX65" s="40"/>
      <c r="AY65" s="40"/>
      <c r="AZ65" s="78"/>
      <c r="BA65" s="78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1"/>
    </row>
    <row r="66" spans="1:66" x14ac:dyDescent="0.25">
      <c r="A66" s="19">
        <f t="shared" ref="A66:D69" si="12">A28</f>
        <v>4000</v>
      </c>
      <c r="B66" s="19">
        <f t="shared" si="12"/>
        <v>1200000</v>
      </c>
      <c r="C66" s="50">
        <f t="shared" si="12"/>
        <v>0.35</v>
      </c>
      <c r="D66" s="50">
        <f t="shared" si="12"/>
        <v>0.65</v>
      </c>
      <c r="E66" s="12">
        <f>AP66</f>
        <v>141014.48000000001</v>
      </c>
      <c r="F66" s="12">
        <f>BN66</f>
        <v>142706.48000000001</v>
      </c>
      <c r="G66" s="12">
        <f>F66-E66</f>
        <v>1692</v>
      </c>
      <c r="H66" s="29">
        <f>ROUND(G66/E66*100,1)</f>
        <v>1.2</v>
      </c>
      <c r="J66" s="12">
        <f>E66/B66*100</f>
        <v>11.751206666666668</v>
      </c>
      <c r="K66" s="12">
        <f>F66/B66*100</f>
        <v>11.892206666666667</v>
      </c>
      <c r="L66" s="12"/>
      <c r="N66" s="35">
        <f>ROUND(B66*C66,0)</f>
        <v>420000</v>
      </c>
      <c r="O66" s="35">
        <f>ROUND(B66*D66,0)</f>
        <v>780000</v>
      </c>
      <c r="P66" s="57">
        <f t="shared" si="8"/>
        <v>0.9</v>
      </c>
      <c r="Q66" s="55">
        <f t="shared" si="9"/>
        <v>1</v>
      </c>
      <c r="R66" s="56">
        <f>A66</f>
        <v>4000</v>
      </c>
      <c r="S66" s="35">
        <f>ROUND(A66*P66,0)</f>
        <v>3600</v>
      </c>
      <c r="T66" s="40">
        <f>'Rate Tables'!$F$196</f>
        <v>300</v>
      </c>
      <c r="U66" s="40">
        <f>ROUND(R66*'Rate Tables'!$F$199,4)</f>
        <v>22040</v>
      </c>
      <c r="V66" s="40">
        <f>ROUND(S66*'Rate Tables'!$F$200,4)</f>
        <v>4860</v>
      </c>
      <c r="W66" s="40">
        <f>ROUND(N66*'Rate Tables'!$F$203,4)</f>
        <v>7434</v>
      </c>
      <c r="X66" s="40">
        <f>ROUND(O66*'Rate Tables'!$F$204,4)</f>
        <v>10335</v>
      </c>
      <c r="Y66" s="40">
        <f>SUM(U66:X66)</f>
        <v>44669</v>
      </c>
      <c r="Z66" s="40">
        <f>ROUND(B66*'Rate Tables'!$F$208,4)</f>
        <v>4214.3999999999996</v>
      </c>
      <c r="AA66" s="40">
        <f>ROUND($B66*'Rate Tables'!$F$210,4)</f>
        <v>6750</v>
      </c>
      <c r="AB66" s="78">
        <f>ROUND($B66*'Rate Tables'!$F$212,4)</f>
        <v>0</v>
      </c>
      <c r="AC66" s="78">
        <f>ROUND($B66*'Rate Tables'!$F$213,4)</f>
        <v>0</v>
      </c>
      <c r="AD66" s="40">
        <f>ROUND(B66*'Rate Tables'!$F$215,4)</f>
        <v>5037.6000000000004</v>
      </c>
      <c r="AE66" s="40">
        <f>ROUND(B66*'Rate Tables'!$F$217,4)</f>
        <v>0</v>
      </c>
      <c r="AF66" s="40">
        <f>ROUND(B66*'Rate Tables'!$F$219,4)</f>
        <v>191.88</v>
      </c>
      <c r="AG66" s="40">
        <f>ROUND(R66*'Rate Tables'!$F$222,4)</f>
        <v>9640</v>
      </c>
      <c r="AH66" s="40">
        <f>ROUND(S66*'Rate Tables'!$F$223,4)</f>
        <v>2304</v>
      </c>
      <c r="AI66" s="40">
        <f>ROUND(B66*'Rate Tables'!$F$227,4)</f>
        <v>-18108</v>
      </c>
      <c r="AJ66" s="40">
        <f>SUM(AG66:AI66)</f>
        <v>-6164</v>
      </c>
      <c r="AK66" s="40">
        <f>ROUND(A66*Q66*'Rate Tables'!$F$231,4)</f>
        <v>37523.599999999999</v>
      </c>
      <c r="AL66" s="40">
        <f>ROUND(B66*'Rate Tables'!$F$233,4)</f>
        <v>48492</v>
      </c>
      <c r="AM66" s="40">
        <f>ROUND(B66*'Rate Tables'!$F$234,4)</f>
        <v>0</v>
      </c>
      <c r="AN66" s="40">
        <f>ROUND(B66*'Rate Tables'!$F$235,4)</f>
        <v>0</v>
      </c>
      <c r="AO66" s="40">
        <f>SUM(AK66:AN66)</f>
        <v>86015.6</v>
      </c>
      <c r="AP66" s="41">
        <f t="shared" si="6"/>
        <v>141014.48000000001</v>
      </c>
      <c r="AR66" s="40">
        <f>'Rate Tables'!$I$196</f>
        <v>300</v>
      </c>
      <c r="AS66" s="40">
        <f>ROUND(R66*'Rate Tables'!$I$199,4)</f>
        <v>22040</v>
      </c>
      <c r="AT66" s="40">
        <f>ROUND(S66*'Rate Tables'!$I$200,4)</f>
        <v>4860</v>
      </c>
      <c r="AU66" s="40">
        <f>ROUND(N66*'Rate Tables'!$I$203,4)</f>
        <v>7434</v>
      </c>
      <c r="AV66" s="40">
        <f>ROUND(O66*'Rate Tables'!$I$204,4)</f>
        <v>10335</v>
      </c>
      <c r="AW66" s="40">
        <f>SUM(AS66:AV66)</f>
        <v>44669</v>
      </c>
      <c r="AX66" s="40">
        <f>ROUND(B66*'Rate Tables'!$I$208,4)</f>
        <v>4214.3999999999996</v>
      </c>
      <c r="AY66" s="40">
        <f>ROUND($B66*'Rate Tables'!$I$210,4)</f>
        <v>6750</v>
      </c>
      <c r="AZ66" s="78">
        <f>ROUND($B66*'Rate Tables'!$I$212,4)</f>
        <v>1692</v>
      </c>
      <c r="BA66" s="78">
        <f>ROUND($B66*'Rate Tables'!$I$213,4)</f>
        <v>0</v>
      </c>
      <c r="BB66" s="40">
        <f>ROUND(B66*'Rate Tables'!$I$215,4)</f>
        <v>5037.6000000000004</v>
      </c>
      <c r="BC66" s="40">
        <f>ROUND(B66*'Rate Tables'!$I$217,4)</f>
        <v>0</v>
      </c>
      <c r="BD66" s="40">
        <f>ROUND(B66*'Rate Tables'!$I$219,4)</f>
        <v>191.88</v>
      </c>
      <c r="BE66" s="40">
        <f>ROUND(R66*'Rate Tables'!$I$222,4)</f>
        <v>9640</v>
      </c>
      <c r="BF66" s="40">
        <f>ROUND(S66*'Rate Tables'!$I$223,4)</f>
        <v>2304</v>
      </c>
      <c r="BG66" s="40">
        <f>ROUND(B66*'Rate Tables'!$I$227,4)</f>
        <v>-18108</v>
      </c>
      <c r="BH66" s="40">
        <f>SUM(BE66:BG66)</f>
        <v>-6164</v>
      </c>
      <c r="BI66" s="40">
        <f>ROUND(A66*Q66*'Rate Tables'!$I$231,4)</f>
        <v>37523.599999999999</v>
      </c>
      <c r="BJ66" s="40">
        <f>ROUND(B66*'Rate Tables'!$I$233,4)</f>
        <v>48492</v>
      </c>
      <c r="BK66" s="40">
        <f>ROUND(B66*'Rate Tables'!$I$234,4)</f>
        <v>0</v>
      </c>
      <c r="BL66" s="40">
        <f>ROUND(B66*'Rate Tables'!$I$235,4)</f>
        <v>0</v>
      </c>
      <c r="BM66" s="40">
        <f>SUM(BI66:BL66)</f>
        <v>86015.6</v>
      </c>
      <c r="BN66" s="41">
        <f t="shared" si="7"/>
        <v>142706.48000000001</v>
      </c>
    </row>
    <row r="67" spans="1:66" x14ac:dyDescent="0.25">
      <c r="A67" s="19">
        <f t="shared" si="12"/>
        <v>4000</v>
      </c>
      <c r="B67" s="19">
        <f t="shared" si="12"/>
        <v>1200000</v>
      </c>
      <c r="C67" s="50">
        <f t="shared" si="12"/>
        <v>0.5</v>
      </c>
      <c r="D67" s="50">
        <f t="shared" si="12"/>
        <v>0.5</v>
      </c>
      <c r="E67" s="12">
        <f>AP67</f>
        <v>141815.48000000001</v>
      </c>
      <c r="F67" s="12">
        <f>BN67</f>
        <v>143507.48000000001</v>
      </c>
      <c r="G67" s="12">
        <f>F67-E67</f>
        <v>1692</v>
      </c>
      <c r="H67" s="29">
        <f>ROUND(G67/E67*100,1)</f>
        <v>1.2</v>
      </c>
      <c r="J67" s="12">
        <f>E67/B67*100</f>
        <v>11.817956666666667</v>
      </c>
      <c r="K67" s="12">
        <f>F67/B67*100</f>
        <v>11.958956666666667</v>
      </c>
      <c r="L67" s="12"/>
      <c r="N67" s="35">
        <f>ROUND(B67*C67,0)</f>
        <v>600000</v>
      </c>
      <c r="O67" s="35">
        <f>ROUND(B67*D67,0)</f>
        <v>600000</v>
      </c>
      <c r="P67" s="57">
        <f t="shared" si="8"/>
        <v>0.9</v>
      </c>
      <c r="Q67" s="55">
        <f t="shared" si="9"/>
        <v>1</v>
      </c>
      <c r="R67" s="56">
        <f>A67</f>
        <v>4000</v>
      </c>
      <c r="S67" s="35">
        <f>ROUND(A67*P67,0)</f>
        <v>3600</v>
      </c>
      <c r="T67" s="40">
        <f>'Rate Tables'!$F$196</f>
        <v>300</v>
      </c>
      <c r="U67" s="40">
        <f>ROUND(R67*'Rate Tables'!$F$199,4)</f>
        <v>22040</v>
      </c>
      <c r="V67" s="40">
        <f>ROUND(S67*'Rate Tables'!$F$200,4)</f>
        <v>4860</v>
      </c>
      <c r="W67" s="40">
        <f>ROUND(N67*'Rate Tables'!$F$203,4)</f>
        <v>10620</v>
      </c>
      <c r="X67" s="40">
        <f>ROUND(O67*'Rate Tables'!$F$204,4)</f>
        <v>7950</v>
      </c>
      <c r="Y67" s="40">
        <f>SUM(U67:X67)</f>
        <v>45470</v>
      </c>
      <c r="Z67" s="40">
        <f>ROUND(B67*'Rate Tables'!$F$208,4)</f>
        <v>4214.3999999999996</v>
      </c>
      <c r="AA67" s="40">
        <f>ROUND($B67*'Rate Tables'!$F$210,4)</f>
        <v>6750</v>
      </c>
      <c r="AB67" s="78">
        <f>ROUND($B67*'Rate Tables'!$F$212,4)</f>
        <v>0</v>
      </c>
      <c r="AC67" s="78">
        <f>ROUND($B67*'Rate Tables'!$F$213,4)</f>
        <v>0</v>
      </c>
      <c r="AD67" s="40">
        <f>ROUND(B67*'Rate Tables'!$F$215,4)</f>
        <v>5037.6000000000004</v>
      </c>
      <c r="AE67" s="40">
        <f>ROUND(B67*'Rate Tables'!$F$217,4)</f>
        <v>0</v>
      </c>
      <c r="AF67" s="40">
        <f>ROUND(B67*'Rate Tables'!$F$219,4)</f>
        <v>191.88</v>
      </c>
      <c r="AG67" s="40">
        <f>ROUND(R67*'Rate Tables'!$F$222,4)</f>
        <v>9640</v>
      </c>
      <c r="AH67" s="40">
        <f>ROUND(S67*'Rate Tables'!$F$223,4)</f>
        <v>2304</v>
      </c>
      <c r="AI67" s="40">
        <f>ROUND(B67*'Rate Tables'!$F$227,4)</f>
        <v>-18108</v>
      </c>
      <c r="AJ67" s="40">
        <f>SUM(AG67:AI67)</f>
        <v>-6164</v>
      </c>
      <c r="AK67" s="40">
        <f>ROUND(A67*Q67*'Rate Tables'!$F$231,4)</f>
        <v>37523.599999999999</v>
      </c>
      <c r="AL67" s="40">
        <f>ROUND(B67*'Rate Tables'!$F$233,4)</f>
        <v>48492</v>
      </c>
      <c r="AM67" s="40">
        <f>ROUND(B67*'Rate Tables'!$F$234,4)</f>
        <v>0</v>
      </c>
      <c r="AN67" s="40">
        <f>ROUND(B67*'Rate Tables'!$F$235,4)</f>
        <v>0</v>
      </c>
      <c r="AO67" s="40">
        <f>SUM(AK67:AN67)</f>
        <v>86015.6</v>
      </c>
      <c r="AP67" s="41">
        <f t="shared" si="6"/>
        <v>141815.48000000001</v>
      </c>
      <c r="AR67" s="40">
        <f>'Rate Tables'!$I$196</f>
        <v>300</v>
      </c>
      <c r="AS67" s="40">
        <f>ROUND(R67*'Rate Tables'!$I$199,4)</f>
        <v>22040</v>
      </c>
      <c r="AT67" s="40">
        <f>ROUND(S67*'Rate Tables'!$I$200,4)</f>
        <v>4860</v>
      </c>
      <c r="AU67" s="40">
        <f>ROUND(N67*'Rate Tables'!$I$203,4)</f>
        <v>10620</v>
      </c>
      <c r="AV67" s="40">
        <f>ROUND(O67*'Rate Tables'!$I$204,4)</f>
        <v>7950</v>
      </c>
      <c r="AW67" s="40">
        <f>SUM(AS67:AV67)</f>
        <v>45470</v>
      </c>
      <c r="AX67" s="40">
        <f>ROUND(B67*'Rate Tables'!$I$208,4)</f>
        <v>4214.3999999999996</v>
      </c>
      <c r="AY67" s="40">
        <f>ROUND($B67*'Rate Tables'!$I$210,4)</f>
        <v>6750</v>
      </c>
      <c r="AZ67" s="78">
        <f>ROUND($B67*'Rate Tables'!$I$212,4)</f>
        <v>1692</v>
      </c>
      <c r="BA67" s="78">
        <f>ROUND($B67*'Rate Tables'!$I$213,4)</f>
        <v>0</v>
      </c>
      <c r="BB67" s="40">
        <f>ROUND(B67*'Rate Tables'!$I$215,4)</f>
        <v>5037.6000000000004</v>
      </c>
      <c r="BC67" s="40">
        <f>ROUND(B67*'Rate Tables'!$I$217,4)</f>
        <v>0</v>
      </c>
      <c r="BD67" s="40">
        <f>ROUND(B67*'Rate Tables'!$I$219,4)</f>
        <v>191.88</v>
      </c>
      <c r="BE67" s="40">
        <f>ROUND(R67*'Rate Tables'!$I$222,4)</f>
        <v>9640</v>
      </c>
      <c r="BF67" s="40">
        <f>ROUND(S67*'Rate Tables'!$I$223,4)</f>
        <v>2304</v>
      </c>
      <c r="BG67" s="40">
        <f>ROUND(B67*'Rate Tables'!$I$227,4)</f>
        <v>-18108</v>
      </c>
      <c r="BH67" s="40">
        <f>SUM(BE67:BG67)</f>
        <v>-6164</v>
      </c>
      <c r="BI67" s="40">
        <f>ROUND(A67*Q67*'Rate Tables'!$I$231,4)</f>
        <v>37523.599999999999</v>
      </c>
      <c r="BJ67" s="40">
        <f>ROUND(B67*'Rate Tables'!$I$233,4)</f>
        <v>48492</v>
      </c>
      <c r="BK67" s="40">
        <f>ROUND(B67*'Rate Tables'!$I$234,4)</f>
        <v>0</v>
      </c>
      <c r="BL67" s="40">
        <f>ROUND(B67*'Rate Tables'!$I$235,4)</f>
        <v>0</v>
      </c>
      <c r="BM67" s="40">
        <f>SUM(BI67:BL67)</f>
        <v>86015.6</v>
      </c>
      <c r="BN67" s="41">
        <f t="shared" si="7"/>
        <v>143507.48000000001</v>
      </c>
    </row>
    <row r="68" spans="1:66" x14ac:dyDescent="0.25">
      <c r="A68" s="19">
        <f t="shared" si="12"/>
        <v>4000</v>
      </c>
      <c r="B68" s="19">
        <f t="shared" si="12"/>
        <v>1600000</v>
      </c>
      <c r="C68" s="50">
        <f t="shared" si="12"/>
        <v>0.35</v>
      </c>
      <c r="D68" s="50">
        <f t="shared" si="12"/>
        <v>0.65</v>
      </c>
      <c r="E68" s="12">
        <f>AP68</f>
        <v>162463.44</v>
      </c>
      <c r="F68" s="12">
        <f>BN68</f>
        <v>164719.44</v>
      </c>
      <c r="G68" s="12">
        <f>F68-E68</f>
        <v>2256</v>
      </c>
      <c r="H68" s="29">
        <f>ROUND(G68/E68*100,1)</f>
        <v>1.4</v>
      </c>
      <c r="J68" s="12">
        <f>E68/B68*100</f>
        <v>10.153964999999999</v>
      </c>
      <c r="K68" s="12">
        <f>F68/B68*100</f>
        <v>10.294965000000001</v>
      </c>
      <c r="L68" s="12"/>
      <c r="N68" s="35">
        <f>ROUND(B68*C68,0)</f>
        <v>560000</v>
      </c>
      <c r="O68" s="35">
        <f>ROUND(B68*D68,0)</f>
        <v>1040000</v>
      </c>
      <c r="P68" s="57">
        <f t="shared" si="8"/>
        <v>0.9</v>
      </c>
      <c r="Q68" s="55">
        <f t="shared" si="9"/>
        <v>1</v>
      </c>
      <c r="R68" s="56">
        <f>A68</f>
        <v>4000</v>
      </c>
      <c r="S68" s="35">
        <f>ROUND(A68*P68,0)</f>
        <v>3600</v>
      </c>
      <c r="T68" s="40">
        <f>'Rate Tables'!$F$196</f>
        <v>300</v>
      </c>
      <c r="U68" s="40">
        <f>ROUND(R68*'Rate Tables'!$F$199,4)</f>
        <v>22040</v>
      </c>
      <c r="V68" s="40">
        <f>ROUND(S68*'Rate Tables'!$F$200,4)</f>
        <v>4860</v>
      </c>
      <c r="W68" s="40">
        <f>ROUND(N68*'Rate Tables'!$F$203,4)</f>
        <v>9912</v>
      </c>
      <c r="X68" s="40">
        <f>ROUND(O68*'Rate Tables'!$F$204,4)</f>
        <v>13780</v>
      </c>
      <c r="Y68" s="40">
        <f>SUM(U68:X68)</f>
        <v>50592</v>
      </c>
      <c r="Z68" s="40">
        <f>ROUND(B68*'Rate Tables'!$F$208,4)</f>
        <v>5619.2</v>
      </c>
      <c r="AA68" s="40">
        <f>ROUND($B68*'Rate Tables'!$F$210,4)</f>
        <v>9000</v>
      </c>
      <c r="AB68" s="78">
        <f>ROUND($B68*'Rate Tables'!$F$212,4)</f>
        <v>0</v>
      </c>
      <c r="AC68" s="78">
        <f>ROUND($B68*'Rate Tables'!$F$213,4)</f>
        <v>0</v>
      </c>
      <c r="AD68" s="40">
        <f>ROUND(B68*'Rate Tables'!$F$215,4)</f>
        <v>6716.8</v>
      </c>
      <c r="AE68" s="40">
        <f>ROUND(B68*'Rate Tables'!$F$217,4)</f>
        <v>0</v>
      </c>
      <c r="AF68" s="40">
        <f>ROUND(B68*'Rate Tables'!$F$219,4)</f>
        <v>255.84</v>
      </c>
      <c r="AG68" s="40">
        <f>ROUND(R68*'Rate Tables'!$F$222,4)</f>
        <v>9640</v>
      </c>
      <c r="AH68" s="40">
        <f>ROUND(S68*'Rate Tables'!$F$223,4)</f>
        <v>2304</v>
      </c>
      <c r="AI68" s="40">
        <f>ROUND(B68*'Rate Tables'!$F$227,4)</f>
        <v>-24144</v>
      </c>
      <c r="AJ68" s="40">
        <f>SUM(AG68:AI68)</f>
        <v>-12200</v>
      </c>
      <c r="AK68" s="40">
        <f>ROUND(A68*Q68*'Rate Tables'!$F$231,4)</f>
        <v>37523.599999999999</v>
      </c>
      <c r="AL68" s="40">
        <f>ROUND(B68*'Rate Tables'!$F$233,4)</f>
        <v>64656</v>
      </c>
      <c r="AM68" s="40">
        <f>ROUND(B68*'Rate Tables'!$F$234,4)</f>
        <v>0</v>
      </c>
      <c r="AN68" s="40">
        <f>ROUND(B68*'Rate Tables'!$F$235,4)</f>
        <v>0</v>
      </c>
      <c r="AO68" s="40">
        <f>SUM(AK68:AN68)</f>
        <v>102179.6</v>
      </c>
      <c r="AP68" s="41">
        <f t="shared" si="6"/>
        <v>162463.44</v>
      </c>
      <c r="AR68" s="40">
        <f>'Rate Tables'!$I$196</f>
        <v>300</v>
      </c>
      <c r="AS68" s="40">
        <f>ROUND(R68*'Rate Tables'!$I$199,4)</f>
        <v>22040</v>
      </c>
      <c r="AT68" s="40">
        <f>ROUND(S68*'Rate Tables'!$I$200,4)</f>
        <v>4860</v>
      </c>
      <c r="AU68" s="40">
        <f>ROUND(N68*'Rate Tables'!$I$203,4)</f>
        <v>9912</v>
      </c>
      <c r="AV68" s="40">
        <f>ROUND(O68*'Rate Tables'!$I$204,4)</f>
        <v>13780</v>
      </c>
      <c r="AW68" s="40">
        <f>SUM(AS68:AV68)</f>
        <v>50592</v>
      </c>
      <c r="AX68" s="40">
        <f>ROUND(B68*'Rate Tables'!$I$208,4)</f>
        <v>5619.2</v>
      </c>
      <c r="AY68" s="40">
        <f>ROUND($B68*'Rate Tables'!$I$210,4)</f>
        <v>9000</v>
      </c>
      <c r="AZ68" s="78">
        <f>ROUND($B68*'Rate Tables'!$I$212,4)</f>
        <v>2256</v>
      </c>
      <c r="BA68" s="78">
        <f>ROUND($B68*'Rate Tables'!$I$213,4)</f>
        <v>0</v>
      </c>
      <c r="BB68" s="40">
        <f>ROUND(B68*'Rate Tables'!$I$215,4)</f>
        <v>6716.8</v>
      </c>
      <c r="BC68" s="40">
        <f>ROUND(B68*'Rate Tables'!$I$217,4)</f>
        <v>0</v>
      </c>
      <c r="BD68" s="40">
        <f>ROUND(B68*'Rate Tables'!$I$219,4)</f>
        <v>255.84</v>
      </c>
      <c r="BE68" s="40">
        <f>ROUND(R68*'Rate Tables'!$I$222,4)</f>
        <v>9640</v>
      </c>
      <c r="BF68" s="40">
        <f>ROUND(S68*'Rate Tables'!$I$223,4)</f>
        <v>2304</v>
      </c>
      <c r="BG68" s="40">
        <f>ROUND(B68*'Rate Tables'!$I$227,4)</f>
        <v>-24144</v>
      </c>
      <c r="BH68" s="40">
        <f>SUM(BE68:BG68)</f>
        <v>-12200</v>
      </c>
      <c r="BI68" s="40">
        <f>ROUND(A68*Q68*'Rate Tables'!$I$231,4)</f>
        <v>37523.599999999999</v>
      </c>
      <c r="BJ68" s="40">
        <f>ROUND(B68*'Rate Tables'!$I$233,4)</f>
        <v>64656</v>
      </c>
      <c r="BK68" s="40">
        <f>ROUND(B68*'Rate Tables'!$I$234,4)</f>
        <v>0</v>
      </c>
      <c r="BL68" s="40">
        <f>ROUND(B68*'Rate Tables'!$I$235,4)</f>
        <v>0</v>
      </c>
      <c r="BM68" s="40">
        <f>SUM(BI68:BL68)</f>
        <v>102179.6</v>
      </c>
      <c r="BN68" s="41">
        <f t="shared" si="7"/>
        <v>164719.44</v>
      </c>
    </row>
    <row r="69" spans="1:66" x14ac:dyDescent="0.25">
      <c r="A69" s="19">
        <f t="shared" si="12"/>
        <v>4000</v>
      </c>
      <c r="B69" s="19">
        <f t="shared" si="12"/>
        <v>1600000</v>
      </c>
      <c r="C69" s="50">
        <f t="shared" si="12"/>
        <v>0.5</v>
      </c>
      <c r="D69" s="50">
        <f t="shared" si="12"/>
        <v>0.5</v>
      </c>
      <c r="E69" s="12">
        <f>AP69</f>
        <v>163531.44</v>
      </c>
      <c r="F69" s="12">
        <f>BN69</f>
        <v>165787.44</v>
      </c>
      <c r="G69" s="12">
        <f>F69-E69</f>
        <v>2256</v>
      </c>
      <c r="H69" s="29">
        <f>ROUND(G69/E69*100,1)</f>
        <v>1.4</v>
      </c>
      <c r="J69" s="12">
        <f>E69/B69*100</f>
        <v>10.220715</v>
      </c>
      <c r="K69" s="12">
        <f>F69/B69*100</f>
        <v>10.361715</v>
      </c>
      <c r="L69" s="12"/>
      <c r="N69" s="35">
        <f>ROUND(B69*C69,0)</f>
        <v>800000</v>
      </c>
      <c r="O69" s="35">
        <f>ROUND(B69*D69,0)</f>
        <v>800000</v>
      </c>
      <c r="P69" s="57">
        <f t="shared" si="8"/>
        <v>0.9</v>
      </c>
      <c r="Q69" s="55">
        <f t="shared" si="9"/>
        <v>1</v>
      </c>
      <c r="R69" s="56">
        <f>A69</f>
        <v>4000</v>
      </c>
      <c r="S69" s="35">
        <f>ROUND(A69*P69,0)</f>
        <v>3600</v>
      </c>
      <c r="T69" s="40">
        <f>'Rate Tables'!$F$196</f>
        <v>300</v>
      </c>
      <c r="U69" s="40">
        <f>ROUND(R69*'Rate Tables'!$F$199,4)</f>
        <v>22040</v>
      </c>
      <c r="V69" s="40">
        <f>ROUND(S69*'Rate Tables'!$F$200,4)</f>
        <v>4860</v>
      </c>
      <c r="W69" s="40">
        <f>ROUND(N69*'Rate Tables'!$F$203,4)</f>
        <v>14160</v>
      </c>
      <c r="X69" s="40">
        <f>ROUND(O69*'Rate Tables'!$F$204,4)</f>
        <v>10600</v>
      </c>
      <c r="Y69" s="40">
        <f>SUM(U69:X69)</f>
        <v>51660</v>
      </c>
      <c r="Z69" s="40">
        <f>ROUND(B69*'Rate Tables'!$F$208,4)</f>
        <v>5619.2</v>
      </c>
      <c r="AA69" s="40">
        <f>ROUND($B69*'Rate Tables'!$F$210,4)</f>
        <v>9000</v>
      </c>
      <c r="AB69" s="78">
        <f>ROUND($B69*'Rate Tables'!$F$212,4)</f>
        <v>0</v>
      </c>
      <c r="AC69" s="78">
        <f>ROUND($B69*'Rate Tables'!$F$213,4)</f>
        <v>0</v>
      </c>
      <c r="AD69" s="40">
        <f>ROUND(B69*'Rate Tables'!$F$215,4)</f>
        <v>6716.8</v>
      </c>
      <c r="AE69" s="40">
        <f>ROUND(B69*'Rate Tables'!$F$217,4)</f>
        <v>0</v>
      </c>
      <c r="AF69" s="40">
        <f>ROUND(B69*'Rate Tables'!$F$219,4)</f>
        <v>255.84</v>
      </c>
      <c r="AG69" s="40">
        <f>ROUND(R69*'Rate Tables'!$F$222,4)</f>
        <v>9640</v>
      </c>
      <c r="AH69" s="40">
        <f>ROUND(S69*'Rate Tables'!$F$223,4)</f>
        <v>2304</v>
      </c>
      <c r="AI69" s="40">
        <f>ROUND(B69*'Rate Tables'!$F$227,4)</f>
        <v>-24144</v>
      </c>
      <c r="AJ69" s="40">
        <f>SUM(AG69:AI69)</f>
        <v>-12200</v>
      </c>
      <c r="AK69" s="40">
        <f>ROUND(A69*Q69*'Rate Tables'!$F$231,4)</f>
        <v>37523.599999999999</v>
      </c>
      <c r="AL69" s="40">
        <f>ROUND(B69*'Rate Tables'!$F$233,4)</f>
        <v>64656</v>
      </c>
      <c r="AM69" s="40">
        <f>ROUND(B69*'Rate Tables'!$F$234,4)</f>
        <v>0</v>
      </c>
      <c r="AN69" s="40">
        <f>ROUND(B69*'Rate Tables'!$F$235,4)</f>
        <v>0</v>
      </c>
      <c r="AO69" s="40">
        <f>SUM(AK69:AN69)</f>
        <v>102179.6</v>
      </c>
      <c r="AP69" s="41">
        <f t="shared" si="6"/>
        <v>163531.44</v>
      </c>
      <c r="AR69" s="40">
        <f>'Rate Tables'!$I$196</f>
        <v>300</v>
      </c>
      <c r="AS69" s="40">
        <f>ROUND(R69*'Rate Tables'!$I$199,4)</f>
        <v>22040</v>
      </c>
      <c r="AT69" s="40">
        <f>ROUND(S69*'Rate Tables'!$I$200,4)</f>
        <v>4860</v>
      </c>
      <c r="AU69" s="40">
        <f>ROUND(N69*'Rate Tables'!$I$203,4)</f>
        <v>14160</v>
      </c>
      <c r="AV69" s="40">
        <f>ROUND(O69*'Rate Tables'!$I$204,4)</f>
        <v>10600</v>
      </c>
      <c r="AW69" s="40">
        <f>SUM(AS69:AV69)</f>
        <v>51660</v>
      </c>
      <c r="AX69" s="40">
        <f>ROUND(B69*'Rate Tables'!$I$208,4)</f>
        <v>5619.2</v>
      </c>
      <c r="AY69" s="40">
        <f>ROUND($B69*'Rate Tables'!$I$210,4)</f>
        <v>9000</v>
      </c>
      <c r="AZ69" s="78">
        <f>ROUND($B69*'Rate Tables'!$I$212,4)</f>
        <v>2256</v>
      </c>
      <c r="BA69" s="78">
        <f>ROUND($B69*'Rate Tables'!$I$213,4)</f>
        <v>0</v>
      </c>
      <c r="BB69" s="40">
        <f>ROUND(B69*'Rate Tables'!$I$215,4)</f>
        <v>6716.8</v>
      </c>
      <c r="BC69" s="40">
        <f>ROUND(B69*'Rate Tables'!$I$217,4)</f>
        <v>0</v>
      </c>
      <c r="BD69" s="40">
        <f>ROUND(B69*'Rate Tables'!$I$219,4)</f>
        <v>255.84</v>
      </c>
      <c r="BE69" s="40">
        <f>ROUND(R69*'Rate Tables'!$I$222,4)</f>
        <v>9640</v>
      </c>
      <c r="BF69" s="40">
        <f>ROUND(S69*'Rate Tables'!$I$223,4)</f>
        <v>2304</v>
      </c>
      <c r="BG69" s="40">
        <f>ROUND(B69*'Rate Tables'!$I$227,4)</f>
        <v>-24144</v>
      </c>
      <c r="BH69" s="40">
        <f>SUM(BE69:BG69)</f>
        <v>-12200</v>
      </c>
      <c r="BI69" s="40">
        <f>ROUND(A69*Q69*'Rate Tables'!$I$231,4)</f>
        <v>37523.599999999999</v>
      </c>
      <c r="BJ69" s="40">
        <f>ROUND(B69*'Rate Tables'!$I$233,4)</f>
        <v>64656</v>
      </c>
      <c r="BK69" s="40">
        <f>ROUND(B69*'Rate Tables'!$I$234,4)</f>
        <v>0</v>
      </c>
      <c r="BL69" s="40">
        <f>ROUND(B69*'Rate Tables'!$I$235,4)</f>
        <v>0</v>
      </c>
      <c r="BM69" s="40">
        <f>SUM(BI69:BL69)</f>
        <v>102179.6</v>
      </c>
      <c r="BN69" s="41">
        <f t="shared" si="7"/>
        <v>165787.44</v>
      </c>
    </row>
    <row r="70" spans="1:66" x14ac:dyDescent="0.25">
      <c r="B70" s="19"/>
      <c r="C70" s="19"/>
      <c r="D70" s="19"/>
      <c r="E70" s="12"/>
      <c r="F70" s="12"/>
      <c r="G70" s="12"/>
      <c r="H70" s="29"/>
      <c r="J70" s="12"/>
      <c r="K70" s="12"/>
      <c r="L70" s="12"/>
      <c r="Q70" s="55"/>
      <c r="T70" s="40"/>
      <c r="U70" s="40"/>
      <c r="V70" s="40"/>
      <c r="W70" s="40"/>
      <c r="X70" s="40"/>
      <c r="Y70" s="40"/>
      <c r="Z70" s="40"/>
      <c r="AA70" s="40"/>
      <c r="AB70" s="78"/>
      <c r="AC70" s="78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1"/>
      <c r="AR70" s="40"/>
      <c r="AS70" s="40"/>
      <c r="AT70" s="40"/>
      <c r="AU70" s="40"/>
      <c r="AV70" s="40"/>
      <c r="AW70" s="40"/>
      <c r="AX70" s="40"/>
      <c r="AY70" s="40"/>
      <c r="AZ70" s="78"/>
      <c r="BA70" s="78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1"/>
    </row>
    <row r="71" spans="1:66" x14ac:dyDescent="0.25">
      <c r="A71" s="19">
        <f t="shared" ref="A71:D74" si="13">A33</f>
        <v>5000</v>
      </c>
      <c r="B71" s="19">
        <f t="shared" si="13"/>
        <v>1500000</v>
      </c>
      <c r="C71" s="50">
        <f t="shared" si="13"/>
        <v>0.35</v>
      </c>
      <c r="D71" s="50">
        <f t="shared" si="13"/>
        <v>0.65</v>
      </c>
      <c r="E71" s="12">
        <f>AP71</f>
        <v>176193.1</v>
      </c>
      <c r="F71" s="12">
        <f>BN71</f>
        <v>178308.1</v>
      </c>
      <c r="G71" s="12">
        <f>F71-E71</f>
        <v>2115</v>
      </c>
      <c r="H71" s="29">
        <f>ROUND(G71/E71*100,1)</f>
        <v>1.2</v>
      </c>
      <c r="J71" s="12">
        <f>E71/B71*100</f>
        <v>11.746206666666668</v>
      </c>
      <c r="K71" s="12">
        <f>F71/B71*100</f>
        <v>11.887206666666666</v>
      </c>
      <c r="L71" s="12"/>
      <c r="N71" s="35">
        <f>ROUND(B71*C71,0)</f>
        <v>525000</v>
      </c>
      <c r="O71" s="35">
        <f>ROUND(B71*D71,0)</f>
        <v>975000</v>
      </c>
      <c r="P71" s="57">
        <f>$P$51</f>
        <v>0.9</v>
      </c>
      <c r="Q71" s="55">
        <f t="shared" si="9"/>
        <v>1</v>
      </c>
      <c r="R71" s="56">
        <f>A71</f>
        <v>5000</v>
      </c>
      <c r="S71" s="35">
        <f>ROUND(A71*P71,0)</f>
        <v>4500</v>
      </c>
      <c r="T71" s="40">
        <f>'Rate Tables'!$F$196</f>
        <v>300</v>
      </c>
      <c r="U71" s="40">
        <f>ROUND(R71*'Rate Tables'!$F$199,4)</f>
        <v>27550</v>
      </c>
      <c r="V71" s="40">
        <f>ROUND(S71*'Rate Tables'!$F$200,4)</f>
        <v>6075</v>
      </c>
      <c r="W71" s="40">
        <f>ROUND(N71*'Rate Tables'!$F$203,4)</f>
        <v>9292.5</v>
      </c>
      <c r="X71" s="40">
        <f>ROUND(O71*'Rate Tables'!$F$204,4)</f>
        <v>12918.75</v>
      </c>
      <c r="Y71" s="40">
        <f>SUM(U71:X71)</f>
        <v>55836.25</v>
      </c>
      <c r="Z71" s="40">
        <f>ROUND(B71*'Rate Tables'!$F$208,4)</f>
        <v>5268</v>
      </c>
      <c r="AA71" s="40">
        <f>ROUND($B71*'Rate Tables'!$F$210,4)</f>
        <v>8437.5</v>
      </c>
      <c r="AB71" s="78">
        <f>ROUND($B71*'Rate Tables'!$F$212,4)</f>
        <v>0</v>
      </c>
      <c r="AC71" s="78">
        <f>ROUND($B71*'Rate Tables'!$F$213,4)</f>
        <v>0</v>
      </c>
      <c r="AD71" s="40">
        <f>ROUND(B71*'Rate Tables'!$F$215,4)</f>
        <v>6297</v>
      </c>
      <c r="AE71" s="40">
        <f>ROUND(B71*'Rate Tables'!$F$217,4)</f>
        <v>0</v>
      </c>
      <c r="AF71" s="40">
        <f>ROUND(B71*'Rate Tables'!$F$219,4)</f>
        <v>239.85</v>
      </c>
      <c r="AG71" s="40">
        <f>ROUND(R71*'Rate Tables'!$F$222,4)</f>
        <v>12050</v>
      </c>
      <c r="AH71" s="40">
        <f>ROUND(S71*'Rate Tables'!$F$223,4)</f>
        <v>2880</v>
      </c>
      <c r="AI71" s="40">
        <f>ROUND(B71*'Rate Tables'!$F$227,4)</f>
        <v>-22635</v>
      </c>
      <c r="AJ71" s="40">
        <f>SUM(AG71:AI71)</f>
        <v>-7705</v>
      </c>
      <c r="AK71" s="40">
        <f>ROUND(A71*Q71*'Rate Tables'!$F$231,4)</f>
        <v>46904.5</v>
      </c>
      <c r="AL71" s="40">
        <f>ROUND(B71*'Rate Tables'!$F$233,4)</f>
        <v>60615</v>
      </c>
      <c r="AM71" s="40">
        <f>ROUND(B71*'Rate Tables'!$F$234,4)</f>
        <v>0</v>
      </c>
      <c r="AN71" s="40">
        <f>ROUND(B71*'Rate Tables'!$F$235,4)</f>
        <v>0</v>
      </c>
      <c r="AO71" s="40">
        <f>SUM(AK71:AN71)</f>
        <v>107519.5</v>
      </c>
      <c r="AP71" s="41">
        <f t="shared" si="6"/>
        <v>176193.1</v>
      </c>
      <c r="AR71" s="40">
        <f>'Rate Tables'!$I$196</f>
        <v>300</v>
      </c>
      <c r="AS71" s="40">
        <f>ROUND(R71*'Rate Tables'!$I$199,4)</f>
        <v>27550</v>
      </c>
      <c r="AT71" s="40">
        <f>ROUND(S71*'Rate Tables'!$I$200,4)</f>
        <v>6075</v>
      </c>
      <c r="AU71" s="40">
        <f>ROUND(N71*'Rate Tables'!$I$203,4)</f>
        <v>9292.5</v>
      </c>
      <c r="AV71" s="40">
        <f>ROUND(O71*'Rate Tables'!$I$204,4)</f>
        <v>12918.75</v>
      </c>
      <c r="AW71" s="40">
        <f>SUM(AS71:AV71)</f>
        <v>55836.25</v>
      </c>
      <c r="AX71" s="40">
        <f>ROUND(B71*'Rate Tables'!$I$208,4)</f>
        <v>5268</v>
      </c>
      <c r="AY71" s="40">
        <f>ROUND($B71*'Rate Tables'!$I$210,4)</f>
        <v>8437.5</v>
      </c>
      <c r="AZ71" s="78">
        <f>ROUND($B71*'Rate Tables'!$I$212,4)</f>
        <v>2115</v>
      </c>
      <c r="BA71" s="78">
        <f>ROUND($B71*'Rate Tables'!$I$213,4)</f>
        <v>0</v>
      </c>
      <c r="BB71" s="40">
        <f>ROUND(B71*'Rate Tables'!$I$215,4)</f>
        <v>6297</v>
      </c>
      <c r="BC71" s="40">
        <f>ROUND(B71*'Rate Tables'!$I$217,4)</f>
        <v>0</v>
      </c>
      <c r="BD71" s="40">
        <f>ROUND(B71*'Rate Tables'!$I$219,4)</f>
        <v>239.85</v>
      </c>
      <c r="BE71" s="40">
        <f>ROUND(R71*'Rate Tables'!$I$222,4)</f>
        <v>12050</v>
      </c>
      <c r="BF71" s="40">
        <f>ROUND(S71*'Rate Tables'!$I$223,4)</f>
        <v>2880</v>
      </c>
      <c r="BG71" s="40">
        <f>ROUND(B71*'Rate Tables'!$I$227,4)</f>
        <v>-22635</v>
      </c>
      <c r="BH71" s="40">
        <f>SUM(BE71:BG71)</f>
        <v>-7705</v>
      </c>
      <c r="BI71" s="40">
        <f>ROUND(A71*Q71*'Rate Tables'!$I$231,4)</f>
        <v>46904.5</v>
      </c>
      <c r="BJ71" s="40">
        <f>ROUND(B71*'Rate Tables'!$I$233,4)</f>
        <v>60615</v>
      </c>
      <c r="BK71" s="40">
        <f>ROUND(B71*'Rate Tables'!$I$234,4)</f>
        <v>0</v>
      </c>
      <c r="BL71" s="40">
        <f>ROUND(B71*'Rate Tables'!$I$235,4)</f>
        <v>0</v>
      </c>
      <c r="BM71" s="40">
        <f>SUM(BI71:BL71)</f>
        <v>107519.5</v>
      </c>
      <c r="BN71" s="41">
        <f t="shared" si="7"/>
        <v>178308.1</v>
      </c>
    </row>
    <row r="72" spans="1:66" x14ac:dyDescent="0.25">
      <c r="A72" s="19">
        <f t="shared" si="13"/>
        <v>5000</v>
      </c>
      <c r="B72" s="19">
        <f t="shared" si="13"/>
        <v>1500000</v>
      </c>
      <c r="C72" s="50">
        <f t="shared" si="13"/>
        <v>0.5</v>
      </c>
      <c r="D72" s="50">
        <f t="shared" si="13"/>
        <v>0.5</v>
      </c>
      <c r="E72" s="12">
        <f>AP72</f>
        <v>177194.35</v>
      </c>
      <c r="F72" s="12">
        <f>BN72</f>
        <v>179309.35</v>
      </c>
      <c r="G72" s="12">
        <f>F72-E72</f>
        <v>2115</v>
      </c>
      <c r="H72" s="29">
        <f>ROUND(G72/E72*100,1)</f>
        <v>1.2</v>
      </c>
      <c r="J72" s="12">
        <f>E72/B72*100</f>
        <v>11.812956666666667</v>
      </c>
      <c r="K72" s="12">
        <f>F72/B72*100</f>
        <v>11.953956666666667</v>
      </c>
      <c r="L72" s="12"/>
      <c r="N72" s="35">
        <f>ROUND(B72*C72,0)</f>
        <v>750000</v>
      </c>
      <c r="O72" s="35">
        <f>ROUND(B72*D72,0)</f>
        <v>750000</v>
      </c>
      <c r="P72" s="57">
        <f>$P$51</f>
        <v>0.9</v>
      </c>
      <c r="Q72" s="55">
        <f t="shared" si="9"/>
        <v>1</v>
      </c>
      <c r="R72" s="56">
        <f>A72</f>
        <v>5000</v>
      </c>
      <c r="S72" s="35">
        <f>ROUND(A72*P72,0)</f>
        <v>4500</v>
      </c>
      <c r="T72" s="40">
        <f>'Rate Tables'!$F$196</f>
        <v>300</v>
      </c>
      <c r="U72" s="40">
        <f>ROUND(R72*'Rate Tables'!$F$199,4)</f>
        <v>27550</v>
      </c>
      <c r="V72" s="40">
        <f>ROUND(S72*'Rate Tables'!$F$200,4)</f>
        <v>6075</v>
      </c>
      <c r="W72" s="40">
        <f>ROUND(N72*'Rate Tables'!$F$203,4)</f>
        <v>13275</v>
      </c>
      <c r="X72" s="40">
        <f>ROUND(O72*'Rate Tables'!$F$204,4)</f>
        <v>9937.5</v>
      </c>
      <c r="Y72" s="40">
        <f>SUM(U72:X72)</f>
        <v>56837.5</v>
      </c>
      <c r="Z72" s="40">
        <f>ROUND(B72*'Rate Tables'!$F$208,4)</f>
        <v>5268</v>
      </c>
      <c r="AA72" s="40">
        <f>ROUND($B72*'Rate Tables'!$F$210,4)</f>
        <v>8437.5</v>
      </c>
      <c r="AB72" s="78">
        <f>ROUND($B72*'Rate Tables'!$F$212,4)</f>
        <v>0</v>
      </c>
      <c r="AC72" s="78">
        <f>ROUND($B72*'Rate Tables'!$F$213,4)</f>
        <v>0</v>
      </c>
      <c r="AD72" s="40">
        <f>ROUND(B72*'Rate Tables'!$F$215,4)</f>
        <v>6297</v>
      </c>
      <c r="AE72" s="40">
        <f>ROUND(B72*'Rate Tables'!$F$217,4)</f>
        <v>0</v>
      </c>
      <c r="AF72" s="40">
        <f>ROUND(B72*'Rate Tables'!$F$219,4)</f>
        <v>239.85</v>
      </c>
      <c r="AG72" s="40">
        <f>ROUND(R72*'Rate Tables'!$F$222,4)</f>
        <v>12050</v>
      </c>
      <c r="AH72" s="40">
        <f>ROUND(S72*'Rate Tables'!$F$223,4)</f>
        <v>2880</v>
      </c>
      <c r="AI72" s="40">
        <f>ROUND(B72*'Rate Tables'!$F$227,4)</f>
        <v>-22635</v>
      </c>
      <c r="AJ72" s="40">
        <f>SUM(AG72:AI72)</f>
        <v>-7705</v>
      </c>
      <c r="AK72" s="40">
        <f>ROUND(A72*Q72*'Rate Tables'!$F$231,4)</f>
        <v>46904.5</v>
      </c>
      <c r="AL72" s="40">
        <f>ROUND(B72*'Rate Tables'!$F$233,4)</f>
        <v>60615</v>
      </c>
      <c r="AM72" s="40">
        <f>ROUND(B72*'Rate Tables'!$F$234,4)</f>
        <v>0</v>
      </c>
      <c r="AN72" s="40">
        <f>ROUND(B72*'Rate Tables'!$F$235,4)</f>
        <v>0</v>
      </c>
      <c r="AO72" s="40">
        <f>SUM(AK72:AN72)</f>
        <v>107519.5</v>
      </c>
      <c r="AP72" s="41">
        <f t="shared" si="6"/>
        <v>177194.35</v>
      </c>
      <c r="AR72" s="40">
        <f>'Rate Tables'!$I$196</f>
        <v>300</v>
      </c>
      <c r="AS72" s="40">
        <f>ROUND(R72*'Rate Tables'!$I$199,4)</f>
        <v>27550</v>
      </c>
      <c r="AT72" s="40">
        <f>ROUND(S72*'Rate Tables'!$I$200,4)</f>
        <v>6075</v>
      </c>
      <c r="AU72" s="40">
        <f>ROUND(N72*'Rate Tables'!$I$203,4)</f>
        <v>13275</v>
      </c>
      <c r="AV72" s="40">
        <f>ROUND(O72*'Rate Tables'!$I$204,4)</f>
        <v>9937.5</v>
      </c>
      <c r="AW72" s="40">
        <f>SUM(AS72:AV72)</f>
        <v>56837.5</v>
      </c>
      <c r="AX72" s="40">
        <f>ROUND(B72*'Rate Tables'!$I$208,4)</f>
        <v>5268</v>
      </c>
      <c r="AY72" s="40">
        <f>ROUND($B72*'Rate Tables'!$I$210,4)</f>
        <v>8437.5</v>
      </c>
      <c r="AZ72" s="78">
        <f>ROUND($B72*'Rate Tables'!$I$212,4)</f>
        <v>2115</v>
      </c>
      <c r="BA72" s="78">
        <f>ROUND($B72*'Rate Tables'!$I$213,4)</f>
        <v>0</v>
      </c>
      <c r="BB72" s="40">
        <f>ROUND(B72*'Rate Tables'!$I$215,4)</f>
        <v>6297</v>
      </c>
      <c r="BC72" s="40">
        <f>ROUND(B72*'Rate Tables'!$I$217,4)</f>
        <v>0</v>
      </c>
      <c r="BD72" s="40">
        <f>ROUND(B72*'Rate Tables'!$I$219,4)</f>
        <v>239.85</v>
      </c>
      <c r="BE72" s="40">
        <f>ROUND(R72*'Rate Tables'!$I$222,4)</f>
        <v>12050</v>
      </c>
      <c r="BF72" s="40">
        <f>ROUND(S72*'Rate Tables'!$I$223,4)</f>
        <v>2880</v>
      </c>
      <c r="BG72" s="40">
        <f>ROUND(B72*'Rate Tables'!$I$227,4)</f>
        <v>-22635</v>
      </c>
      <c r="BH72" s="40">
        <f>SUM(BE72:BG72)</f>
        <v>-7705</v>
      </c>
      <c r="BI72" s="40">
        <f>ROUND(A72*Q72*'Rate Tables'!$I$231,4)</f>
        <v>46904.5</v>
      </c>
      <c r="BJ72" s="40">
        <f>ROUND(B72*'Rate Tables'!$I$233,4)</f>
        <v>60615</v>
      </c>
      <c r="BK72" s="40">
        <f>ROUND(B72*'Rate Tables'!$I$234,4)</f>
        <v>0</v>
      </c>
      <c r="BL72" s="40">
        <f>ROUND(B72*'Rate Tables'!$I$235,4)</f>
        <v>0</v>
      </c>
      <c r="BM72" s="40">
        <f>SUM(BI72:BL72)</f>
        <v>107519.5</v>
      </c>
      <c r="BN72" s="41">
        <f t="shared" si="7"/>
        <v>179309.35</v>
      </c>
    </row>
    <row r="73" spans="1:66" x14ac:dyDescent="0.25">
      <c r="A73" s="19">
        <f t="shared" si="13"/>
        <v>5000</v>
      </c>
      <c r="B73" s="19">
        <f t="shared" si="13"/>
        <v>2000000</v>
      </c>
      <c r="C73" s="50">
        <f t="shared" si="13"/>
        <v>0.35</v>
      </c>
      <c r="D73" s="50">
        <f t="shared" si="13"/>
        <v>0.65</v>
      </c>
      <c r="E73" s="12">
        <f>AP73</f>
        <v>203004.3</v>
      </c>
      <c r="F73" s="12">
        <f>BN73</f>
        <v>205824.3</v>
      </c>
      <c r="G73" s="12">
        <f>F73-E73</f>
        <v>2820</v>
      </c>
      <c r="H73" s="29">
        <f>ROUND(G73/E73*100,1)</f>
        <v>1.4</v>
      </c>
      <c r="J73" s="12">
        <f>E73/B73*100</f>
        <v>10.150214999999999</v>
      </c>
      <c r="K73" s="12">
        <f>F73/B73*100</f>
        <v>10.291214999999999</v>
      </c>
      <c r="L73" s="12"/>
      <c r="N73" s="35">
        <f>ROUND(B73*C73,0)</f>
        <v>700000</v>
      </c>
      <c r="O73" s="35">
        <f>ROUND(B73*D73,0)</f>
        <v>1300000</v>
      </c>
      <c r="P73" s="57">
        <f>$P$51</f>
        <v>0.9</v>
      </c>
      <c r="Q73" s="55">
        <f t="shared" si="9"/>
        <v>1</v>
      </c>
      <c r="R73" s="56">
        <f>A73</f>
        <v>5000</v>
      </c>
      <c r="S73" s="35">
        <f>ROUND(A73*P73,0)</f>
        <v>4500</v>
      </c>
      <c r="T73" s="40">
        <f>'Rate Tables'!$F$196</f>
        <v>300</v>
      </c>
      <c r="U73" s="40">
        <f>ROUND(R73*'Rate Tables'!$F$199,4)</f>
        <v>27550</v>
      </c>
      <c r="V73" s="40">
        <f>ROUND(S73*'Rate Tables'!$F$200,4)</f>
        <v>6075</v>
      </c>
      <c r="W73" s="40">
        <f>ROUND(N73*'Rate Tables'!$F$203,4)</f>
        <v>12390</v>
      </c>
      <c r="X73" s="40">
        <f>ROUND(O73*'Rate Tables'!$F$204,4)</f>
        <v>17225</v>
      </c>
      <c r="Y73" s="40">
        <f>SUM(U73:X73)</f>
        <v>63240</v>
      </c>
      <c r="Z73" s="40">
        <f>ROUND(B73*'Rate Tables'!$F$208,4)</f>
        <v>7024</v>
      </c>
      <c r="AA73" s="40">
        <f>ROUND($B73*'Rate Tables'!$F$210,4)</f>
        <v>11250</v>
      </c>
      <c r="AB73" s="78">
        <f>ROUND($B73*'Rate Tables'!$F$212,4)</f>
        <v>0</v>
      </c>
      <c r="AC73" s="78">
        <f>ROUND($B73*'Rate Tables'!$F$213,4)</f>
        <v>0</v>
      </c>
      <c r="AD73" s="40">
        <f>ROUND(B73*'Rate Tables'!$F$215,4)</f>
        <v>8396</v>
      </c>
      <c r="AE73" s="40">
        <f>ROUND(B73*'Rate Tables'!$F$217,4)</f>
        <v>0</v>
      </c>
      <c r="AF73" s="40">
        <f>ROUND(B73*'Rate Tables'!$F$219,4)</f>
        <v>319.8</v>
      </c>
      <c r="AG73" s="40">
        <f>ROUND(R73*'Rate Tables'!$F$222,4)</f>
        <v>12050</v>
      </c>
      <c r="AH73" s="40">
        <f>ROUND(S73*'Rate Tables'!$F$223,4)</f>
        <v>2880</v>
      </c>
      <c r="AI73" s="40">
        <f>ROUND(B73*'Rate Tables'!$F$227,4)</f>
        <v>-30180</v>
      </c>
      <c r="AJ73" s="40">
        <f>SUM(AG73:AI73)</f>
        <v>-15250</v>
      </c>
      <c r="AK73" s="40">
        <f>ROUND(A73*Q73*'Rate Tables'!$F$231,4)</f>
        <v>46904.5</v>
      </c>
      <c r="AL73" s="40">
        <f>ROUND(B73*'Rate Tables'!$F$233,4)</f>
        <v>80820</v>
      </c>
      <c r="AM73" s="40">
        <f>ROUND(B73*'Rate Tables'!$F$234,4)</f>
        <v>0</v>
      </c>
      <c r="AN73" s="40">
        <f>ROUND(B73*'Rate Tables'!$F$235,4)</f>
        <v>0</v>
      </c>
      <c r="AO73" s="40">
        <f>SUM(AK73:AN73)</f>
        <v>127724.5</v>
      </c>
      <c r="AP73" s="41">
        <f t="shared" si="6"/>
        <v>203004.3</v>
      </c>
      <c r="AR73" s="40">
        <f>'Rate Tables'!$I$196</f>
        <v>300</v>
      </c>
      <c r="AS73" s="40">
        <f>ROUND(R73*'Rate Tables'!$I$199,4)</f>
        <v>27550</v>
      </c>
      <c r="AT73" s="40">
        <f>ROUND(S73*'Rate Tables'!$I$200,4)</f>
        <v>6075</v>
      </c>
      <c r="AU73" s="40">
        <f>ROUND(N73*'Rate Tables'!$I$203,4)</f>
        <v>12390</v>
      </c>
      <c r="AV73" s="40">
        <f>ROUND(O73*'Rate Tables'!$I$204,4)</f>
        <v>17225</v>
      </c>
      <c r="AW73" s="40">
        <f>SUM(AS73:AV73)</f>
        <v>63240</v>
      </c>
      <c r="AX73" s="40">
        <f>ROUND(B73*'Rate Tables'!$I$208,4)</f>
        <v>7024</v>
      </c>
      <c r="AY73" s="40">
        <f>ROUND($B73*'Rate Tables'!$I$210,4)</f>
        <v>11250</v>
      </c>
      <c r="AZ73" s="78">
        <f>ROUND($B73*'Rate Tables'!$I$212,4)</f>
        <v>2820</v>
      </c>
      <c r="BA73" s="78">
        <f>ROUND($B73*'Rate Tables'!$I$213,4)</f>
        <v>0</v>
      </c>
      <c r="BB73" s="40">
        <f>ROUND(B73*'Rate Tables'!$I$215,4)</f>
        <v>8396</v>
      </c>
      <c r="BC73" s="40">
        <f>ROUND(B73*'Rate Tables'!$I$217,4)</f>
        <v>0</v>
      </c>
      <c r="BD73" s="40">
        <f>ROUND(B73*'Rate Tables'!$I$219,4)</f>
        <v>319.8</v>
      </c>
      <c r="BE73" s="40">
        <f>ROUND(R73*'Rate Tables'!$I$222,4)</f>
        <v>12050</v>
      </c>
      <c r="BF73" s="40">
        <f>ROUND(S73*'Rate Tables'!$I$223,4)</f>
        <v>2880</v>
      </c>
      <c r="BG73" s="40">
        <f>ROUND(B73*'Rate Tables'!$I$227,4)</f>
        <v>-30180</v>
      </c>
      <c r="BH73" s="40">
        <f>SUM(BE73:BG73)</f>
        <v>-15250</v>
      </c>
      <c r="BI73" s="40">
        <f>ROUND(A73*Q73*'Rate Tables'!$I$231,4)</f>
        <v>46904.5</v>
      </c>
      <c r="BJ73" s="40">
        <f>ROUND(B73*'Rate Tables'!$I$233,4)</f>
        <v>80820</v>
      </c>
      <c r="BK73" s="40">
        <f>ROUND(B73*'Rate Tables'!$I$234,4)</f>
        <v>0</v>
      </c>
      <c r="BL73" s="40">
        <f>ROUND(B73*'Rate Tables'!$I$235,4)</f>
        <v>0</v>
      </c>
      <c r="BM73" s="40">
        <f>SUM(BI73:BL73)</f>
        <v>127724.5</v>
      </c>
      <c r="BN73" s="41">
        <f t="shared" si="7"/>
        <v>205824.3</v>
      </c>
    </row>
    <row r="74" spans="1:66" x14ac:dyDescent="0.25">
      <c r="A74" s="19">
        <f t="shared" si="13"/>
        <v>5000</v>
      </c>
      <c r="B74" s="19">
        <f t="shared" si="13"/>
        <v>2000000</v>
      </c>
      <c r="C74" s="50">
        <f t="shared" si="13"/>
        <v>0.5</v>
      </c>
      <c r="D74" s="50">
        <f t="shared" si="13"/>
        <v>0.5</v>
      </c>
      <c r="E74" s="12">
        <f>AP74</f>
        <v>204339.3</v>
      </c>
      <c r="F74" s="12">
        <f>BN74</f>
        <v>207159.3</v>
      </c>
      <c r="G74" s="12">
        <f>F74-E74</f>
        <v>2820</v>
      </c>
      <c r="H74" s="29">
        <f>ROUND(G74/E74*100,1)</f>
        <v>1.4</v>
      </c>
      <c r="J74" s="12">
        <f>E74/B74*100</f>
        <v>10.216965</v>
      </c>
      <c r="K74" s="12">
        <f>F74/B74*100</f>
        <v>10.357965</v>
      </c>
      <c r="L74" s="12"/>
      <c r="N74" s="35">
        <f>ROUND(B74*C74,0)</f>
        <v>1000000</v>
      </c>
      <c r="O74" s="35">
        <f>ROUND(B74*D74,0)</f>
        <v>1000000</v>
      </c>
      <c r="P74" s="57">
        <f>$P$51</f>
        <v>0.9</v>
      </c>
      <c r="Q74" s="55">
        <f t="shared" si="9"/>
        <v>1</v>
      </c>
      <c r="R74" s="56">
        <f>A74</f>
        <v>5000</v>
      </c>
      <c r="S74" s="35">
        <f>ROUND(A74*P74,0)</f>
        <v>4500</v>
      </c>
      <c r="T74" s="40">
        <f>'Rate Tables'!$F$196</f>
        <v>300</v>
      </c>
      <c r="U74" s="40">
        <f>ROUND(R74*'Rate Tables'!$F$199,4)</f>
        <v>27550</v>
      </c>
      <c r="V74" s="40">
        <f>ROUND(S74*'Rate Tables'!$F$200,4)</f>
        <v>6075</v>
      </c>
      <c r="W74" s="40">
        <f>ROUND(N74*'Rate Tables'!$F$203,4)</f>
        <v>17700</v>
      </c>
      <c r="X74" s="40">
        <f>ROUND(O74*'Rate Tables'!$F$204,4)</f>
        <v>13250</v>
      </c>
      <c r="Y74" s="40">
        <f>SUM(U74:X74)</f>
        <v>64575</v>
      </c>
      <c r="Z74" s="40">
        <f>ROUND(B74*'Rate Tables'!$F$208,4)</f>
        <v>7024</v>
      </c>
      <c r="AA74" s="40">
        <f>ROUND($B74*'Rate Tables'!$F$210,4)</f>
        <v>11250</v>
      </c>
      <c r="AB74" s="78">
        <f>ROUND($B74*'Rate Tables'!$F$212,4)</f>
        <v>0</v>
      </c>
      <c r="AC74" s="78">
        <f>ROUND($B74*'Rate Tables'!$F$213,4)</f>
        <v>0</v>
      </c>
      <c r="AD74" s="40">
        <f>ROUND(B74*'Rate Tables'!$F$215,4)</f>
        <v>8396</v>
      </c>
      <c r="AE74" s="40">
        <f>ROUND(B74*'Rate Tables'!$F$217,4)</f>
        <v>0</v>
      </c>
      <c r="AF74" s="40">
        <f>ROUND(B74*'Rate Tables'!$F$219,4)</f>
        <v>319.8</v>
      </c>
      <c r="AG74" s="40">
        <f>ROUND(R74*'Rate Tables'!$F$222,4)</f>
        <v>12050</v>
      </c>
      <c r="AH74" s="40">
        <f>ROUND(S74*'Rate Tables'!$F$223,4)</f>
        <v>2880</v>
      </c>
      <c r="AI74" s="40">
        <f>ROUND(B74*'Rate Tables'!$F$227,4)</f>
        <v>-30180</v>
      </c>
      <c r="AJ74" s="40">
        <f>SUM(AG74:AI74)</f>
        <v>-15250</v>
      </c>
      <c r="AK74" s="40">
        <f>ROUND(A74*Q74*'Rate Tables'!$F$231,4)</f>
        <v>46904.5</v>
      </c>
      <c r="AL74" s="40">
        <f>ROUND(B74*'Rate Tables'!$F$233,4)</f>
        <v>80820</v>
      </c>
      <c r="AM74" s="40">
        <f>ROUND(B74*'Rate Tables'!$F$234,4)</f>
        <v>0</v>
      </c>
      <c r="AN74" s="40">
        <f>ROUND(B74*'Rate Tables'!$F$235,4)</f>
        <v>0</v>
      </c>
      <c r="AO74" s="40">
        <f>SUM(AK74:AN74)</f>
        <v>127724.5</v>
      </c>
      <c r="AP74" s="41">
        <f t="shared" si="6"/>
        <v>204339.3</v>
      </c>
      <c r="AR74" s="40">
        <f>'Rate Tables'!$I$196</f>
        <v>300</v>
      </c>
      <c r="AS74" s="40">
        <f>ROUND(R74*'Rate Tables'!$I$199,4)</f>
        <v>27550</v>
      </c>
      <c r="AT74" s="40">
        <f>ROUND(S74*'Rate Tables'!$I$200,4)</f>
        <v>6075</v>
      </c>
      <c r="AU74" s="40">
        <f>ROUND(N74*'Rate Tables'!$I$203,4)</f>
        <v>17700</v>
      </c>
      <c r="AV74" s="40">
        <f>ROUND(O74*'Rate Tables'!$I$204,4)</f>
        <v>13250</v>
      </c>
      <c r="AW74" s="40">
        <f>SUM(AS74:AV74)</f>
        <v>64575</v>
      </c>
      <c r="AX74" s="40">
        <f>ROUND(B74*'Rate Tables'!$I$208,4)</f>
        <v>7024</v>
      </c>
      <c r="AY74" s="40">
        <f>ROUND($B74*'Rate Tables'!$I$210,4)</f>
        <v>11250</v>
      </c>
      <c r="AZ74" s="78">
        <f>ROUND($B74*'Rate Tables'!$I$212,4)</f>
        <v>2820</v>
      </c>
      <c r="BA74" s="78">
        <f>ROUND($B74*'Rate Tables'!$I$213,4)</f>
        <v>0</v>
      </c>
      <c r="BB74" s="40">
        <f>ROUND(B74*'Rate Tables'!$I$215,4)</f>
        <v>8396</v>
      </c>
      <c r="BC74" s="40">
        <f>ROUND(B74*'Rate Tables'!$I$217,4)</f>
        <v>0</v>
      </c>
      <c r="BD74" s="40">
        <f>ROUND(B74*'Rate Tables'!$I$219,4)</f>
        <v>319.8</v>
      </c>
      <c r="BE74" s="40">
        <f>ROUND(R74*'Rate Tables'!$I$222,4)</f>
        <v>12050</v>
      </c>
      <c r="BF74" s="40">
        <f>ROUND(S74*'Rate Tables'!$I$223,4)</f>
        <v>2880</v>
      </c>
      <c r="BG74" s="40">
        <f>ROUND(B74*'Rate Tables'!$I$227,4)</f>
        <v>-30180</v>
      </c>
      <c r="BH74" s="40">
        <f>SUM(BE74:BG74)</f>
        <v>-15250</v>
      </c>
      <c r="BI74" s="40">
        <f>ROUND(A74*Q74*'Rate Tables'!$I$231,4)</f>
        <v>46904.5</v>
      </c>
      <c r="BJ74" s="40">
        <f>ROUND(B74*'Rate Tables'!$I$233,4)</f>
        <v>80820</v>
      </c>
      <c r="BK74" s="40">
        <f>ROUND(B74*'Rate Tables'!$I$234,4)</f>
        <v>0</v>
      </c>
      <c r="BL74" s="40">
        <f>ROUND(B74*'Rate Tables'!$I$235,4)</f>
        <v>0</v>
      </c>
      <c r="BM74" s="40">
        <f>SUM(BI74:BL74)</f>
        <v>127724.5</v>
      </c>
      <c r="BN74" s="41">
        <f t="shared" si="7"/>
        <v>207159.3</v>
      </c>
    </row>
    <row r="77" spans="1:66" ht="15.5" x14ac:dyDescent="0.35">
      <c r="A77" s="20" t="str">
        <f>'Rate Tables'!A1</f>
        <v>ROCKLAND ELECTRIC COMPANY</v>
      </c>
      <c r="B77" s="20"/>
      <c r="C77" s="20"/>
      <c r="D77" s="20"/>
      <c r="E77" s="21"/>
      <c r="F77" s="21"/>
      <c r="G77" s="21"/>
      <c r="H77" s="21"/>
    </row>
    <row r="79" spans="1:66" x14ac:dyDescent="0.25">
      <c r="A79" s="21" t="str">
        <f>'Rate Tables'!A3</f>
        <v>Monthly Billing Comparisons</v>
      </c>
      <c r="B79" s="21"/>
      <c r="C79" s="21"/>
      <c r="D79" s="21"/>
      <c r="E79" s="21"/>
      <c r="F79" s="21"/>
      <c r="G79" s="21"/>
      <c r="H79" s="21"/>
    </row>
    <row r="80" spans="1:66" ht="13" x14ac:dyDescent="0.3">
      <c r="A80" s="22" t="s">
        <v>91</v>
      </c>
      <c r="B80" s="22"/>
      <c r="C80" s="22"/>
      <c r="D80" s="22"/>
      <c r="E80" s="21"/>
      <c r="F80" s="21"/>
      <c r="G80" s="21"/>
      <c r="H80" s="21"/>
    </row>
    <row r="81" spans="1:66" x14ac:dyDescent="0.25">
      <c r="B81" s="21"/>
      <c r="C81" s="21"/>
      <c r="D81" s="21"/>
      <c r="E81" s="21"/>
      <c r="F81" s="21"/>
      <c r="G81" s="21"/>
      <c r="H81" s="21"/>
    </row>
    <row r="82" spans="1:66" x14ac:dyDescent="0.25">
      <c r="A82" s="132" t="s">
        <v>102</v>
      </c>
      <c r="B82" s="132"/>
      <c r="C82" s="132"/>
      <c r="D82" s="132"/>
      <c r="E82" s="132"/>
      <c r="F82" s="132"/>
      <c r="G82" s="132"/>
      <c r="H82" s="132"/>
    </row>
    <row r="85" spans="1:66" x14ac:dyDescent="0.25">
      <c r="B85" s="24" t="s">
        <v>48</v>
      </c>
      <c r="C85" s="132" t="s">
        <v>60</v>
      </c>
      <c r="D85" s="132"/>
      <c r="E85" s="24" t="s">
        <v>49</v>
      </c>
      <c r="F85" s="24" t="s">
        <v>49</v>
      </c>
      <c r="T85" s="52" t="s">
        <v>50</v>
      </c>
      <c r="U85" s="53"/>
      <c r="V85" s="53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3"/>
      <c r="AH85" s="53"/>
      <c r="AI85" s="52"/>
      <c r="AJ85" s="53"/>
      <c r="AK85" s="53"/>
      <c r="AL85" s="53"/>
      <c r="AM85" s="52"/>
      <c r="AN85" s="52"/>
      <c r="AO85" s="52"/>
      <c r="AP85" s="52"/>
      <c r="AR85" s="52" t="s">
        <v>51</v>
      </c>
      <c r="AS85" s="53"/>
      <c r="AT85" s="53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3"/>
      <c r="BF85" s="53"/>
      <c r="BG85" s="52"/>
      <c r="BH85" s="53"/>
      <c r="BI85" s="53"/>
      <c r="BJ85" s="53"/>
      <c r="BK85" s="52"/>
      <c r="BL85" s="52"/>
      <c r="BM85" s="52"/>
      <c r="BN85" s="52"/>
    </row>
    <row r="86" spans="1:66" ht="13" x14ac:dyDescent="0.3">
      <c r="A86" s="26" t="s">
        <v>78</v>
      </c>
      <c r="B86" s="24" t="s">
        <v>52</v>
      </c>
      <c r="C86" s="137" t="s">
        <v>93</v>
      </c>
      <c r="D86" s="138"/>
      <c r="E86" s="24" t="s">
        <v>1</v>
      </c>
      <c r="F86" s="24" t="s">
        <v>3</v>
      </c>
      <c r="G86" s="25" t="s">
        <v>53</v>
      </c>
      <c r="H86" s="21"/>
      <c r="J86" s="129" t="s">
        <v>54</v>
      </c>
      <c r="K86" s="129"/>
      <c r="L86" s="4"/>
      <c r="N86" s="38" t="s">
        <v>37</v>
      </c>
      <c r="O86" s="38" t="s">
        <v>37</v>
      </c>
      <c r="P86" s="38" t="s">
        <v>95</v>
      </c>
      <c r="Q86" s="38"/>
      <c r="R86" s="42" t="s">
        <v>32</v>
      </c>
      <c r="S86" s="42" t="s">
        <v>32</v>
      </c>
      <c r="T86" s="38"/>
      <c r="U86" s="42" t="s">
        <v>79</v>
      </c>
      <c r="V86" s="42" t="s">
        <v>79</v>
      </c>
      <c r="W86" s="38" t="s">
        <v>55</v>
      </c>
      <c r="X86" s="38" t="s">
        <v>55</v>
      </c>
      <c r="Y86" s="38" t="s">
        <v>2</v>
      </c>
      <c r="Z86" s="38"/>
      <c r="AA86" s="38"/>
      <c r="AB86" s="38"/>
      <c r="AC86" s="38"/>
      <c r="AD86" s="38" t="s">
        <v>56</v>
      </c>
      <c r="AE86" s="38"/>
      <c r="AF86" s="38"/>
      <c r="AG86" s="42" t="s">
        <v>97</v>
      </c>
      <c r="AH86" s="42" t="s">
        <v>97</v>
      </c>
      <c r="AI86" s="38" t="s">
        <v>69</v>
      </c>
      <c r="AJ86" s="38" t="s">
        <v>2</v>
      </c>
      <c r="AK86" s="42" t="s">
        <v>19</v>
      </c>
      <c r="AL86" s="42" t="s">
        <v>19</v>
      </c>
      <c r="AM86" s="42" t="s">
        <v>19</v>
      </c>
      <c r="AN86" s="42" t="s">
        <v>19</v>
      </c>
      <c r="AO86" s="38" t="s">
        <v>2</v>
      </c>
      <c r="AP86" s="38" t="s">
        <v>2</v>
      </c>
      <c r="AR86" s="38"/>
      <c r="AS86" s="42" t="s">
        <v>79</v>
      </c>
      <c r="AT86" s="42" t="s">
        <v>79</v>
      </c>
      <c r="AU86" s="38" t="s">
        <v>55</v>
      </c>
      <c r="AV86" s="38" t="s">
        <v>55</v>
      </c>
      <c r="AW86" s="38" t="s">
        <v>2</v>
      </c>
      <c r="AX86" s="38"/>
      <c r="AY86" s="38"/>
      <c r="AZ86" s="38"/>
      <c r="BA86" s="38"/>
      <c r="BB86" s="38" t="s">
        <v>56</v>
      </c>
      <c r="BC86" s="38"/>
      <c r="BD86" s="38"/>
      <c r="BE86" s="42" t="s">
        <v>97</v>
      </c>
      <c r="BF86" s="42" t="s">
        <v>97</v>
      </c>
      <c r="BG86" s="38" t="s">
        <v>69</v>
      </c>
      <c r="BH86" s="38" t="s">
        <v>2</v>
      </c>
      <c r="BI86" s="42" t="s">
        <v>19</v>
      </c>
      <c r="BJ86" s="42" t="s">
        <v>19</v>
      </c>
      <c r="BK86" s="42" t="s">
        <v>19</v>
      </c>
      <c r="BL86" s="42" t="s">
        <v>19</v>
      </c>
      <c r="BM86" s="38" t="s">
        <v>2</v>
      </c>
      <c r="BN86" s="38" t="s">
        <v>2</v>
      </c>
    </row>
    <row r="87" spans="1:66" ht="13" x14ac:dyDescent="0.3">
      <c r="A87" s="3" t="s">
        <v>82</v>
      </c>
      <c r="B87" s="27" t="s">
        <v>57</v>
      </c>
      <c r="C87" s="49" t="s">
        <v>94</v>
      </c>
      <c r="D87" s="49" t="s">
        <v>95</v>
      </c>
      <c r="E87" s="27" t="s">
        <v>58</v>
      </c>
      <c r="F87" s="27" t="s">
        <v>58</v>
      </c>
      <c r="G87" s="27" t="s">
        <v>59</v>
      </c>
      <c r="H87" s="27" t="s">
        <v>60</v>
      </c>
      <c r="J87" s="28" t="s">
        <v>1</v>
      </c>
      <c r="K87" s="28" t="s">
        <v>3</v>
      </c>
      <c r="L87" s="28"/>
      <c r="N87" s="39" t="s">
        <v>94</v>
      </c>
      <c r="O87" s="39" t="s">
        <v>95</v>
      </c>
      <c r="P87" s="39" t="s">
        <v>98</v>
      </c>
      <c r="Q87" s="39"/>
      <c r="R87" s="39" t="s">
        <v>94</v>
      </c>
      <c r="S87" s="39" t="s">
        <v>95</v>
      </c>
      <c r="T87" s="39" t="s">
        <v>63</v>
      </c>
      <c r="U87" s="39" t="s">
        <v>94</v>
      </c>
      <c r="V87" s="39" t="s">
        <v>95</v>
      </c>
      <c r="W87" s="39" t="s">
        <v>94</v>
      </c>
      <c r="X87" s="39" t="s">
        <v>95</v>
      </c>
      <c r="Y87" s="39" t="s">
        <v>64</v>
      </c>
      <c r="Z87" s="39" t="s">
        <v>65</v>
      </c>
      <c r="AA87" s="39" t="s">
        <v>66</v>
      </c>
      <c r="AB87" s="62" t="s">
        <v>103</v>
      </c>
      <c r="AC87" s="62" t="s">
        <v>108</v>
      </c>
      <c r="AD87" s="39" t="s">
        <v>67</v>
      </c>
      <c r="AE87" s="39" t="s">
        <v>68</v>
      </c>
      <c r="AF87" s="39" t="s">
        <v>112</v>
      </c>
      <c r="AG87" s="39" t="s">
        <v>94</v>
      </c>
      <c r="AH87" s="39" t="s">
        <v>95</v>
      </c>
      <c r="AI87" s="39" t="s">
        <v>37</v>
      </c>
      <c r="AJ87" s="39" t="s">
        <v>69</v>
      </c>
      <c r="AK87" s="39" t="s">
        <v>99</v>
      </c>
      <c r="AL87" s="39" t="s">
        <v>100</v>
      </c>
      <c r="AM87" s="39" t="s">
        <v>101</v>
      </c>
      <c r="AN87" s="39" t="s">
        <v>44</v>
      </c>
      <c r="AO87" s="39" t="s">
        <v>19</v>
      </c>
      <c r="AP87" s="39" t="s">
        <v>72</v>
      </c>
      <c r="AR87" s="39" t="s">
        <v>63</v>
      </c>
      <c r="AS87" s="39" t="s">
        <v>94</v>
      </c>
      <c r="AT87" s="39" t="s">
        <v>95</v>
      </c>
      <c r="AU87" s="39" t="s">
        <v>94</v>
      </c>
      <c r="AV87" s="39" t="s">
        <v>95</v>
      </c>
      <c r="AW87" s="39" t="s">
        <v>64</v>
      </c>
      <c r="AX87" s="39" t="s">
        <v>65</v>
      </c>
      <c r="AY87" s="39" t="s">
        <v>66</v>
      </c>
      <c r="AZ87" s="62" t="s">
        <v>103</v>
      </c>
      <c r="BA87" s="62" t="s">
        <v>108</v>
      </c>
      <c r="BB87" s="39" t="s">
        <v>67</v>
      </c>
      <c r="BC87" s="39" t="s">
        <v>68</v>
      </c>
      <c r="BD87" s="39" t="s">
        <v>112</v>
      </c>
      <c r="BE87" s="39" t="s">
        <v>94</v>
      </c>
      <c r="BF87" s="39" t="s">
        <v>95</v>
      </c>
      <c r="BG87" s="39" t="s">
        <v>37</v>
      </c>
      <c r="BH87" s="39" t="s">
        <v>69</v>
      </c>
      <c r="BI87" s="39" t="s">
        <v>99</v>
      </c>
      <c r="BJ87" s="39" t="s">
        <v>100</v>
      </c>
      <c r="BK87" s="39" t="s">
        <v>101</v>
      </c>
      <c r="BL87" s="39" t="s">
        <v>44</v>
      </c>
      <c r="BM87" s="39" t="s">
        <v>19</v>
      </c>
      <c r="BN87" s="39" t="s">
        <v>72</v>
      </c>
    </row>
    <row r="88" spans="1:66" ht="13" x14ac:dyDescent="0.3">
      <c r="B88" s="27"/>
      <c r="C88" s="27"/>
      <c r="D88" s="27"/>
      <c r="E88" s="27"/>
      <c r="F88" s="27"/>
      <c r="G88" s="27"/>
      <c r="H88" s="27"/>
      <c r="N88" s="39"/>
      <c r="O88" s="39"/>
      <c r="P88" s="39"/>
      <c r="Q88" s="39"/>
      <c r="T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I88" s="39"/>
      <c r="AM88" s="39"/>
      <c r="AN88" s="39"/>
      <c r="AO88" s="39"/>
      <c r="AP88" s="39"/>
      <c r="AR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G88" s="39"/>
      <c r="BK88" s="39"/>
      <c r="BL88" s="39"/>
      <c r="BM88" s="39"/>
      <c r="BN88" s="39"/>
    </row>
    <row r="89" spans="1:66" x14ac:dyDescent="0.25">
      <c r="A89" s="19">
        <f t="shared" ref="A89:D92" si="14">A51</f>
        <v>1000</v>
      </c>
      <c r="B89" s="19">
        <f t="shared" si="14"/>
        <v>300000</v>
      </c>
      <c r="C89" s="50">
        <f t="shared" si="14"/>
        <v>0.35</v>
      </c>
      <c r="D89" s="50">
        <f t="shared" si="14"/>
        <v>0.65</v>
      </c>
      <c r="E89" s="5">
        <f>AP89</f>
        <v>35018.620000000003</v>
      </c>
      <c r="F89" s="5">
        <f>BN89</f>
        <v>35441.620000000003</v>
      </c>
      <c r="G89" s="5">
        <f>F89-E89</f>
        <v>423</v>
      </c>
      <c r="H89" s="29">
        <f>ROUND(G89/E89*100,1)</f>
        <v>1.2</v>
      </c>
      <c r="J89" s="12">
        <f>E89/B89*100</f>
        <v>11.672873333333335</v>
      </c>
      <c r="K89" s="12">
        <f>F89/B89*100</f>
        <v>11.813873333333333</v>
      </c>
      <c r="L89" s="12"/>
      <c r="N89" s="35">
        <f>ROUND(B89*C89,0)</f>
        <v>105000</v>
      </c>
      <c r="O89" s="35">
        <f>ROUND(B89*D89,0)</f>
        <v>195000</v>
      </c>
      <c r="P89" s="57">
        <f>$P$51</f>
        <v>0.9</v>
      </c>
      <c r="Q89" s="55">
        <v>1</v>
      </c>
      <c r="R89" s="56">
        <f>A89</f>
        <v>1000</v>
      </c>
      <c r="S89" s="35">
        <f>ROUND(A89*P89,0)</f>
        <v>900</v>
      </c>
      <c r="T89" s="40">
        <f>'Rate Tables'!$F$196</f>
        <v>300</v>
      </c>
      <c r="U89" s="40">
        <f>ROUND(R89*'Rate Tables'!$F$201,4)</f>
        <v>5050</v>
      </c>
      <c r="V89" s="40">
        <f>ROUND(S89*'Rate Tables'!$F$202,4)</f>
        <v>1215</v>
      </c>
      <c r="W89" s="40">
        <f>ROUND(N89*'Rate Tables'!$F$205,4)</f>
        <v>1858.5</v>
      </c>
      <c r="X89" s="40">
        <f>ROUND(O89*'Rate Tables'!$F$206,4)</f>
        <v>2583.75</v>
      </c>
      <c r="Y89" s="40">
        <f>SUM(U89:X89)</f>
        <v>10707.25</v>
      </c>
      <c r="Z89" s="40">
        <f>ROUND(B89*'Rate Tables'!$F$208,4)</f>
        <v>1053.5999999999999</v>
      </c>
      <c r="AA89" s="40">
        <f>ROUND($B89*'Rate Tables'!$F$210,4)</f>
        <v>1687.5</v>
      </c>
      <c r="AB89" s="78">
        <f>ROUND($B89*'Rate Tables'!$F$212,4)</f>
        <v>0</v>
      </c>
      <c r="AC89" s="78">
        <f>ROUND($B89*'Rate Tables'!$F$213,4)</f>
        <v>0</v>
      </c>
      <c r="AD89" s="40">
        <f>ROUND(B89*'Rate Tables'!$F$215,4)</f>
        <v>1259.4000000000001</v>
      </c>
      <c r="AE89" s="40">
        <f>ROUND(B89*'Rate Tables'!$F$217,4)</f>
        <v>0</v>
      </c>
      <c r="AF89" s="40">
        <f>ROUND(B89*'Rate Tables'!$F$219,4)</f>
        <v>47.97</v>
      </c>
      <c r="AG89" s="40">
        <f>ROUND(R89*'Rate Tables'!$F$224,4)</f>
        <v>2410</v>
      </c>
      <c r="AH89" s="40">
        <f>ROUND(S89*'Rate Tables'!$F$225,4)</f>
        <v>576</v>
      </c>
      <c r="AI89" s="40">
        <f>ROUND(B89*'Rate Tables'!$F$227,4)</f>
        <v>-4527</v>
      </c>
      <c r="AJ89" s="40">
        <f>SUM(AG89:AI89)</f>
        <v>-1541</v>
      </c>
      <c r="AK89" s="40">
        <f>ROUND(A89*Q89*'Rate Tables'!$F$232,4)</f>
        <v>9380.9</v>
      </c>
      <c r="AL89" s="40">
        <f>ROUND(B89*'Rate Tables'!$F$233,4)</f>
        <v>12123</v>
      </c>
      <c r="AM89" s="40">
        <f>ROUND(B89*'Rate Tables'!$F$234,4)</f>
        <v>0</v>
      </c>
      <c r="AN89" s="40">
        <f>ROUND(B89*'Rate Tables'!$F$235,4)</f>
        <v>0</v>
      </c>
      <c r="AO89" s="40">
        <f>SUM(AK89:AN89)</f>
        <v>21503.9</v>
      </c>
      <c r="AP89" s="41">
        <f>ROUND(T89+Y89+Z89+AA89+AB89+AC89+AD89+AE89+AF89+AJ89+AO89,2)</f>
        <v>35018.620000000003</v>
      </c>
      <c r="AR89" s="40">
        <f>'Rate Tables'!$I$196</f>
        <v>300</v>
      </c>
      <c r="AS89" s="40">
        <f>ROUND(R89*'Rate Tables'!$I$201,4)</f>
        <v>5050</v>
      </c>
      <c r="AT89" s="40">
        <f>ROUND(S89*'Rate Tables'!$I$202,4)</f>
        <v>1215</v>
      </c>
      <c r="AU89" s="40">
        <f>ROUND(N89*'Rate Tables'!$I$205,4)</f>
        <v>1858.5</v>
      </c>
      <c r="AV89" s="40">
        <f>ROUND(O89*'Rate Tables'!$I$206,4)</f>
        <v>2583.75</v>
      </c>
      <c r="AW89" s="40">
        <f>SUM(AS89:AV89)</f>
        <v>10707.25</v>
      </c>
      <c r="AX89" s="40">
        <f>ROUND(B89*'Rate Tables'!$I$208,4)</f>
        <v>1053.5999999999999</v>
      </c>
      <c r="AY89" s="40">
        <f>ROUND($B89*'Rate Tables'!$I$210,4)</f>
        <v>1687.5</v>
      </c>
      <c r="AZ89" s="78">
        <f>ROUND($B89*'Rate Tables'!$I$212,4)</f>
        <v>423</v>
      </c>
      <c r="BA89" s="78">
        <f>ROUND($B89*'Rate Tables'!$I$213,4)</f>
        <v>0</v>
      </c>
      <c r="BB89" s="40">
        <f>ROUND(B89*'Rate Tables'!$I$215,4)</f>
        <v>1259.4000000000001</v>
      </c>
      <c r="BC89" s="40">
        <f>ROUND(B89*'Rate Tables'!$I$217,4)</f>
        <v>0</v>
      </c>
      <c r="BD89" s="40">
        <f>ROUND(B89*'Rate Tables'!$I$219,4)</f>
        <v>47.97</v>
      </c>
      <c r="BE89" s="40">
        <f>ROUND(R89*'Rate Tables'!$I$224,4)</f>
        <v>2410</v>
      </c>
      <c r="BF89" s="40">
        <f>ROUND(S89*'Rate Tables'!$I$225,4)</f>
        <v>576</v>
      </c>
      <c r="BG89" s="40">
        <f>ROUND(B89*'Rate Tables'!$I$227,4)</f>
        <v>-4527</v>
      </c>
      <c r="BH89" s="40">
        <f>SUM(BE89:BG89)</f>
        <v>-1541</v>
      </c>
      <c r="BI89" s="40">
        <f>ROUND(A89*Q89*'Rate Tables'!$I$231,4)</f>
        <v>9380.9</v>
      </c>
      <c r="BJ89" s="40">
        <f>ROUND(B89*'Rate Tables'!$I$233,4)</f>
        <v>12123</v>
      </c>
      <c r="BK89" s="40">
        <f>ROUND(B89*'Rate Tables'!$I$234,4)</f>
        <v>0</v>
      </c>
      <c r="BL89" s="40">
        <f>ROUND(B89*'Rate Tables'!$I$235,4)</f>
        <v>0</v>
      </c>
      <c r="BM89" s="40">
        <f>SUM(BI89:BL89)</f>
        <v>21503.9</v>
      </c>
      <c r="BN89" s="41">
        <f>ROUND(AR89+AW89+AX89+AY89+AZ89+BA89+BB89+BC89+BD89+BH89+BM89,2)</f>
        <v>35441.620000000003</v>
      </c>
    </row>
    <row r="90" spans="1:66" x14ac:dyDescent="0.25">
      <c r="A90" s="19">
        <f t="shared" si="14"/>
        <v>1000</v>
      </c>
      <c r="B90" s="19">
        <f t="shared" si="14"/>
        <v>300000</v>
      </c>
      <c r="C90" s="50">
        <f t="shared" si="14"/>
        <v>0.5</v>
      </c>
      <c r="D90" s="50">
        <f t="shared" si="14"/>
        <v>0.5</v>
      </c>
      <c r="E90" s="12">
        <f>AP90</f>
        <v>35218.870000000003</v>
      </c>
      <c r="F90" s="12">
        <f>BN90</f>
        <v>35641.870000000003</v>
      </c>
      <c r="G90" s="12">
        <f>F90-E90</f>
        <v>423</v>
      </c>
      <c r="H90" s="29">
        <f>ROUND(G90/E90*100,1)</f>
        <v>1.2</v>
      </c>
      <c r="J90" s="12">
        <f>E90/B90*100</f>
        <v>11.739623333333334</v>
      </c>
      <c r="K90" s="12">
        <f>F90/B90*100</f>
        <v>11.880623333333334</v>
      </c>
      <c r="L90" s="12"/>
      <c r="N90" s="35">
        <f>ROUND(B90*C90,0)</f>
        <v>150000</v>
      </c>
      <c r="O90" s="35">
        <f>ROUND(B90*D90,0)</f>
        <v>150000</v>
      </c>
      <c r="P90" s="57">
        <f>$P$51</f>
        <v>0.9</v>
      </c>
      <c r="Q90" s="55">
        <f>$Q$89</f>
        <v>1</v>
      </c>
      <c r="R90" s="56">
        <f>A90</f>
        <v>1000</v>
      </c>
      <c r="S90" s="35">
        <f>ROUND(A90*P90,0)</f>
        <v>900</v>
      </c>
      <c r="T90" s="40">
        <f>'Rate Tables'!$F$196</f>
        <v>300</v>
      </c>
      <c r="U90" s="40">
        <f>ROUND(R90*'Rate Tables'!$F$201,4)</f>
        <v>5050</v>
      </c>
      <c r="V90" s="40">
        <f>ROUND(S90*'Rate Tables'!$F$202,4)</f>
        <v>1215</v>
      </c>
      <c r="W90" s="40">
        <f>ROUND(N90*'Rate Tables'!$F$205,4)</f>
        <v>2655</v>
      </c>
      <c r="X90" s="40">
        <f>ROUND(O90*'Rate Tables'!$F$206,4)</f>
        <v>1987.5</v>
      </c>
      <c r="Y90" s="40">
        <f>SUM(U90:X90)</f>
        <v>10907.5</v>
      </c>
      <c r="Z90" s="40">
        <f>ROUND(B90*'Rate Tables'!$F$208,4)</f>
        <v>1053.5999999999999</v>
      </c>
      <c r="AA90" s="40">
        <f>ROUND($B90*'Rate Tables'!$F$210,4)</f>
        <v>1687.5</v>
      </c>
      <c r="AB90" s="78">
        <f>ROUND($B90*'Rate Tables'!$F$212,4)</f>
        <v>0</v>
      </c>
      <c r="AC90" s="78">
        <f>ROUND($B90*'Rate Tables'!$F$213,4)</f>
        <v>0</v>
      </c>
      <c r="AD90" s="40">
        <f>ROUND(B90*'Rate Tables'!$F$215,4)</f>
        <v>1259.4000000000001</v>
      </c>
      <c r="AE90" s="40">
        <f>ROUND(B90*'Rate Tables'!$F$217,4)</f>
        <v>0</v>
      </c>
      <c r="AF90" s="40">
        <f>ROUND(B90*'Rate Tables'!$F$219,4)</f>
        <v>47.97</v>
      </c>
      <c r="AG90" s="40">
        <f>ROUND(R90*'Rate Tables'!$F$224,4)</f>
        <v>2410</v>
      </c>
      <c r="AH90" s="40">
        <f>ROUND(S90*'Rate Tables'!$F$225,4)</f>
        <v>576</v>
      </c>
      <c r="AI90" s="40">
        <f>ROUND(B90*'Rate Tables'!$F$227,4)</f>
        <v>-4527</v>
      </c>
      <c r="AJ90" s="40">
        <f>SUM(AG90:AI90)</f>
        <v>-1541</v>
      </c>
      <c r="AK90" s="40">
        <f>ROUND(A90*Q90*'Rate Tables'!$F$232,4)</f>
        <v>9380.9</v>
      </c>
      <c r="AL90" s="40">
        <f>ROUND(B90*'Rate Tables'!$F$233,4)</f>
        <v>12123</v>
      </c>
      <c r="AM90" s="40">
        <f>ROUND(B90*'Rate Tables'!$F$234,4)</f>
        <v>0</v>
      </c>
      <c r="AN90" s="40">
        <f>ROUND(B90*'Rate Tables'!$F$235,4)</f>
        <v>0</v>
      </c>
      <c r="AO90" s="40">
        <f>SUM(AK90:AN90)</f>
        <v>21503.9</v>
      </c>
      <c r="AP90" s="41">
        <f t="shared" ref="AP90:AP112" si="15">ROUND(T90+Y90+Z90+AA90+AB90+AC90+AD90+AE90+AF90+AJ90+AO90,2)</f>
        <v>35218.870000000003</v>
      </c>
      <c r="AR90" s="40">
        <f>'Rate Tables'!$I$196</f>
        <v>300</v>
      </c>
      <c r="AS90" s="40">
        <f>ROUND(R90*'Rate Tables'!$I$201,4)</f>
        <v>5050</v>
      </c>
      <c r="AT90" s="40">
        <f>ROUND(S90*'Rate Tables'!$I$202,4)</f>
        <v>1215</v>
      </c>
      <c r="AU90" s="40">
        <f>ROUND(N90*'Rate Tables'!$I$205,4)</f>
        <v>2655</v>
      </c>
      <c r="AV90" s="40">
        <f>ROUND(O90*'Rate Tables'!$I$206,4)</f>
        <v>1987.5</v>
      </c>
      <c r="AW90" s="40">
        <f>SUM(AS90:AV90)</f>
        <v>10907.5</v>
      </c>
      <c r="AX90" s="40">
        <f>ROUND(B90*'Rate Tables'!$I$208,4)</f>
        <v>1053.5999999999999</v>
      </c>
      <c r="AY90" s="40">
        <f>ROUND($B90*'Rate Tables'!$I$210,4)</f>
        <v>1687.5</v>
      </c>
      <c r="AZ90" s="78">
        <f>ROUND($B90*'Rate Tables'!$I$212,4)</f>
        <v>423</v>
      </c>
      <c r="BA90" s="78">
        <f>ROUND($B90*'Rate Tables'!$I$213,4)</f>
        <v>0</v>
      </c>
      <c r="BB90" s="40">
        <f>ROUND(B90*'Rate Tables'!$I$215,4)</f>
        <v>1259.4000000000001</v>
      </c>
      <c r="BC90" s="40">
        <f>ROUND(B90*'Rate Tables'!$I$217,4)</f>
        <v>0</v>
      </c>
      <c r="BD90" s="40">
        <f>ROUND(B90*'Rate Tables'!$I$219,4)</f>
        <v>47.97</v>
      </c>
      <c r="BE90" s="40">
        <f>ROUND(R90*'Rate Tables'!$I$224,4)</f>
        <v>2410</v>
      </c>
      <c r="BF90" s="40">
        <f>ROUND(S90*'Rate Tables'!$I$225,4)</f>
        <v>576</v>
      </c>
      <c r="BG90" s="40">
        <f>ROUND(B90*'Rate Tables'!$I$227,4)</f>
        <v>-4527</v>
      </c>
      <c r="BH90" s="40">
        <f>SUM(BE90:BG90)</f>
        <v>-1541</v>
      </c>
      <c r="BI90" s="40">
        <f>ROUND(A90*Q90*'Rate Tables'!$I$231,4)</f>
        <v>9380.9</v>
      </c>
      <c r="BJ90" s="40">
        <f>ROUND(B90*'Rate Tables'!$I$233,4)</f>
        <v>12123</v>
      </c>
      <c r="BK90" s="40">
        <f>ROUND(B90*'Rate Tables'!$I$234,4)</f>
        <v>0</v>
      </c>
      <c r="BL90" s="40">
        <f>ROUND(B90*'Rate Tables'!$I$235,4)</f>
        <v>0</v>
      </c>
      <c r="BM90" s="40">
        <f>SUM(BI90:BL90)</f>
        <v>21503.9</v>
      </c>
      <c r="BN90" s="41">
        <f t="shared" ref="BN90:BN112" si="16">ROUND(AR90+AW90+AX90+AY90+AZ90+BA90+BB90+BC90+BD90+BH90+BM90,2)</f>
        <v>35641.870000000003</v>
      </c>
    </row>
    <row r="91" spans="1:66" x14ac:dyDescent="0.25">
      <c r="A91" s="19">
        <f t="shared" si="14"/>
        <v>1000</v>
      </c>
      <c r="B91" s="19">
        <f t="shared" si="14"/>
        <v>400000</v>
      </c>
      <c r="C91" s="50">
        <f t="shared" si="14"/>
        <v>0.35</v>
      </c>
      <c r="D91" s="50">
        <f t="shared" si="14"/>
        <v>0.65</v>
      </c>
      <c r="E91" s="12">
        <f>AP91</f>
        <v>40380.86</v>
      </c>
      <c r="F91" s="12">
        <f>BN91</f>
        <v>40944.86</v>
      </c>
      <c r="G91" s="12">
        <f>F91-E91</f>
        <v>564</v>
      </c>
      <c r="H91" s="29">
        <f>ROUND(G91/E91*100,1)</f>
        <v>1.4</v>
      </c>
      <c r="J91" s="12">
        <f>E91/B91*100</f>
        <v>10.095215</v>
      </c>
      <c r="K91" s="12">
        <f>F91/B91*100</f>
        <v>10.236215</v>
      </c>
      <c r="L91" s="12"/>
      <c r="N91" s="35">
        <f>ROUND(B91*C91,0)</f>
        <v>140000</v>
      </c>
      <c r="O91" s="35">
        <f>ROUND(B91*D91,0)</f>
        <v>260000</v>
      </c>
      <c r="P91" s="57">
        <f t="shared" ref="P91:P107" si="17">$P$51</f>
        <v>0.9</v>
      </c>
      <c r="Q91" s="55">
        <f t="shared" ref="Q91:Q107" si="18">$Q$89</f>
        <v>1</v>
      </c>
      <c r="R91" s="56">
        <f>A91</f>
        <v>1000</v>
      </c>
      <c r="S91" s="35">
        <f>ROUND(A91*P91,0)</f>
        <v>900</v>
      </c>
      <c r="T91" s="40">
        <f>'Rate Tables'!$F$196</f>
        <v>300</v>
      </c>
      <c r="U91" s="40">
        <f>ROUND(R91*'Rate Tables'!$F$201,4)</f>
        <v>5050</v>
      </c>
      <c r="V91" s="40">
        <f>ROUND(S91*'Rate Tables'!$F$202,4)</f>
        <v>1215</v>
      </c>
      <c r="W91" s="40">
        <f>ROUND(N91*'Rate Tables'!$F$205,4)</f>
        <v>2478</v>
      </c>
      <c r="X91" s="40">
        <f>ROUND(O91*'Rate Tables'!$F$206,4)</f>
        <v>3445</v>
      </c>
      <c r="Y91" s="40">
        <f>SUM(U91:X91)</f>
        <v>12188</v>
      </c>
      <c r="Z91" s="40">
        <f>ROUND(B91*'Rate Tables'!$F$208,4)</f>
        <v>1404.8</v>
      </c>
      <c r="AA91" s="40">
        <f>ROUND($B91*'Rate Tables'!$F$210,4)</f>
        <v>2250</v>
      </c>
      <c r="AB91" s="78">
        <f>ROUND($B91*'Rate Tables'!$F$212,4)</f>
        <v>0</v>
      </c>
      <c r="AC91" s="78">
        <f>ROUND($B91*'Rate Tables'!$F$213,4)</f>
        <v>0</v>
      </c>
      <c r="AD91" s="40">
        <f>ROUND(B91*'Rate Tables'!$F$215,4)</f>
        <v>1679.2</v>
      </c>
      <c r="AE91" s="40">
        <f>ROUND(B91*'Rate Tables'!$F$217,4)</f>
        <v>0</v>
      </c>
      <c r="AF91" s="40">
        <f>ROUND(B91*'Rate Tables'!$F$219,4)</f>
        <v>63.96</v>
      </c>
      <c r="AG91" s="40">
        <f>ROUND(R91*'Rate Tables'!$F$224,4)</f>
        <v>2410</v>
      </c>
      <c r="AH91" s="40">
        <f>ROUND(S91*'Rate Tables'!$F$225,4)</f>
        <v>576</v>
      </c>
      <c r="AI91" s="40">
        <f>ROUND(B91*'Rate Tables'!$F$227,4)</f>
        <v>-6036</v>
      </c>
      <c r="AJ91" s="40">
        <f>SUM(AG91:AI91)</f>
        <v>-3050</v>
      </c>
      <c r="AK91" s="40">
        <f>ROUND(A91*Q91*'Rate Tables'!$F$232,4)</f>
        <v>9380.9</v>
      </c>
      <c r="AL91" s="40">
        <f>ROUND(B91*'Rate Tables'!$F$233,4)</f>
        <v>16164</v>
      </c>
      <c r="AM91" s="40">
        <f>ROUND(B91*'Rate Tables'!$F$234,4)</f>
        <v>0</v>
      </c>
      <c r="AN91" s="40">
        <f>ROUND(B91*'Rate Tables'!$F$235,4)</f>
        <v>0</v>
      </c>
      <c r="AO91" s="40">
        <f>SUM(AK91:AN91)</f>
        <v>25544.9</v>
      </c>
      <c r="AP91" s="41">
        <f t="shared" si="15"/>
        <v>40380.86</v>
      </c>
      <c r="AR91" s="40">
        <f>'Rate Tables'!$I$196</f>
        <v>300</v>
      </c>
      <c r="AS91" s="40">
        <f>ROUND(R91*'Rate Tables'!$I$201,4)</f>
        <v>5050</v>
      </c>
      <c r="AT91" s="40">
        <f>ROUND(S91*'Rate Tables'!$I$202,4)</f>
        <v>1215</v>
      </c>
      <c r="AU91" s="40">
        <f>ROUND(N91*'Rate Tables'!$I$205,4)</f>
        <v>2478</v>
      </c>
      <c r="AV91" s="40">
        <f>ROUND(O91*'Rate Tables'!$I$206,4)</f>
        <v>3445</v>
      </c>
      <c r="AW91" s="40">
        <f>SUM(AS91:AV91)</f>
        <v>12188</v>
      </c>
      <c r="AX91" s="40">
        <f>ROUND(B91*'Rate Tables'!$I$208,4)</f>
        <v>1404.8</v>
      </c>
      <c r="AY91" s="40">
        <f>ROUND($B91*'Rate Tables'!$I$210,4)</f>
        <v>2250</v>
      </c>
      <c r="AZ91" s="78">
        <f>ROUND($B91*'Rate Tables'!$I$212,4)</f>
        <v>564</v>
      </c>
      <c r="BA91" s="78">
        <f>ROUND($B91*'Rate Tables'!$I$213,4)</f>
        <v>0</v>
      </c>
      <c r="BB91" s="40">
        <f>ROUND(B91*'Rate Tables'!$I$215,4)</f>
        <v>1679.2</v>
      </c>
      <c r="BC91" s="40">
        <f>ROUND(B91*'Rate Tables'!$I$217,4)</f>
        <v>0</v>
      </c>
      <c r="BD91" s="40">
        <f>ROUND(B91*'Rate Tables'!$I$219,4)</f>
        <v>63.96</v>
      </c>
      <c r="BE91" s="40">
        <f>ROUND(R91*'Rate Tables'!$I$224,4)</f>
        <v>2410</v>
      </c>
      <c r="BF91" s="40">
        <f>ROUND(S91*'Rate Tables'!$I$225,4)</f>
        <v>576</v>
      </c>
      <c r="BG91" s="40">
        <f>ROUND(B91*'Rate Tables'!$I$227,4)</f>
        <v>-6036</v>
      </c>
      <c r="BH91" s="40">
        <f>SUM(BE91:BG91)</f>
        <v>-3050</v>
      </c>
      <c r="BI91" s="40">
        <f>ROUND(A91*Q91*'Rate Tables'!$I$231,4)</f>
        <v>9380.9</v>
      </c>
      <c r="BJ91" s="40">
        <f>ROUND(B91*'Rate Tables'!$I$233,4)</f>
        <v>16164</v>
      </c>
      <c r="BK91" s="40">
        <f>ROUND(B91*'Rate Tables'!$I$234,4)</f>
        <v>0</v>
      </c>
      <c r="BL91" s="40">
        <f>ROUND(B91*'Rate Tables'!$I$235,4)</f>
        <v>0</v>
      </c>
      <c r="BM91" s="40">
        <f>SUM(BI91:BL91)</f>
        <v>25544.9</v>
      </c>
      <c r="BN91" s="41">
        <f t="shared" si="16"/>
        <v>40944.86</v>
      </c>
    </row>
    <row r="92" spans="1:66" x14ac:dyDescent="0.25">
      <c r="A92" s="19">
        <f t="shared" si="14"/>
        <v>1000</v>
      </c>
      <c r="B92" s="19">
        <f t="shared" si="14"/>
        <v>400000</v>
      </c>
      <c r="C92" s="50">
        <f t="shared" si="14"/>
        <v>0.5</v>
      </c>
      <c r="D92" s="50">
        <f t="shared" si="14"/>
        <v>0.5</v>
      </c>
      <c r="E92" s="12">
        <f>AP92</f>
        <v>40647.86</v>
      </c>
      <c r="F92" s="12">
        <f>BN92</f>
        <v>41211.86</v>
      </c>
      <c r="G92" s="12">
        <f>F92-E92</f>
        <v>564</v>
      </c>
      <c r="H92" s="29">
        <f>ROUND(G92/E92*100,1)</f>
        <v>1.4</v>
      </c>
      <c r="J92" s="12">
        <f>E92/B92*100</f>
        <v>10.161965</v>
      </c>
      <c r="K92" s="12">
        <f>F92/B92*100</f>
        <v>10.302965</v>
      </c>
      <c r="L92" s="12"/>
      <c r="N92" s="35">
        <f>ROUND(B92*C92,0)</f>
        <v>200000</v>
      </c>
      <c r="O92" s="35">
        <f>ROUND(B92*D92,0)</f>
        <v>200000</v>
      </c>
      <c r="P92" s="57">
        <f t="shared" si="17"/>
        <v>0.9</v>
      </c>
      <c r="Q92" s="55">
        <f t="shared" si="18"/>
        <v>1</v>
      </c>
      <c r="R92" s="56">
        <f>A92</f>
        <v>1000</v>
      </c>
      <c r="S92" s="35">
        <f>ROUND(A92*P92,0)</f>
        <v>900</v>
      </c>
      <c r="T92" s="40">
        <f>'Rate Tables'!$F$196</f>
        <v>300</v>
      </c>
      <c r="U92" s="40">
        <f>ROUND(R92*'Rate Tables'!$F$201,4)</f>
        <v>5050</v>
      </c>
      <c r="V92" s="40">
        <f>ROUND(S92*'Rate Tables'!$F$202,4)</f>
        <v>1215</v>
      </c>
      <c r="W92" s="40">
        <f>ROUND(N92*'Rate Tables'!$F$205,4)</f>
        <v>3540</v>
      </c>
      <c r="X92" s="40">
        <f>ROUND(O92*'Rate Tables'!$F$206,4)</f>
        <v>2650</v>
      </c>
      <c r="Y92" s="40">
        <f>SUM(U92:X92)</f>
        <v>12455</v>
      </c>
      <c r="Z92" s="40">
        <f>ROUND(B92*'Rate Tables'!$F$208,4)</f>
        <v>1404.8</v>
      </c>
      <c r="AA92" s="40">
        <f>ROUND($B92*'Rate Tables'!$F$210,4)</f>
        <v>2250</v>
      </c>
      <c r="AB92" s="78">
        <f>ROUND($B92*'Rate Tables'!$F$212,4)</f>
        <v>0</v>
      </c>
      <c r="AC92" s="78">
        <f>ROUND($B92*'Rate Tables'!$F$213,4)</f>
        <v>0</v>
      </c>
      <c r="AD92" s="40">
        <f>ROUND(B92*'Rate Tables'!$F$215,4)</f>
        <v>1679.2</v>
      </c>
      <c r="AE92" s="40">
        <f>ROUND(B92*'Rate Tables'!$F$217,4)</f>
        <v>0</v>
      </c>
      <c r="AF92" s="40">
        <f>ROUND(B92*'Rate Tables'!$F$219,4)</f>
        <v>63.96</v>
      </c>
      <c r="AG92" s="40">
        <f>ROUND(R92*'Rate Tables'!$F$224,4)</f>
        <v>2410</v>
      </c>
      <c r="AH92" s="40">
        <f>ROUND(S92*'Rate Tables'!$F$225,4)</f>
        <v>576</v>
      </c>
      <c r="AI92" s="40">
        <f>ROUND(B92*'Rate Tables'!$F$227,4)</f>
        <v>-6036</v>
      </c>
      <c r="AJ92" s="40">
        <f>SUM(AG92:AI92)</f>
        <v>-3050</v>
      </c>
      <c r="AK92" s="40">
        <f>ROUND(A92*Q92*'Rate Tables'!$F$232,4)</f>
        <v>9380.9</v>
      </c>
      <c r="AL92" s="40">
        <f>ROUND(B92*'Rate Tables'!$F$233,4)</f>
        <v>16164</v>
      </c>
      <c r="AM92" s="40">
        <f>ROUND(B92*'Rate Tables'!$F$234,4)</f>
        <v>0</v>
      </c>
      <c r="AN92" s="40">
        <f>ROUND(B92*'Rate Tables'!$F$235,4)</f>
        <v>0</v>
      </c>
      <c r="AO92" s="40">
        <f>SUM(AK92:AN92)</f>
        <v>25544.9</v>
      </c>
      <c r="AP92" s="41">
        <f t="shared" si="15"/>
        <v>40647.86</v>
      </c>
      <c r="AR92" s="40">
        <f>'Rate Tables'!$I$196</f>
        <v>300</v>
      </c>
      <c r="AS92" s="40">
        <f>ROUND(R92*'Rate Tables'!$I$201,4)</f>
        <v>5050</v>
      </c>
      <c r="AT92" s="40">
        <f>ROUND(S92*'Rate Tables'!$I$202,4)</f>
        <v>1215</v>
      </c>
      <c r="AU92" s="40">
        <f>ROUND(N92*'Rate Tables'!$I$205,4)</f>
        <v>3540</v>
      </c>
      <c r="AV92" s="40">
        <f>ROUND(O92*'Rate Tables'!$I$206,4)</f>
        <v>2650</v>
      </c>
      <c r="AW92" s="40">
        <f>SUM(AS92:AV92)</f>
        <v>12455</v>
      </c>
      <c r="AX92" s="40">
        <f>ROUND(B92*'Rate Tables'!$I$208,4)</f>
        <v>1404.8</v>
      </c>
      <c r="AY92" s="40">
        <f>ROUND($B92*'Rate Tables'!$I$210,4)</f>
        <v>2250</v>
      </c>
      <c r="AZ92" s="78">
        <f>ROUND($B92*'Rate Tables'!$I$212,4)</f>
        <v>564</v>
      </c>
      <c r="BA92" s="78">
        <f>ROUND($B92*'Rate Tables'!$I$213,4)</f>
        <v>0</v>
      </c>
      <c r="BB92" s="40">
        <f>ROUND(B92*'Rate Tables'!$I$215,4)</f>
        <v>1679.2</v>
      </c>
      <c r="BC92" s="40">
        <f>ROUND(B92*'Rate Tables'!$I$217,4)</f>
        <v>0</v>
      </c>
      <c r="BD92" s="40">
        <f>ROUND(B92*'Rate Tables'!$I$219,4)</f>
        <v>63.96</v>
      </c>
      <c r="BE92" s="40">
        <f>ROUND(R92*'Rate Tables'!$I$224,4)</f>
        <v>2410</v>
      </c>
      <c r="BF92" s="40">
        <f>ROUND(S92*'Rate Tables'!$I$225,4)</f>
        <v>576</v>
      </c>
      <c r="BG92" s="40">
        <f>ROUND(B92*'Rate Tables'!$I$227,4)</f>
        <v>-6036</v>
      </c>
      <c r="BH92" s="40">
        <f>SUM(BE92:BG92)</f>
        <v>-3050</v>
      </c>
      <c r="BI92" s="40">
        <f>ROUND(A92*Q92*'Rate Tables'!$I$231,4)</f>
        <v>9380.9</v>
      </c>
      <c r="BJ92" s="40">
        <f>ROUND(B92*'Rate Tables'!$I$233,4)</f>
        <v>16164</v>
      </c>
      <c r="BK92" s="40">
        <f>ROUND(B92*'Rate Tables'!$I$234,4)</f>
        <v>0</v>
      </c>
      <c r="BL92" s="40">
        <f>ROUND(B92*'Rate Tables'!$I$235,4)</f>
        <v>0</v>
      </c>
      <c r="BM92" s="40">
        <f>SUM(BI92:BL92)</f>
        <v>25544.9</v>
      </c>
      <c r="BN92" s="41">
        <f t="shared" si="16"/>
        <v>41211.86</v>
      </c>
    </row>
    <row r="93" spans="1:66" x14ac:dyDescent="0.25">
      <c r="B93" s="19"/>
      <c r="C93" s="19"/>
      <c r="D93" s="19"/>
      <c r="E93" s="12"/>
      <c r="F93" s="12"/>
      <c r="G93" s="12"/>
      <c r="H93" s="29"/>
      <c r="J93" s="12"/>
      <c r="K93" s="12"/>
      <c r="L93" s="12"/>
      <c r="T93" s="40"/>
      <c r="U93" s="40"/>
      <c r="V93" s="40"/>
      <c r="W93" s="40"/>
      <c r="X93" s="40"/>
      <c r="Y93" s="40"/>
      <c r="Z93" s="40"/>
      <c r="AA93" s="40"/>
      <c r="AB93" s="78"/>
      <c r="AC93" s="78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1"/>
      <c r="AR93" s="40"/>
      <c r="AS93" s="40"/>
      <c r="AT93" s="40"/>
      <c r="AU93" s="40"/>
      <c r="AV93" s="40"/>
      <c r="AW93" s="40"/>
      <c r="AX93" s="40"/>
      <c r="AY93" s="40"/>
      <c r="AZ93" s="78"/>
      <c r="BA93" s="78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1"/>
    </row>
    <row r="94" spans="1:66" x14ac:dyDescent="0.25">
      <c r="A94" s="19">
        <f t="shared" ref="A94:D97" si="19">A56</f>
        <v>2000</v>
      </c>
      <c r="B94" s="19">
        <f t="shared" si="19"/>
        <v>600000</v>
      </c>
      <c r="C94" s="50">
        <f t="shared" si="19"/>
        <v>0.35</v>
      </c>
      <c r="D94" s="50">
        <f t="shared" si="19"/>
        <v>0.65</v>
      </c>
      <c r="E94" s="12">
        <f>AP94</f>
        <v>69737.240000000005</v>
      </c>
      <c r="F94" s="12">
        <f>BN94</f>
        <v>70583.240000000005</v>
      </c>
      <c r="G94" s="12">
        <f>F94-E94</f>
        <v>846</v>
      </c>
      <c r="H94" s="29">
        <f>ROUND(G94/E94*100,1)</f>
        <v>1.2</v>
      </c>
      <c r="J94" s="12">
        <f>E94/B94*100</f>
        <v>11.622873333333335</v>
      </c>
      <c r="K94" s="12">
        <f>F94/B94*100</f>
        <v>11.763873333333335</v>
      </c>
      <c r="L94" s="12"/>
      <c r="N94" s="35">
        <f>ROUND(B94*C94,0)</f>
        <v>210000</v>
      </c>
      <c r="O94" s="35">
        <f>ROUND(B94*D94,0)</f>
        <v>390000</v>
      </c>
      <c r="P94" s="57">
        <f t="shared" si="17"/>
        <v>0.9</v>
      </c>
      <c r="Q94" s="55">
        <f t="shared" si="18"/>
        <v>1</v>
      </c>
      <c r="R94" s="56">
        <f>A94</f>
        <v>2000</v>
      </c>
      <c r="S94" s="35">
        <f>ROUND(A94*P94,0)</f>
        <v>1800</v>
      </c>
      <c r="T94" s="40">
        <f>'Rate Tables'!$F$196</f>
        <v>300</v>
      </c>
      <c r="U94" s="40">
        <f>ROUND(R94*'Rate Tables'!$F$201,4)</f>
        <v>10100</v>
      </c>
      <c r="V94" s="40">
        <f>ROUND(S94*'Rate Tables'!$F$202,4)</f>
        <v>2430</v>
      </c>
      <c r="W94" s="40">
        <f>ROUND(N94*'Rate Tables'!$F$205,4)</f>
        <v>3717</v>
      </c>
      <c r="X94" s="40">
        <f>ROUND(O94*'Rate Tables'!$F$206,4)</f>
        <v>5167.5</v>
      </c>
      <c r="Y94" s="40">
        <f>SUM(U94:X94)</f>
        <v>21414.5</v>
      </c>
      <c r="Z94" s="40">
        <f>ROUND(B94*'Rate Tables'!$F$208,4)</f>
        <v>2107.1999999999998</v>
      </c>
      <c r="AA94" s="40">
        <f>ROUND($B94*'Rate Tables'!$F$210,4)</f>
        <v>3375</v>
      </c>
      <c r="AB94" s="78">
        <f>ROUND($B94*'Rate Tables'!$F$212,4)</f>
        <v>0</v>
      </c>
      <c r="AC94" s="78">
        <f>ROUND($B94*'Rate Tables'!$F$213,4)</f>
        <v>0</v>
      </c>
      <c r="AD94" s="40">
        <f>ROUND(B94*'Rate Tables'!$F$215,4)</f>
        <v>2518.8000000000002</v>
      </c>
      <c r="AE94" s="40">
        <f>ROUND(B94*'Rate Tables'!$F$217,4)</f>
        <v>0</v>
      </c>
      <c r="AF94" s="40">
        <f>ROUND(B94*'Rate Tables'!$F$219,4)</f>
        <v>95.94</v>
      </c>
      <c r="AG94" s="40">
        <f>ROUND(R94*'Rate Tables'!$F$224,4)</f>
        <v>4820</v>
      </c>
      <c r="AH94" s="40">
        <f>ROUND(S94*'Rate Tables'!$F$225,4)</f>
        <v>1152</v>
      </c>
      <c r="AI94" s="40">
        <f>ROUND(B94*'Rate Tables'!$F$227,4)</f>
        <v>-9054</v>
      </c>
      <c r="AJ94" s="40">
        <f>SUM(AG94:AI94)</f>
        <v>-3082</v>
      </c>
      <c r="AK94" s="40">
        <f>ROUND(A94*Q94*'Rate Tables'!$F$232,4)</f>
        <v>18761.8</v>
      </c>
      <c r="AL94" s="40">
        <f>ROUND(B94*'Rate Tables'!$F$233,4)</f>
        <v>24246</v>
      </c>
      <c r="AM94" s="40">
        <f>ROUND(B94*'Rate Tables'!$F$234,4)</f>
        <v>0</v>
      </c>
      <c r="AN94" s="40">
        <f>ROUND(B94*'Rate Tables'!$F$235,4)</f>
        <v>0</v>
      </c>
      <c r="AO94" s="40">
        <f>SUM(AK94:AN94)</f>
        <v>43007.8</v>
      </c>
      <c r="AP94" s="41">
        <f t="shared" si="15"/>
        <v>69737.240000000005</v>
      </c>
      <c r="AR94" s="40">
        <f>'Rate Tables'!$I$196</f>
        <v>300</v>
      </c>
      <c r="AS94" s="40">
        <f>ROUND(R94*'Rate Tables'!$I$201,4)</f>
        <v>10100</v>
      </c>
      <c r="AT94" s="40">
        <f>ROUND(S94*'Rate Tables'!$I$202,4)</f>
        <v>2430</v>
      </c>
      <c r="AU94" s="40">
        <f>ROUND(N94*'Rate Tables'!$I$205,4)</f>
        <v>3717</v>
      </c>
      <c r="AV94" s="40">
        <f>ROUND(O94*'Rate Tables'!$I$206,4)</f>
        <v>5167.5</v>
      </c>
      <c r="AW94" s="40">
        <f>SUM(AS94:AV94)</f>
        <v>21414.5</v>
      </c>
      <c r="AX94" s="40">
        <f>ROUND(B94*'Rate Tables'!$I$208,4)</f>
        <v>2107.1999999999998</v>
      </c>
      <c r="AY94" s="40">
        <f>ROUND($B94*'Rate Tables'!$I$210,4)</f>
        <v>3375</v>
      </c>
      <c r="AZ94" s="78">
        <f>ROUND($B94*'Rate Tables'!$I$212,4)</f>
        <v>846</v>
      </c>
      <c r="BA94" s="78">
        <f>ROUND($B94*'Rate Tables'!$I$213,4)</f>
        <v>0</v>
      </c>
      <c r="BB94" s="40">
        <f>ROUND(B94*'Rate Tables'!$I$215,4)</f>
        <v>2518.8000000000002</v>
      </c>
      <c r="BC94" s="40">
        <f>ROUND(B94*'Rate Tables'!$I$217,4)</f>
        <v>0</v>
      </c>
      <c r="BD94" s="40">
        <f>ROUND(B94*'Rate Tables'!$I$219,4)</f>
        <v>95.94</v>
      </c>
      <c r="BE94" s="40">
        <f>ROUND(R94*'Rate Tables'!$I$224,4)</f>
        <v>4820</v>
      </c>
      <c r="BF94" s="40">
        <f>ROUND(S94*'Rate Tables'!$I$225,4)</f>
        <v>1152</v>
      </c>
      <c r="BG94" s="40">
        <f>ROUND(B94*'Rate Tables'!$I$227,4)</f>
        <v>-9054</v>
      </c>
      <c r="BH94" s="40">
        <f>SUM(BE94:BG94)</f>
        <v>-3082</v>
      </c>
      <c r="BI94" s="40">
        <f>ROUND(A94*Q94*'Rate Tables'!$I$231,4)</f>
        <v>18761.8</v>
      </c>
      <c r="BJ94" s="40">
        <f>ROUND(B94*'Rate Tables'!$I$233,4)</f>
        <v>24246</v>
      </c>
      <c r="BK94" s="40">
        <f>ROUND(B94*'Rate Tables'!$I$234,4)</f>
        <v>0</v>
      </c>
      <c r="BL94" s="40">
        <f>ROUND(B94*'Rate Tables'!$I$235,4)</f>
        <v>0</v>
      </c>
      <c r="BM94" s="40">
        <f>SUM(BI94:BL94)</f>
        <v>43007.8</v>
      </c>
      <c r="BN94" s="41">
        <f t="shared" si="16"/>
        <v>70583.240000000005</v>
      </c>
    </row>
    <row r="95" spans="1:66" x14ac:dyDescent="0.25">
      <c r="A95" s="19">
        <f t="shared" si="19"/>
        <v>2000</v>
      </c>
      <c r="B95" s="19">
        <f t="shared" si="19"/>
        <v>600000</v>
      </c>
      <c r="C95" s="50">
        <f t="shared" si="19"/>
        <v>0.5</v>
      </c>
      <c r="D95" s="50">
        <f t="shared" si="19"/>
        <v>0.5</v>
      </c>
      <c r="E95" s="12">
        <f>AP95</f>
        <v>70137.740000000005</v>
      </c>
      <c r="F95" s="12">
        <f>BN95</f>
        <v>70983.740000000005</v>
      </c>
      <c r="G95" s="12">
        <f>F95-E95</f>
        <v>846</v>
      </c>
      <c r="H95" s="29">
        <f>ROUND(G95/E95*100,1)</f>
        <v>1.2</v>
      </c>
      <c r="J95" s="12">
        <f>E95/B95*100</f>
        <v>11.689623333333333</v>
      </c>
      <c r="K95" s="12">
        <f>F95/B95*100</f>
        <v>11.830623333333335</v>
      </c>
      <c r="L95" s="12"/>
      <c r="N95" s="35">
        <f>ROUND(B95*C95,0)</f>
        <v>300000</v>
      </c>
      <c r="O95" s="35">
        <f>ROUND(B95*D95,0)</f>
        <v>300000</v>
      </c>
      <c r="P95" s="57">
        <f t="shared" si="17"/>
        <v>0.9</v>
      </c>
      <c r="Q95" s="55">
        <f t="shared" si="18"/>
        <v>1</v>
      </c>
      <c r="R95" s="56">
        <f>A95</f>
        <v>2000</v>
      </c>
      <c r="S95" s="35">
        <f>ROUND(A95*P95,0)</f>
        <v>1800</v>
      </c>
      <c r="T95" s="40">
        <f>'Rate Tables'!$F$196</f>
        <v>300</v>
      </c>
      <c r="U95" s="40">
        <f>ROUND(R95*'Rate Tables'!$F$201,4)</f>
        <v>10100</v>
      </c>
      <c r="V95" s="40">
        <f>ROUND(S95*'Rate Tables'!$F$202,4)</f>
        <v>2430</v>
      </c>
      <c r="W95" s="40">
        <f>ROUND(N95*'Rate Tables'!$F$205,4)</f>
        <v>5310</v>
      </c>
      <c r="X95" s="40">
        <f>ROUND(O95*'Rate Tables'!$F$206,4)</f>
        <v>3975</v>
      </c>
      <c r="Y95" s="40">
        <f>SUM(U95:X95)</f>
        <v>21815</v>
      </c>
      <c r="Z95" s="40">
        <f>ROUND(B95*'Rate Tables'!$F$208,4)</f>
        <v>2107.1999999999998</v>
      </c>
      <c r="AA95" s="40">
        <f>ROUND($B95*'Rate Tables'!$F$210,4)</f>
        <v>3375</v>
      </c>
      <c r="AB95" s="78">
        <f>ROUND($B95*'Rate Tables'!$F$212,4)</f>
        <v>0</v>
      </c>
      <c r="AC95" s="78">
        <f>ROUND($B95*'Rate Tables'!$F$213,4)</f>
        <v>0</v>
      </c>
      <c r="AD95" s="40">
        <f>ROUND(B95*'Rate Tables'!$F$215,4)</f>
        <v>2518.8000000000002</v>
      </c>
      <c r="AE95" s="40">
        <f>ROUND(B95*'Rate Tables'!$F$217,4)</f>
        <v>0</v>
      </c>
      <c r="AF95" s="40">
        <f>ROUND(B95*'Rate Tables'!$F$219,4)</f>
        <v>95.94</v>
      </c>
      <c r="AG95" s="40">
        <f>ROUND(R95*'Rate Tables'!$F$224,4)</f>
        <v>4820</v>
      </c>
      <c r="AH95" s="40">
        <f>ROUND(S95*'Rate Tables'!$F$225,4)</f>
        <v>1152</v>
      </c>
      <c r="AI95" s="40">
        <f>ROUND(B95*'Rate Tables'!$F$227,4)</f>
        <v>-9054</v>
      </c>
      <c r="AJ95" s="40">
        <f>SUM(AG95:AI95)</f>
        <v>-3082</v>
      </c>
      <c r="AK95" s="40">
        <f>ROUND(A95*Q95*'Rate Tables'!$F$232,4)</f>
        <v>18761.8</v>
      </c>
      <c r="AL95" s="40">
        <f>ROUND(B95*'Rate Tables'!$F$233,4)</f>
        <v>24246</v>
      </c>
      <c r="AM95" s="40">
        <f>ROUND(B95*'Rate Tables'!$F$234,4)</f>
        <v>0</v>
      </c>
      <c r="AN95" s="40">
        <f>ROUND(B95*'Rate Tables'!$F$235,4)</f>
        <v>0</v>
      </c>
      <c r="AO95" s="40">
        <f>SUM(AK95:AN95)</f>
        <v>43007.8</v>
      </c>
      <c r="AP95" s="41">
        <f t="shared" si="15"/>
        <v>70137.740000000005</v>
      </c>
      <c r="AR95" s="40">
        <f>'Rate Tables'!$I$196</f>
        <v>300</v>
      </c>
      <c r="AS95" s="40">
        <f>ROUND(R95*'Rate Tables'!$I$201,4)</f>
        <v>10100</v>
      </c>
      <c r="AT95" s="40">
        <f>ROUND(S95*'Rate Tables'!$I$202,4)</f>
        <v>2430</v>
      </c>
      <c r="AU95" s="40">
        <f>ROUND(N95*'Rate Tables'!$I$205,4)</f>
        <v>5310</v>
      </c>
      <c r="AV95" s="40">
        <f>ROUND(O95*'Rate Tables'!$I$206,4)</f>
        <v>3975</v>
      </c>
      <c r="AW95" s="40">
        <f>SUM(AS95:AV95)</f>
        <v>21815</v>
      </c>
      <c r="AX95" s="40">
        <f>ROUND(B95*'Rate Tables'!$I$208,4)</f>
        <v>2107.1999999999998</v>
      </c>
      <c r="AY95" s="40">
        <f>ROUND($B95*'Rate Tables'!$I$210,4)</f>
        <v>3375</v>
      </c>
      <c r="AZ95" s="78">
        <f>ROUND($B95*'Rate Tables'!$I$212,4)</f>
        <v>846</v>
      </c>
      <c r="BA95" s="78">
        <f>ROUND($B95*'Rate Tables'!$I$213,4)</f>
        <v>0</v>
      </c>
      <c r="BB95" s="40">
        <f>ROUND(B95*'Rate Tables'!$I$215,4)</f>
        <v>2518.8000000000002</v>
      </c>
      <c r="BC95" s="40">
        <f>ROUND(B95*'Rate Tables'!$I$217,4)</f>
        <v>0</v>
      </c>
      <c r="BD95" s="40">
        <f>ROUND(B95*'Rate Tables'!$I$219,4)</f>
        <v>95.94</v>
      </c>
      <c r="BE95" s="40">
        <f>ROUND(R95*'Rate Tables'!$I$224,4)</f>
        <v>4820</v>
      </c>
      <c r="BF95" s="40">
        <f>ROUND(S95*'Rate Tables'!$I$225,4)</f>
        <v>1152</v>
      </c>
      <c r="BG95" s="40">
        <f>ROUND(B95*'Rate Tables'!$I$227,4)</f>
        <v>-9054</v>
      </c>
      <c r="BH95" s="40">
        <f>SUM(BE95:BG95)</f>
        <v>-3082</v>
      </c>
      <c r="BI95" s="40">
        <f>ROUND(A95*Q95*'Rate Tables'!$I$231,4)</f>
        <v>18761.8</v>
      </c>
      <c r="BJ95" s="40">
        <f>ROUND(B95*'Rate Tables'!$I$233,4)</f>
        <v>24246</v>
      </c>
      <c r="BK95" s="40">
        <f>ROUND(B95*'Rate Tables'!$I$234,4)</f>
        <v>0</v>
      </c>
      <c r="BL95" s="40">
        <f>ROUND(B95*'Rate Tables'!$I$235,4)</f>
        <v>0</v>
      </c>
      <c r="BM95" s="40">
        <f>SUM(BI95:BL95)</f>
        <v>43007.8</v>
      </c>
      <c r="BN95" s="41">
        <f t="shared" si="16"/>
        <v>70983.740000000005</v>
      </c>
    </row>
    <row r="96" spans="1:66" x14ac:dyDescent="0.25">
      <c r="A96" s="19">
        <f t="shared" si="19"/>
        <v>2000</v>
      </c>
      <c r="B96" s="19">
        <f t="shared" si="19"/>
        <v>800000</v>
      </c>
      <c r="C96" s="50">
        <f t="shared" si="19"/>
        <v>0.35</v>
      </c>
      <c r="D96" s="50">
        <f t="shared" si="19"/>
        <v>0.65</v>
      </c>
      <c r="E96" s="12">
        <f>AP96</f>
        <v>80461.72</v>
      </c>
      <c r="F96" s="12">
        <f>BN96</f>
        <v>81589.72</v>
      </c>
      <c r="G96" s="12">
        <f>F96-E96</f>
        <v>1128</v>
      </c>
      <c r="H96" s="29">
        <f>ROUND(G96/E96*100,1)</f>
        <v>1.4</v>
      </c>
      <c r="J96" s="12">
        <f>E96/B96*100</f>
        <v>10.057715</v>
      </c>
      <c r="K96" s="12">
        <f>F96/B96*100</f>
        <v>10.198715</v>
      </c>
      <c r="L96" s="12"/>
      <c r="N96" s="35">
        <f>ROUND(B96*C96,0)</f>
        <v>280000</v>
      </c>
      <c r="O96" s="35">
        <f>ROUND(B96*D96,0)</f>
        <v>520000</v>
      </c>
      <c r="P96" s="57">
        <f t="shared" si="17"/>
        <v>0.9</v>
      </c>
      <c r="Q96" s="55">
        <f t="shared" si="18"/>
        <v>1</v>
      </c>
      <c r="R96" s="56">
        <f>A96</f>
        <v>2000</v>
      </c>
      <c r="S96" s="35">
        <f>ROUND(A96*P96,0)</f>
        <v>1800</v>
      </c>
      <c r="T96" s="40">
        <f>'Rate Tables'!$F$196</f>
        <v>300</v>
      </c>
      <c r="U96" s="40">
        <f>ROUND(R96*'Rate Tables'!$F$201,4)</f>
        <v>10100</v>
      </c>
      <c r="V96" s="40">
        <f>ROUND(S96*'Rate Tables'!$F$202,4)</f>
        <v>2430</v>
      </c>
      <c r="W96" s="40">
        <f>ROUND(N96*'Rate Tables'!$F$205,4)</f>
        <v>4956</v>
      </c>
      <c r="X96" s="40">
        <f>ROUND(O96*'Rate Tables'!$F$206,4)</f>
        <v>6890</v>
      </c>
      <c r="Y96" s="40">
        <f>SUM(U96:X96)</f>
        <v>24376</v>
      </c>
      <c r="Z96" s="40">
        <f>ROUND(B96*'Rate Tables'!$F$208,4)</f>
        <v>2809.6</v>
      </c>
      <c r="AA96" s="40">
        <f>ROUND($B96*'Rate Tables'!$F$210,4)</f>
        <v>4500</v>
      </c>
      <c r="AB96" s="78">
        <f>ROUND($B96*'Rate Tables'!$F$212,4)</f>
        <v>0</v>
      </c>
      <c r="AC96" s="78">
        <f>ROUND($B96*'Rate Tables'!$F$213,4)</f>
        <v>0</v>
      </c>
      <c r="AD96" s="40">
        <f>ROUND(B96*'Rate Tables'!$F$215,4)</f>
        <v>3358.4</v>
      </c>
      <c r="AE96" s="40">
        <f>ROUND(B96*'Rate Tables'!$F$217,4)</f>
        <v>0</v>
      </c>
      <c r="AF96" s="40">
        <f>ROUND(B96*'Rate Tables'!$F$219,4)</f>
        <v>127.92</v>
      </c>
      <c r="AG96" s="40">
        <f>ROUND(R96*'Rate Tables'!$F$224,4)</f>
        <v>4820</v>
      </c>
      <c r="AH96" s="40">
        <f>ROUND(S96*'Rate Tables'!$F$225,4)</f>
        <v>1152</v>
      </c>
      <c r="AI96" s="40">
        <f>ROUND(B96*'Rate Tables'!$F$227,4)</f>
        <v>-12072</v>
      </c>
      <c r="AJ96" s="40">
        <f>SUM(AG96:AI96)</f>
        <v>-6100</v>
      </c>
      <c r="AK96" s="40">
        <f>ROUND(A96*Q96*'Rate Tables'!$F$232,4)</f>
        <v>18761.8</v>
      </c>
      <c r="AL96" s="40">
        <f>ROUND(B96*'Rate Tables'!$F$233,4)</f>
        <v>32328</v>
      </c>
      <c r="AM96" s="40">
        <f>ROUND(B96*'Rate Tables'!$F$234,4)</f>
        <v>0</v>
      </c>
      <c r="AN96" s="40">
        <f>ROUND(B96*'Rate Tables'!$F$235,4)</f>
        <v>0</v>
      </c>
      <c r="AO96" s="40">
        <f>SUM(AK96:AN96)</f>
        <v>51089.8</v>
      </c>
      <c r="AP96" s="41">
        <f t="shared" si="15"/>
        <v>80461.72</v>
      </c>
      <c r="AR96" s="40">
        <f>'Rate Tables'!$I$196</f>
        <v>300</v>
      </c>
      <c r="AS96" s="40">
        <f>ROUND(R96*'Rate Tables'!$I$201,4)</f>
        <v>10100</v>
      </c>
      <c r="AT96" s="40">
        <f>ROUND(S96*'Rate Tables'!$I$202,4)</f>
        <v>2430</v>
      </c>
      <c r="AU96" s="40">
        <f>ROUND(N96*'Rate Tables'!$I$205,4)</f>
        <v>4956</v>
      </c>
      <c r="AV96" s="40">
        <f>ROUND(O96*'Rate Tables'!$I$206,4)</f>
        <v>6890</v>
      </c>
      <c r="AW96" s="40">
        <f>SUM(AS96:AV96)</f>
        <v>24376</v>
      </c>
      <c r="AX96" s="40">
        <f>ROUND(B96*'Rate Tables'!$I$208,4)</f>
        <v>2809.6</v>
      </c>
      <c r="AY96" s="40">
        <f>ROUND($B96*'Rate Tables'!$I$210,4)</f>
        <v>4500</v>
      </c>
      <c r="AZ96" s="78">
        <f>ROUND($B96*'Rate Tables'!$I$212,4)</f>
        <v>1128</v>
      </c>
      <c r="BA96" s="78">
        <f>ROUND($B96*'Rate Tables'!$I$213,4)</f>
        <v>0</v>
      </c>
      <c r="BB96" s="40">
        <f>ROUND(B96*'Rate Tables'!$I$215,4)</f>
        <v>3358.4</v>
      </c>
      <c r="BC96" s="40">
        <f>ROUND(B96*'Rate Tables'!$I$217,4)</f>
        <v>0</v>
      </c>
      <c r="BD96" s="40">
        <f>ROUND(B96*'Rate Tables'!$I$219,4)</f>
        <v>127.92</v>
      </c>
      <c r="BE96" s="40">
        <f>ROUND(R96*'Rate Tables'!$I$224,4)</f>
        <v>4820</v>
      </c>
      <c r="BF96" s="40">
        <f>ROUND(S96*'Rate Tables'!$I$225,4)</f>
        <v>1152</v>
      </c>
      <c r="BG96" s="40">
        <f>ROUND(B96*'Rate Tables'!$I$227,4)</f>
        <v>-12072</v>
      </c>
      <c r="BH96" s="40">
        <f>SUM(BE96:BG96)</f>
        <v>-6100</v>
      </c>
      <c r="BI96" s="40">
        <f>ROUND(A96*Q96*'Rate Tables'!$I$231,4)</f>
        <v>18761.8</v>
      </c>
      <c r="BJ96" s="40">
        <f>ROUND(B96*'Rate Tables'!$I$233,4)</f>
        <v>32328</v>
      </c>
      <c r="BK96" s="40">
        <f>ROUND(B96*'Rate Tables'!$I$234,4)</f>
        <v>0</v>
      </c>
      <c r="BL96" s="40">
        <f>ROUND(B96*'Rate Tables'!$I$235,4)</f>
        <v>0</v>
      </c>
      <c r="BM96" s="40">
        <f>SUM(BI96:BL96)</f>
        <v>51089.8</v>
      </c>
      <c r="BN96" s="41">
        <f t="shared" si="16"/>
        <v>81589.72</v>
      </c>
    </row>
    <row r="97" spans="1:66" x14ac:dyDescent="0.25">
      <c r="A97" s="19">
        <f t="shared" si="19"/>
        <v>2000</v>
      </c>
      <c r="B97" s="19">
        <f t="shared" si="19"/>
        <v>800000</v>
      </c>
      <c r="C97" s="50">
        <f t="shared" si="19"/>
        <v>0.5</v>
      </c>
      <c r="D97" s="50">
        <f t="shared" si="19"/>
        <v>0.5</v>
      </c>
      <c r="E97" s="12">
        <f>AP97</f>
        <v>80995.72</v>
      </c>
      <c r="F97" s="12">
        <f>BN97</f>
        <v>82123.72</v>
      </c>
      <c r="G97" s="12">
        <f>F97-E97</f>
        <v>1128</v>
      </c>
      <c r="H97" s="29">
        <f>ROUND(G97/E97*100,1)</f>
        <v>1.4</v>
      </c>
      <c r="J97" s="12">
        <f>E97/B97*100</f>
        <v>10.124465000000001</v>
      </c>
      <c r="K97" s="12">
        <f>F97/B97*100</f>
        <v>10.265465000000001</v>
      </c>
      <c r="L97" s="12"/>
      <c r="N97" s="35">
        <f>ROUND(B97*C97,0)</f>
        <v>400000</v>
      </c>
      <c r="O97" s="35">
        <f>ROUND(B97*D97,0)</f>
        <v>400000</v>
      </c>
      <c r="P97" s="57">
        <f t="shared" si="17"/>
        <v>0.9</v>
      </c>
      <c r="Q97" s="55">
        <f t="shared" si="18"/>
        <v>1</v>
      </c>
      <c r="R97" s="56">
        <f>A97</f>
        <v>2000</v>
      </c>
      <c r="S97" s="35">
        <f>ROUND(A97*P97,0)</f>
        <v>1800</v>
      </c>
      <c r="T97" s="40">
        <f>'Rate Tables'!$F$196</f>
        <v>300</v>
      </c>
      <c r="U97" s="40">
        <f>ROUND(R97*'Rate Tables'!$F$201,4)</f>
        <v>10100</v>
      </c>
      <c r="V97" s="40">
        <f>ROUND(S97*'Rate Tables'!$F$202,4)</f>
        <v>2430</v>
      </c>
      <c r="W97" s="40">
        <f>ROUND(N97*'Rate Tables'!$F$205,4)</f>
        <v>7080</v>
      </c>
      <c r="X97" s="40">
        <f>ROUND(O97*'Rate Tables'!$F$206,4)</f>
        <v>5300</v>
      </c>
      <c r="Y97" s="40">
        <f>SUM(U97:X97)</f>
        <v>24910</v>
      </c>
      <c r="Z97" s="40">
        <f>ROUND(B97*'Rate Tables'!$F$208,4)</f>
        <v>2809.6</v>
      </c>
      <c r="AA97" s="40">
        <f>ROUND($B97*'Rate Tables'!$F$210,4)</f>
        <v>4500</v>
      </c>
      <c r="AB97" s="78">
        <f>ROUND($B97*'Rate Tables'!$F$212,4)</f>
        <v>0</v>
      </c>
      <c r="AC97" s="78">
        <f>ROUND($B97*'Rate Tables'!$F$213,4)</f>
        <v>0</v>
      </c>
      <c r="AD97" s="40">
        <f>ROUND(B97*'Rate Tables'!$F$215,4)</f>
        <v>3358.4</v>
      </c>
      <c r="AE97" s="40">
        <f>ROUND(B97*'Rate Tables'!$F$217,4)</f>
        <v>0</v>
      </c>
      <c r="AF97" s="40">
        <f>ROUND(B97*'Rate Tables'!$F$219,4)</f>
        <v>127.92</v>
      </c>
      <c r="AG97" s="40">
        <f>ROUND(R97*'Rate Tables'!$F$224,4)</f>
        <v>4820</v>
      </c>
      <c r="AH97" s="40">
        <f>ROUND(S97*'Rate Tables'!$F$225,4)</f>
        <v>1152</v>
      </c>
      <c r="AI97" s="40">
        <f>ROUND(B97*'Rate Tables'!$F$227,4)</f>
        <v>-12072</v>
      </c>
      <c r="AJ97" s="40">
        <f>SUM(AG97:AI97)</f>
        <v>-6100</v>
      </c>
      <c r="AK97" s="40">
        <f>ROUND(A97*Q97*'Rate Tables'!$F$232,4)</f>
        <v>18761.8</v>
      </c>
      <c r="AL97" s="40">
        <f>ROUND(B97*'Rate Tables'!$F$233,4)</f>
        <v>32328</v>
      </c>
      <c r="AM97" s="40">
        <f>ROUND(B97*'Rate Tables'!$F$234,4)</f>
        <v>0</v>
      </c>
      <c r="AN97" s="40">
        <f>ROUND(B97*'Rate Tables'!$F$235,4)</f>
        <v>0</v>
      </c>
      <c r="AO97" s="40">
        <f>SUM(AK97:AN97)</f>
        <v>51089.8</v>
      </c>
      <c r="AP97" s="41">
        <f t="shared" si="15"/>
        <v>80995.72</v>
      </c>
      <c r="AR97" s="40">
        <f>'Rate Tables'!$I$196</f>
        <v>300</v>
      </c>
      <c r="AS97" s="40">
        <f>ROUND(R97*'Rate Tables'!$I$201,4)</f>
        <v>10100</v>
      </c>
      <c r="AT97" s="40">
        <f>ROUND(S97*'Rate Tables'!$I$202,4)</f>
        <v>2430</v>
      </c>
      <c r="AU97" s="40">
        <f>ROUND(N97*'Rate Tables'!$I$205,4)</f>
        <v>7080</v>
      </c>
      <c r="AV97" s="40">
        <f>ROUND(O97*'Rate Tables'!$I$206,4)</f>
        <v>5300</v>
      </c>
      <c r="AW97" s="40">
        <f>SUM(AS97:AV97)</f>
        <v>24910</v>
      </c>
      <c r="AX97" s="40">
        <f>ROUND(B97*'Rate Tables'!$I$208,4)</f>
        <v>2809.6</v>
      </c>
      <c r="AY97" s="40">
        <f>ROUND($B97*'Rate Tables'!$I$210,4)</f>
        <v>4500</v>
      </c>
      <c r="AZ97" s="78">
        <f>ROUND($B97*'Rate Tables'!$I$212,4)</f>
        <v>1128</v>
      </c>
      <c r="BA97" s="78">
        <f>ROUND($B97*'Rate Tables'!$I$213,4)</f>
        <v>0</v>
      </c>
      <c r="BB97" s="40">
        <f>ROUND(B97*'Rate Tables'!$I$215,4)</f>
        <v>3358.4</v>
      </c>
      <c r="BC97" s="40">
        <f>ROUND(B97*'Rate Tables'!$I$217,4)</f>
        <v>0</v>
      </c>
      <c r="BD97" s="40">
        <f>ROUND(B97*'Rate Tables'!$I$219,4)</f>
        <v>127.92</v>
      </c>
      <c r="BE97" s="40">
        <f>ROUND(R97*'Rate Tables'!$I$224,4)</f>
        <v>4820</v>
      </c>
      <c r="BF97" s="40">
        <f>ROUND(S97*'Rate Tables'!$I$225,4)</f>
        <v>1152</v>
      </c>
      <c r="BG97" s="40">
        <f>ROUND(B97*'Rate Tables'!$I$227,4)</f>
        <v>-12072</v>
      </c>
      <c r="BH97" s="40">
        <f>SUM(BE97:BG97)</f>
        <v>-6100</v>
      </c>
      <c r="BI97" s="40">
        <f>ROUND(A97*Q97*'Rate Tables'!$I$231,4)</f>
        <v>18761.8</v>
      </c>
      <c r="BJ97" s="40">
        <f>ROUND(B97*'Rate Tables'!$I$233,4)</f>
        <v>32328</v>
      </c>
      <c r="BK97" s="40">
        <f>ROUND(B97*'Rate Tables'!$I$234,4)</f>
        <v>0</v>
      </c>
      <c r="BL97" s="40">
        <f>ROUND(B97*'Rate Tables'!$I$235,4)</f>
        <v>0</v>
      </c>
      <c r="BM97" s="40">
        <f>SUM(BI97:BL97)</f>
        <v>51089.8</v>
      </c>
      <c r="BN97" s="41">
        <f t="shared" si="16"/>
        <v>82123.72</v>
      </c>
    </row>
    <row r="98" spans="1:66" x14ac:dyDescent="0.25">
      <c r="B98" s="19"/>
      <c r="C98" s="19"/>
      <c r="D98" s="19"/>
      <c r="E98" s="12"/>
      <c r="F98" s="12"/>
      <c r="G98" s="12"/>
      <c r="H98" s="29"/>
      <c r="J98" s="12"/>
      <c r="K98" s="12"/>
      <c r="L98" s="12"/>
      <c r="T98" s="40"/>
      <c r="U98" s="40"/>
      <c r="V98" s="40"/>
      <c r="W98" s="40"/>
      <c r="X98" s="40"/>
      <c r="Y98" s="40"/>
      <c r="Z98" s="40"/>
      <c r="AA98" s="40"/>
      <c r="AB98" s="78"/>
      <c r="AC98" s="78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R98" s="40"/>
      <c r="AS98" s="40"/>
      <c r="AT98" s="40"/>
      <c r="AU98" s="40"/>
      <c r="AV98" s="40"/>
      <c r="AW98" s="40"/>
      <c r="AX98" s="40"/>
      <c r="AY98" s="40"/>
      <c r="AZ98" s="78"/>
      <c r="BA98" s="78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1"/>
    </row>
    <row r="99" spans="1:66" x14ac:dyDescent="0.25">
      <c r="A99" s="19">
        <f t="shared" ref="A99:D102" si="20">A61</f>
        <v>3000</v>
      </c>
      <c r="B99" s="19">
        <f t="shared" si="20"/>
        <v>900000</v>
      </c>
      <c r="C99" s="50">
        <f t="shared" si="20"/>
        <v>0.35</v>
      </c>
      <c r="D99" s="50">
        <f t="shared" si="20"/>
        <v>0.65</v>
      </c>
      <c r="E99" s="12">
        <f>AP99</f>
        <v>104455.86</v>
      </c>
      <c r="F99" s="12">
        <f>BN99</f>
        <v>105724.86</v>
      </c>
      <c r="G99" s="12">
        <f>F99-E99</f>
        <v>1269</v>
      </c>
      <c r="H99" s="29">
        <f>ROUND(G99/E99*100,1)</f>
        <v>1.2</v>
      </c>
      <c r="J99" s="12">
        <f>E99/B99*100</f>
        <v>11.606206666666667</v>
      </c>
      <c r="K99" s="12">
        <f>F99/B99*100</f>
        <v>11.747206666666667</v>
      </c>
      <c r="L99" s="12"/>
      <c r="N99" s="35">
        <f>ROUND(B99*C99,0)</f>
        <v>315000</v>
      </c>
      <c r="O99" s="35">
        <f>ROUND(B99*D99,0)</f>
        <v>585000</v>
      </c>
      <c r="P99" s="57">
        <f t="shared" si="17"/>
        <v>0.9</v>
      </c>
      <c r="Q99" s="55">
        <f t="shared" si="18"/>
        <v>1</v>
      </c>
      <c r="R99" s="56">
        <f>A99</f>
        <v>3000</v>
      </c>
      <c r="S99" s="35">
        <f>ROUND(A99*P99,0)</f>
        <v>2700</v>
      </c>
      <c r="T99" s="40">
        <f>'Rate Tables'!$F$196</f>
        <v>300</v>
      </c>
      <c r="U99" s="40">
        <f>ROUND(R99*'Rate Tables'!$F$201,4)</f>
        <v>15150</v>
      </c>
      <c r="V99" s="40">
        <f>ROUND(S99*'Rate Tables'!$F$202,4)</f>
        <v>3645</v>
      </c>
      <c r="W99" s="40">
        <f>ROUND(N99*'Rate Tables'!$F$205,4)</f>
        <v>5575.5</v>
      </c>
      <c r="X99" s="40">
        <f>ROUND(O99*'Rate Tables'!$F$206,4)</f>
        <v>7751.25</v>
      </c>
      <c r="Y99" s="40">
        <f>SUM(U99:X99)</f>
        <v>32121.75</v>
      </c>
      <c r="Z99" s="40">
        <f>ROUND(B99*'Rate Tables'!$F$208,4)</f>
        <v>3160.8</v>
      </c>
      <c r="AA99" s="40">
        <f>ROUND($B99*'Rate Tables'!$F$210,4)</f>
        <v>5062.5</v>
      </c>
      <c r="AB99" s="78">
        <f>ROUND($B99*'Rate Tables'!$F$212,4)</f>
        <v>0</v>
      </c>
      <c r="AC99" s="78">
        <f>ROUND($B99*'Rate Tables'!$F$213,4)</f>
        <v>0</v>
      </c>
      <c r="AD99" s="40">
        <f>ROUND(B99*'Rate Tables'!$F$215,4)</f>
        <v>3778.2</v>
      </c>
      <c r="AE99" s="40">
        <f>ROUND(B99*'Rate Tables'!$F$217,4)</f>
        <v>0</v>
      </c>
      <c r="AF99" s="40">
        <f>ROUND(B99*'Rate Tables'!$F$219,4)</f>
        <v>143.91</v>
      </c>
      <c r="AG99" s="40">
        <f>ROUND(R99*'Rate Tables'!$F$224,4)</f>
        <v>7230</v>
      </c>
      <c r="AH99" s="40">
        <f>ROUND(S99*'Rate Tables'!$F$225,4)</f>
        <v>1728</v>
      </c>
      <c r="AI99" s="40">
        <f>ROUND(B99*'Rate Tables'!$F$227,4)</f>
        <v>-13581</v>
      </c>
      <c r="AJ99" s="40">
        <f>SUM(AG99:AI99)</f>
        <v>-4623</v>
      </c>
      <c r="AK99" s="40">
        <f>ROUND(A99*Q99*'Rate Tables'!$F$232,4)</f>
        <v>28142.7</v>
      </c>
      <c r="AL99" s="40">
        <f>ROUND(B99*'Rate Tables'!$F$233,4)</f>
        <v>36369</v>
      </c>
      <c r="AM99" s="40">
        <f>ROUND(B99*'Rate Tables'!$F$234,4)</f>
        <v>0</v>
      </c>
      <c r="AN99" s="40">
        <f>ROUND(B99*'Rate Tables'!$F$235,4)</f>
        <v>0</v>
      </c>
      <c r="AO99" s="40">
        <f>SUM(AK99:AN99)</f>
        <v>64511.7</v>
      </c>
      <c r="AP99" s="41">
        <f t="shared" si="15"/>
        <v>104455.86</v>
      </c>
      <c r="AR99" s="40">
        <f>'Rate Tables'!$I$196</f>
        <v>300</v>
      </c>
      <c r="AS99" s="40">
        <f>ROUND(R99*'Rate Tables'!$I$201,4)</f>
        <v>15150</v>
      </c>
      <c r="AT99" s="40">
        <f>ROUND(S99*'Rate Tables'!$I$202,4)</f>
        <v>3645</v>
      </c>
      <c r="AU99" s="40">
        <f>ROUND(N99*'Rate Tables'!$I$205,4)</f>
        <v>5575.5</v>
      </c>
      <c r="AV99" s="40">
        <f>ROUND(O99*'Rate Tables'!$I$206,4)</f>
        <v>7751.25</v>
      </c>
      <c r="AW99" s="40">
        <f>SUM(AS99:AV99)</f>
        <v>32121.75</v>
      </c>
      <c r="AX99" s="40">
        <f>ROUND(B99*'Rate Tables'!$I$208,4)</f>
        <v>3160.8</v>
      </c>
      <c r="AY99" s="40">
        <f>ROUND($B99*'Rate Tables'!$I$210,4)</f>
        <v>5062.5</v>
      </c>
      <c r="AZ99" s="78">
        <f>ROUND($B99*'Rate Tables'!$I$212,4)</f>
        <v>1269</v>
      </c>
      <c r="BA99" s="78">
        <f>ROUND($B99*'Rate Tables'!$I$213,4)</f>
        <v>0</v>
      </c>
      <c r="BB99" s="40">
        <f>ROUND(B99*'Rate Tables'!$I$215,4)</f>
        <v>3778.2</v>
      </c>
      <c r="BC99" s="40">
        <f>ROUND(B99*'Rate Tables'!$I$217,4)</f>
        <v>0</v>
      </c>
      <c r="BD99" s="40">
        <f>ROUND(B99*'Rate Tables'!$I$219,4)</f>
        <v>143.91</v>
      </c>
      <c r="BE99" s="40">
        <f>ROUND(R99*'Rate Tables'!$I$224,4)</f>
        <v>7230</v>
      </c>
      <c r="BF99" s="40">
        <f>ROUND(S99*'Rate Tables'!$I$225,4)</f>
        <v>1728</v>
      </c>
      <c r="BG99" s="40">
        <f>ROUND(B99*'Rate Tables'!$I$227,4)</f>
        <v>-13581</v>
      </c>
      <c r="BH99" s="40">
        <f>SUM(BE99:BG99)</f>
        <v>-4623</v>
      </c>
      <c r="BI99" s="40">
        <f>ROUND(A99*Q99*'Rate Tables'!$I$231,4)</f>
        <v>28142.7</v>
      </c>
      <c r="BJ99" s="40">
        <f>ROUND(B99*'Rate Tables'!$I$233,4)</f>
        <v>36369</v>
      </c>
      <c r="BK99" s="40">
        <f>ROUND(B99*'Rate Tables'!$I$234,4)</f>
        <v>0</v>
      </c>
      <c r="BL99" s="40">
        <f>ROUND(B99*'Rate Tables'!$I$235,4)</f>
        <v>0</v>
      </c>
      <c r="BM99" s="40">
        <f>SUM(BI99:BL99)</f>
        <v>64511.7</v>
      </c>
      <c r="BN99" s="41">
        <f t="shared" si="16"/>
        <v>105724.86</v>
      </c>
    </row>
    <row r="100" spans="1:66" x14ac:dyDescent="0.25">
      <c r="A100" s="19">
        <f t="shared" si="20"/>
        <v>3000</v>
      </c>
      <c r="B100" s="19">
        <f t="shared" si="20"/>
        <v>900000</v>
      </c>
      <c r="C100" s="50">
        <f t="shared" si="20"/>
        <v>0.5</v>
      </c>
      <c r="D100" s="50">
        <f t="shared" si="20"/>
        <v>0.5</v>
      </c>
      <c r="E100" s="12">
        <f>AP100</f>
        <v>105056.61</v>
      </c>
      <c r="F100" s="12">
        <f>BN100</f>
        <v>106325.61</v>
      </c>
      <c r="G100" s="12">
        <f>F100-E100</f>
        <v>1269</v>
      </c>
      <c r="H100" s="29">
        <f>ROUND(G100/E100*100,1)</f>
        <v>1.2</v>
      </c>
      <c r="J100" s="12">
        <f>E100/B100*100</f>
        <v>11.672956666666668</v>
      </c>
      <c r="K100" s="12">
        <f>F100/B100*100</f>
        <v>11.813956666666666</v>
      </c>
      <c r="L100" s="12"/>
      <c r="N100" s="35">
        <f>ROUND(B100*C100,0)</f>
        <v>450000</v>
      </c>
      <c r="O100" s="35">
        <f>ROUND(B100*D100,0)</f>
        <v>450000</v>
      </c>
      <c r="P100" s="57">
        <f t="shared" si="17"/>
        <v>0.9</v>
      </c>
      <c r="Q100" s="55">
        <f t="shared" si="18"/>
        <v>1</v>
      </c>
      <c r="R100" s="56">
        <f>A100</f>
        <v>3000</v>
      </c>
      <c r="S100" s="35">
        <f>ROUND(A100*P100,0)</f>
        <v>2700</v>
      </c>
      <c r="T100" s="40">
        <f>'Rate Tables'!$F$196</f>
        <v>300</v>
      </c>
      <c r="U100" s="40">
        <f>ROUND(R100*'Rate Tables'!$F$201,4)</f>
        <v>15150</v>
      </c>
      <c r="V100" s="40">
        <f>ROUND(S100*'Rate Tables'!$F$202,4)</f>
        <v>3645</v>
      </c>
      <c r="W100" s="40">
        <f>ROUND(N100*'Rate Tables'!$F$205,4)</f>
        <v>7965</v>
      </c>
      <c r="X100" s="40">
        <f>ROUND(O100*'Rate Tables'!$F$206,4)</f>
        <v>5962.5</v>
      </c>
      <c r="Y100" s="40">
        <f>SUM(U100:X100)</f>
        <v>32722.5</v>
      </c>
      <c r="Z100" s="40">
        <f>ROUND(B100*'Rate Tables'!$F$208,4)</f>
        <v>3160.8</v>
      </c>
      <c r="AA100" s="40">
        <f>ROUND($B100*'Rate Tables'!$F$210,4)</f>
        <v>5062.5</v>
      </c>
      <c r="AB100" s="78">
        <f>ROUND($B100*'Rate Tables'!$F$212,4)</f>
        <v>0</v>
      </c>
      <c r="AC100" s="78">
        <f>ROUND($B100*'Rate Tables'!$F$213,4)</f>
        <v>0</v>
      </c>
      <c r="AD100" s="40">
        <f>ROUND(B100*'Rate Tables'!$F$215,4)</f>
        <v>3778.2</v>
      </c>
      <c r="AE100" s="40">
        <f>ROUND(B100*'Rate Tables'!$F$217,4)</f>
        <v>0</v>
      </c>
      <c r="AF100" s="40">
        <f>ROUND(B100*'Rate Tables'!$F$219,4)</f>
        <v>143.91</v>
      </c>
      <c r="AG100" s="40">
        <f>ROUND(R100*'Rate Tables'!$F$224,4)</f>
        <v>7230</v>
      </c>
      <c r="AH100" s="40">
        <f>ROUND(S100*'Rate Tables'!$F$225,4)</f>
        <v>1728</v>
      </c>
      <c r="AI100" s="40">
        <f>ROUND(B100*'Rate Tables'!$F$227,4)</f>
        <v>-13581</v>
      </c>
      <c r="AJ100" s="40">
        <f>SUM(AG100:AI100)</f>
        <v>-4623</v>
      </c>
      <c r="AK100" s="40">
        <f>ROUND(A100*Q100*'Rate Tables'!$F$232,4)</f>
        <v>28142.7</v>
      </c>
      <c r="AL100" s="40">
        <f>ROUND(B100*'Rate Tables'!$F$233,4)</f>
        <v>36369</v>
      </c>
      <c r="AM100" s="40">
        <f>ROUND(B100*'Rate Tables'!$F$234,4)</f>
        <v>0</v>
      </c>
      <c r="AN100" s="40">
        <f>ROUND(B100*'Rate Tables'!$F$235,4)</f>
        <v>0</v>
      </c>
      <c r="AO100" s="40">
        <f>SUM(AK100:AN100)</f>
        <v>64511.7</v>
      </c>
      <c r="AP100" s="41">
        <f t="shared" si="15"/>
        <v>105056.61</v>
      </c>
      <c r="AR100" s="40">
        <f>'Rate Tables'!$I$196</f>
        <v>300</v>
      </c>
      <c r="AS100" s="40">
        <f>ROUND(R100*'Rate Tables'!$I$201,4)</f>
        <v>15150</v>
      </c>
      <c r="AT100" s="40">
        <f>ROUND(S100*'Rate Tables'!$I$202,4)</f>
        <v>3645</v>
      </c>
      <c r="AU100" s="40">
        <f>ROUND(N100*'Rate Tables'!$I$205,4)</f>
        <v>7965</v>
      </c>
      <c r="AV100" s="40">
        <f>ROUND(O100*'Rate Tables'!$I$206,4)</f>
        <v>5962.5</v>
      </c>
      <c r="AW100" s="40">
        <f>SUM(AS100:AV100)</f>
        <v>32722.5</v>
      </c>
      <c r="AX100" s="40">
        <f>ROUND(B100*'Rate Tables'!$I$208,4)</f>
        <v>3160.8</v>
      </c>
      <c r="AY100" s="40">
        <f>ROUND($B100*'Rate Tables'!$I$210,4)</f>
        <v>5062.5</v>
      </c>
      <c r="AZ100" s="78">
        <f>ROUND($B100*'Rate Tables'!$I$212,4)</f>
        <v>1269</v>
      </c>
      <c r="BA100" s="78">
        <f>ROUND($B100*'Rate Tables'!$I$213,4)</f>
        <v>0</v>
      </c>
      <c r="BB100" s="40">
        <f>ROUND(B100*'Rate Tables'!$I$215,4)</f>
        <v>3778.2</v>
      </c>
      <c r="BC100" s="40">
        <f>ROUND(B100*'Rate Tables'!$I$217,4)</f>
        <v>0</v>
      </c>
      <c r="BD100" s="40">
        <f>ROUND(B100*'Rate Tables'!$I$219,4)</f>
        <v>143.91</v>
      </c>
      <c r="BE100" s="40">
        <f>ROUND(R100*'Rate Tables'!$I$224,4)</f>
        <v>7230</v>
      </c>
      <c r="BF100" s="40">
        <f>ROUND(S100*'Rate Tables'!$I$225,4)</f>
        <v>1728</v>
      </c>
      <c r="BG100" s="40">
        <f>ROUND(B100*'Rate Tables'!$I$227,4)</f>
        <v>-13581</v>
      </c>
      <c r="BH100" s="40">
        <f>SUM(BE100:BG100)</f>
        <v>-4623</v>
      </c>
      <c r="BI100" s="40">
        <f>ROUND(A100*Q100*'Rate Tables'!$I$231,4)</f>
        <v>28142.7</v>
      </c>
      <c r="BJ100" s="40">
        <f>ROUND(B100*'Rate Tables'!$I$233,4)</f>
        <v>36369</v>
      </c>
      <c r="BK100" s="40">
        <f>ROUND(B100*'Rate Tables'!$I$234,4)</f>
        <v>0</v>
      </c>
      <c r="BL100" s="40">
        <f>ROUND(B100*'Rate Tables'!$I$235,4)</f>
        <v>0</v>
      </c>
      <c r="BM100" s="40">
        <f>SUM(BI100:BL100)</f>
        <v>64511.7</v>
      </c>
      <c r="BN100" s="41">
        <f t="shared" si="16"/>
        <v>106325.61</v>
      </c>
    </row>
    <row r="101" spans="1:66" x14ac:dyDescent="0.25">
      <c r="A101" s="19">
        <f t="shared" si="20"/>
        <v>3000</v>
      </c>
      <c r="B101" s="19">
        <f t="shared" si="20"/>
        <v>1200000</v>
      </c>
      <c r="C101" s="50">
        <f t="shared" si="20"/>
        <v>0.35</v>
      </c>
      <c r="D101" s="50">
        <f t="shared" si="20"/>
        <v>0.65</v>
      </c>
      <c r="E101" s="12">
        <f>AP101</f>
        <v>120542.58</v>
      </c>
      <c r="F101" s="12">
        <f>BN101</f>
        <v>122234.58</v>
      </c>
      <c r="G101" s="12">
        <f>F101-E101</f>
        <v>1692</v>
      </c>
      <c r="H101" s="29">
        <f>ROUND(G101/E101*100,1)</f>
        <v>1.4</v>
      </c>
      <c r="J101" s="12">
        <f>E101/B101*100</f>
        <v>10.045215000000001</v>
      </c>
      <c r="K101" s="12">
        <f>F101/B101*100</f>
        <v>10.186215000000001</v>
      </c>
      <c r="L101" s="12"/>
      <c r="N101" s="35">
        <f>ROUND(B101*C101,0)</f>
        <v>420000</v>
      </c>
      <c r="O101" s="35">
        <f>ROUND(B101*D101,0)</f>
        <v>780000</v>
      </c>
      <c r="P101" s="57">
        <f t="shared" si="17"/>
        <v>0.9</v>
      </c>
      <c r="Q101" s="55">
        <f t="shared" si="18"/>
        <v>1</v>
      </c>
      <c r="R101" s="56">
        <f>A101</f>
        <v>3000</v>
      </c>
      <c r="S101" s="35">
        <f>ROUND(A101*P101,0)</f>
        <v>2700</v>
      </c>
      <c r="T101" s="40">
        <f>'Rate Tables'!$F$196</f>
        <v>300</v>
      </c>
      <c r="U101" s="40">
        <f>ROUND(R101*'Rate Tables'!$F$201,4)</f>
        <v>15150</v>
      </c>
      <c r="V101" s="40">
        <f>ROUND(S101*'Rate Tables'!$F$202,4)</f>
        <v>3645</v>
      </c>
      <c r="W101" s="40">
        <f>ROUND(N101*'Rate Tables'!$F$205,4)</f>
        <v>7434</v>
      </c>
      <c r="X101" s="40">
        <f>ROUND(O101*'Rate Tables'!$F$206,4)</f>
        <v>10335</v>
      </c>
      <c r="Y101" s="40">
        <f>SUM(U101:X101)</f>
        <v>36564</v>
      </c>
      <c r="Z101" s="40">
        <f>ROUND(B101*'Rate Tables'!$F$208,4)</f>
        <v>4214.3999999999996</v>
      </c>
      <c r="AA101" s="40">
        <f>ROUND($B101*'Rate Tables'!$F$210,4)</f>
        <v>6750</v>
      </c>
      <c r="AB101" s="78">
        <f>ROUND($B101*'Rate Tables'!$F$212,4)</f>
        <v>0</v>
      </c>
      <c r="AC101" s="78">
        <f>ROUND($B101*'Rate Tables'!$F$213,4)</f>
        <v>0</v>
      </c>
      <c r="AD101" s="40">
        <f>ROUND(B101*'Rate Tables'!$F$215,4)</f>
        <v>5037.6000000000004</v>
      </c>
      <c r="AE101" s="40">
        <f>ROUND(B101*'Rate Tables'!$F$217,4)</f>
        <v>0</v>
      </c>
      <c r="AF101" s="40">
        <f>ROUND(B101*'Rate Tables'!$F$219,4)</f>
        <v>191.88</v>
      </c>
      <c r="AG101" s="40">
        <f>ROUND(R101*'Rate Tables'!$F$224,4)</f>
        <v>7230</v>
      </c>
      <c r="AH101" s="40">
        <f>ROUND(S101*'Rate Tables'!$F$225,4)</f>
        <v>1728</v>
      </c>
      <c r="AI101" s="40">
        <f>ROUND(B101*'Rate Tables'!$F$227,4)</f>
        <v>-18108</v>
      </c>
      <c r="AJ101" s="40">
        <f>SUM(AG101:AI101)</f>
        <v>-9150</v>
      </c>
      <c r="AK101" s="40">
        <f>ROUND(A101*Q101*'Rate Tables'!$F$232,4)</f>
        <v>28142.7</v>
      </c>
      <c r="AL101" s="40">
        <f>ROUND(B101*'Rate Tables'!$F$233,4)</f>
        <v>48492</v>
      </c>
      <c r="AM101" s="40">
        <f>ROUND(B101*'Rate Tables'!$F$234,4)</f>
        <v>0</v>
      </c>
      <c r="AN101" s="40">
        <f>ROUND(B101*'Rate Tables'!$F$235,4)</f>
        <v>0</v>
      </c>
      <c r="AO101" s="40">
        <f>SUM(AK101:AN101)</f>
        <v>76634.7</v>
      </c>
      <c r="AP101" s="41">
        <f t="shared" si="15"/>
        <v>120542.58</v>
      </c>
      <c r="AR101" s="40">
        <f>'Rate Tables'!$I$196</f>
        <v>300</v>
      </c>
      <c r="AS101" s="40">
        <f>ROUND(R101*'Rate Tables'!$I$201,4)</f>
        <v>15150</v>
      </c>
      <c r="AT101" s="40">
        <f>ROUND(S101*'Rate Tables'!$I$202,4)</f>
        <v>3645</v>
      </c>
      <c r="AU101" s="40">
        <f>ROUND(N101*'Rate Tables'!$I$205,4)</f>
        <v>7434</v>
      </c>
      <c r="AV101" s="40">
        <f>ROUND(O101*'Rate Tables'!$I$206,4)</f>
        <v>10335</v>
      </c>
      <c r="AW101" s="40">
        <f>SUM(AS101:AV101)</f>
        <v>36564</v>
      </c>
      <c r="AX101" s="40">
        <f>ROUND(B101*'Rate Tables'!$I$208,4)</f>
        <v>4214.3999999999996</v>
      </c>
      <c r="AY101" s="40">
        <f>ROUND($B101*'Rate Tables'!$I$210,4)</f>
        <v>6750</v>
      </c>
      <c r="AZ101" s="78">
        <f>ROUND($B101*'Rate Tables'!$I$212,4)</f>
        <v>1692</v>
      </c>
      <c r="BA101" s="78">
        <f>ROUND($B101*'Rate Tables'!$I$213,4)</f>
        <v>0</v>
      </c>
      <c r="BB101" s="40">
        <f>ROUND(B101*'Rate Tables'!$I$215,4)</f>
        <v>5037.6000000000004</v>
      </c>
      <c r="BC101" s="40">
        <f>ROUND(B101*'Rate Tables'!$I$217,4)</f>
        <v>0</v>
      </c>
      <c r="BD101" s="40">
        <f>ROUND(B101*'Rate Tables'!$I$219,4)</f>
        <v>191.88</v>
      </c>
      <c r="BE101" s="40">
        <f>ROUND(R101*'Rate Tables'!$I$224,4)</f>
        <v>7230</v>
      </c>
      <c r="BF101" s="40">
        <f>ROUND(S101*'Rate Tables'!$I$225,4)</f>
        <v>1728</v>
      </c>
      <c r="BG101" s="40">
        <f>ROUND(B101*'Rate Tables'!$I$227,4)</f>
        <v>-18108</v>
      </c>
      <c r="BH101" s="40">
        <f>SUM(BE101:BG101)</f>
        <v>-9150</v>
      </c>
      <c r="BI101" s="40">
        <f>ROUND(A101*Q101*'Rate Tables'!$I$231,4)</f>
        <v>28142.7</v>
      </c>
      <c r="BJ101" s="40">
        <f>ROUND(B101*'Rate Tables'!$I$233,4)</f>
        <v>48492</v>
      </c>
      <c r="BK101" s="40">
        <f>ROUND(B101*'Rate Tables'!$I$234,4)</f>
        <v>0</v>
      </c>
      <c r="BL101" s="40">
        <f>ROUND(B101*'Rate Tables'!$I$235,4)</f>
        <v>0</v>
      </c>
      <c r="BM101" s="40">
        <f>SUM(BI101:BL101)</f>
        <v>76634.7</v>
      </c>
      <c r="BN101" s="41">
        <f t="shared" si="16"/>
        <v>122234.58</v>
      </c>
    </row>
    <row r="102" spans="1:66" x14ac:dyDescent="0.25">
      <c r="A102" s="19">
        <f t="shared" si="20"/>
        <v>3000</v>
      </c>
      <c r="B102" s="19">
        <f t="shared" si="20"/>
        <v>1200000</v>
      </c>
      <c r="C102" s="50">
        <f t="shared" si="20"/>
        <v>0.5</v>
      </c>
      <c r="D102" s="50">
        <f t="shared" si="20"/>
        <v>0.5</v>
      </c>
      <c r="E102" s="12">
        <f>AP102</f>
        <v>121343.58</v>
      </c>
      <c r="F102" s="12">
        <f>BN102</f>
        <v>123035.58</v>
      </c>
      <c r="G102" s="12">
        <f>F102-E102</f>
        <v>1692</v>
      </c>
      <c r="H102" s="29">
        <f>ROUND(G102/E102*100,1)</f>
        <v>1.4</v>
      </c>
      <c r="J102" s="12">
        <f>E102/B102*100</f>
        <v>10.111965000000001</v>
      </c>
      <c r="K102" s="12">
        <f>F102/B102*100</f>
        <v>10.252965</v>
      </c>
      <c r="L102" s="12"/>
      <c r="N102" s="35">
        <f>ROUND(B102*C102,0)</f>
        <v>600000</v>
      </c>
      <c r="O102" s="35">
        <f>ROUND(B102*D102,0)</f>
        <v>600000</v>
      </c>
      <c r="P102" s="57">
        <f t="shared" si="17"/>
        <v>0.9</v>
      </c>
      <c r="Q102" s="55">
        <f t="shared" si="18"/>
        <v>1</v>
      </c>
      <c r="R102" s="56">
        <f>A102</f>
        <v>3000</v>
      </c>
      <c r="S102" s="35">
        <f>ROUND(A102*P102,0)</f>
        <v>2700</v>
      </c>
      <c r="T102" s="40">
        <f>'Rate Tables'!$F$196</f>
        <v>300</v>
      </c>
      <c r="U102" s="40">
        <f>ROUND(R102*'Rate Tables'!$F$201,4)</f>
        <v>15150</v>
      </c>
      <c r="V102" s="40">
        <f>ROUND(S102*'Rate Tables'!$F$202,4)</f>
        <v>3645</v>
      </c>
      <c r="W102" s="40">
        <f>ROUND(N102*'Rate Tables'!$F$205,4)</f>
        <v>10620</v>
      </c>
      <c r="X102" s="40">
        <f>ROUND(O102*'Rate Tables'!$F$206,4)</f>
        <v>7950</v>
      </c>
      <c r="Y102" s="40">
        <f>SUM(U102:X102)</f>
        <v>37365</v>
      </c>
      <c r="Z102" s="40">
        <f>ROUND(B102*'Rate Tables'!$F$208,4)</f>
        <v>4214.3999999999996</v>
      </c>
      <c r="AA102" s="40">
        <f>ROUND($B102*'Rate Tables'!$F$210,4)</f>
        <v>6750</v>
      </c>
      <c r="AB102" s="78">
        <f>ROUND($B102*'Rate Tables'!$F$212,4)</f>
        <v>0</v>
      </c>
      <c r="AC102" s="78">
        <f>ROUND($B102*'Rate Tables'!$F$213,4)</f>
        <v>0</v>
      </c>
      <c r="AD102" s="40">
        <f>ROUND(B102*'Rate Tables'!$F$215,4)</f>
        <v>5037.6000000000004</v>
      </c>
      <c r="AE102" s="40">
        <f>ROUND(B102*'Rate Tables'!$F$217,4)</f>
        <v>0</v>
      </c>
      <c r="AF102" s="40">
        <f>ROUND(B102*'Rate Tables'!$F$219,4)</f>
        <v>191.88</v>
      </c>
      <c r="AG102" s="40">
        <f>ROUND(R102*'Rate Tables'!$F$224,4)</f>
        <v>7230</v>
      </c>
      <c r="AH102" s="40">
        <f>ROUND(S102*'Rate Tables'!$F$225,4)</f>
        <v>1728</v>
      </c>
      <c r="AI102" s="40">
        <f>ROUND(B102*'Rate Tables'!$F$227,4)</f>
        <v>-18108</v>
      </c>
      <c r="AJ102" s="40">
        <f>SUM(AG102:AI102)</f>
        <v>-9150</v>
      </c>
      <c r="AK102" s="40">
        <f>ROUND(A102*Q102*'Rate Tables'!$F$232,4)</f>
        <v>28142.7</v>
      </c>
      <c r="AL102" s="40">
        <f>ROUND(B102*'Rate Tables'!$F$233,4)</f>
        <v>48492</v>
      </c>
      <c r="AM102" s="40">
        <f>ROUND(B102*'Rate Tables'!$F$234,4)</f>
        <v>0</v>
      </c>
      <c r="AN102" s="40">
        <f>ROUND(B102*'Rate Tables'!$F$235,4)</f>
        <v>0</v>
      </c>
      <c r="AO102" s="40">
        <f>SUM(AK102:AN102)</f>
        <v>76634.7</v>
      </c>
      <c r="AP102" s="41">
        <f t="shared" si="15"/>
        <v>121343.58</v>
      </c>
      <c r="AR102" s="40">
        <f>'Rate Tables'!$I$196</f>
        <v>300</v>
      </c>
      <c r="AS102" s="40">
        <f>ROUND(R102*'Rate Tables'!$I$201,4)</f>
        <v>15150</v>
      </c>
      <c r="AT102" s="40">
        <f>ROUND(S102*'Rate Tables'!$I$202,4)</f>
        <v>3645</v>
      </c>
      <c r="AU102" s="40">
        <f>ROUND(N102*'Rate Tables'!$I$205,4)</f>
        <v>10620</v>
      </c>
      <c r="AV102" s="40">
        <f>ROUND(O102*'Rate Tables'!$I$206,4)</f>
        <v>7950</v>
      </c>
      <c r="AW102" s="40">
        <f>SUM(AS102:AV102)</f>
        <v>37365</v>
      </c>
      <c r="AX102" s="40">
        <f>ROUND(B102*'Rate Tables'!$I$208,4)</f>
        <v>4214.3999999999996</v>
      </c>
      <c r="AY102" s="40">
        <f>ROUND($B102*'Rate Tables'!$I$210,4)</f>
        <v>6750</v>
      </c>
      <c r="AZ102" s="78">
        <f>ROUND($B102*'Rate Tables'!$I$212,4)</f>
        <v>1692</v>
      </c>
      <c r="BA102" s="78">
        <f>ROUND($B102*'Rate Tables'!$I$213,4)</f>
        <v>0</v>
      </c>
      <c r="BB102" s="40">
        <f>ROUND(B102*'Rate Tables'!$I$215,4)</f>
        <v>5037.6000000000004</v>
      </c>
      <c r="BC102" s="40">
        <f>ROUND(B102*'Rate Tables'!$I$217,4)</f>
        <v>0</v>
      </c>
      <c r="BD102" s="40">
        <f>ROUND(B102*'Rate Tables'!$I$219,4)</f>
        <v>191.88</v>
      </c>
      <c r="BE102" s="40">
        <f>ROUND(R102*'Rate Tables'!$I$224,4)</f>
        <v>7230</v>
      </c>
      <c r="BF102" s="40">
        <f>ROUND(S102*'Rate Tables'!$I$225,4)</f>
        <v>1728</v>
      </c>
      <c r="BG102" s="40">
        <f>ROUND(B102*'Rate Tables'!$I$227,4)</f>
        <v>-18108</v>
      </c>
      <c r="BH102" s="40">
        <f>SUM(BE102:BG102)</f>
        <v>-9150</v>
      </c>
      <c r="BI102" s="40">
        <f>ROUND(A102*Q102*'Rate Tables'!$I$231,4)</f>
        <v>28142.7</v>
      </c>
      <c r="BJ102" s="40">
        <f>ROUND(B102*'Rate Tables'!$I$233,4)</f>
        <v>48492</v>
      </c>
      <c r="BK102" s="40">
        <f>ROUND(B102*'Rate Tables'!$I$234,4)</f>
        <v>0</v>
      </c>
      <c r="BL102" s="40">
        <f>ROUND(B102*'Rate Tables'!$I$235,4)</f>
        <v>0</v>
      </c>
      <c r="BM102" s="40">
        <f>SUM(BI102:BL102)</f>
        <v>76634.7</v>
      </c>
      <c r="BN102" s="41">
        <f t="shared" si="16"/>
        <v>123035.58</v>
      </c>
    </row>
    <row r="103" spans="1:66" x14ac:dyDescent="0.25">
      <c r="B103" s="19"/>
      <c r="C103" s="19"/>
      <c r="D103" s="19"/>
      <c r="E103" s="12"/>
      <c r="F103" s="12"/>
      <c r="G103" s="12"/>
      <c r="H103" s="29"/>
      <c r="J103" s="12"/>
      <c r="K103" s="12"/>
      <c r="L103" s="12"/>
      <c r="T103" s="40"/>
      <c r="U103" s="40"/>
      <c r="V103" s="40"/>
      <c r="W103" s="40"/>
      <c r="X103" s="40"/>
      <c r="Y103" s="40"/>
      <c r="Z103" s="40"/>
      <c r="AA103" s="40"/>
      <c r="AB103" s="78"/>
      <c r="AC103" s="78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1"/>
      <c r="AR103" s="40"/>
      <c r="AS103" s="40"/>
      <c r="AT103" s="40"/>
      <c r="AU103" s="40"/>
      <c r="AV103" s="40"/>
      <c r="AW103" s="40"/>
      <c r="AX103" s="40"/>
      <c r="AY103" s="40"/>
      <c r="AZ103" s="78"/>
      <c r="BA103" s="78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1"/>
    </row>
    <row r="104" spans="1:66" x14ac:dyDescent="0.25">
      <c r="A104" s="19">
        <f t="shared" ref="A104:D107" si="21">A66</f>
        <v>4000</v>
      </c>
      <c r="B104" s="19">
        <f t="shared" si="21"/>
        <v>1200000</v>
      </c>
      <c r="C104" s="50">
        <f t="shared" si="21"/>
        <v>0.35</v>
      </c>
      <c r="D104" s="50">
        <f t="shared" si="21"/>
        <v>0.65</v>
      </c>
      <c r="E104" s="12">
        <f>AP104</f>
        <v>139174.48000000001</v>
      </c>
      <c r="F104" s="12">
        <f>BN104</f>
        <v>140866.48000000001</v>
      </c>
      <c r="G104" s="12">
        <f>F104-E104</f>
        <v>1692</v>
      </c>
      <c r="H104" s="29">
        <f>ROUND(G104/E104*100,1)</f>
        <v>1.2</v>
      </c>
      <c r="J104" s="12">
        <f>E104/B104*100</f>
        <v>11.597873333333334</v>
      </c>
      <c r="K104" s="12">
        <f>F104/B104*100</f>
        <v>11.738873333333334</v>
      </c>
      <c r="L104" s="12"/>
      <c r="N104" s="35">
        <f>ROUND(B104*C104,0)</f>
        <v>420000</v>
      </c>
      <c r="O104" s="35">
        <f>ROUND(B104*D104,0)</f>
        <v>780000</v>
      </c>
      <c r="P104" s="57">
        <f t="shared" si="17"/>
        <v>0.9</v>
      </c>
      <c r="Q104" s="55">
        <f t="shared" si="18"/>
        <v>1</v>
      </c>
      <c r="R104" s="56">
        <f>A104</f>
        <v>4000</v>
      </c>
      <c r="S104" s="35">
        <f>ROUND(A104*P104,0)</f>
        <v>3600</v>
      </c>
      <c r="T104" s="40">
        <f>'Rate Tables'!$F$196</f>
        <v>300</v>
      </c>
      <c r="U104" s="40">
        <f>ROUND(R104*'Rate Tables'!$F$201,4)</f>
        <v>20200</v>
      </c>
      <c r="V104" s="40">
        <f>ROUND(S104*'Rate Tables'!$F$202,4)</f>
        <v>4860</v>
      </c>
      <c r="W104" s="40">
        <f>ROUND(N104*'Rate Tables'!$F$205,4)</f>
        <v>7434</v>
      </c>
      <c r="X104" s="40">
        <f>ROUND(O104*'Rate Tables'!$F$206,4)</f>
        <v>10335</v>
      </c>
      <c r="Y104" s="40">
        <f>SUM(U104:X104)</f>
        <v>42829</v>
      </c>
      <c r="Z104" s="40">
        <f>ROUND(B104*'Rate Tables'!$F$208,4)</f>
        <v>4214.3999999999996</v>
      </c>
      <c r="AA104" s="40">
        <f>ROUND($B104*'Rate Tables'!$F$210,4)</f>
        <v>6750</v>
      </c>
      <c r="AB104" s="78">
        <f>ROUND($B104*'Rate Tables'!$F$212,4)</f>
        <v>0</v>
      </c>
      <c r="AC104" s="78">
        <f>ROUND($B104*'Rate Tables'!$F$213,4)</f>
        <v>0</v>
      </c>
      <c r="AD104" s="40">
        <f>ROUND(B104*'Rate Tables'!$F$215,4)</f>
        <v>5037.6000000000004</v>
      </c>
      <c r="AE104" s="40">
        <f>ROUND(B104*'Rate Tables'!$F$217,4)</f>
        <v>0</v>
      </c>
      <c r="AF104" s="40">
        <f>ROUND(B104*'Rate Tables'!$F$219,4)</f>
        <v>191.88</v>
      </c>
      <c r="AG104" s="40">
        <f>ROUND(R104*'Rate Tables'!$F$224,4)</f>
        <v>9640</v>
      </c>
      <c r="AH104" s="40">
        <f>ROUND(S104*'Rate Tables'!$F$225,4)</f>
        <v>2304</v>
      </c>
      <c r="AI104" s="40">
        <f>ROUND(B104*'Rate Tables'!$F$227,4)</f>
        <v>-18108</v>
      </c>
      <c r="AJ104" s="40">
        <f>SUM(AG104:AI104)</f>
        <v>-6164</v>
      </c>
      <c r="AK104" s="40">
        <f>ROUND(A104*Q104*'Rate Tables'!$F$232,4)</f>
        <v>37523.599999999999</v>
      </c>
      <c r="AL104" s="40">
        <f>ROUND(B104*'Rate Tables'!$F$233,4)</f>
        <v>48492</v>
      </c>
      <c r="AM104" s="40">
        <f>ROUND(B104*'Rate Tables'!$F$234,4)</f>
        <v>0</v>
      </c>
      <c r="AN104" s="40">
        <f>ROUND(B104*'Rate Tables'!$F$235,4)</f>
        <v>0</v>
      </c>
      <c r="AO104" s="40">
        <f>SUM(AK104:AN104)</f>
        <v>86015.6</v>
      </c>
      <c r="AP104" s="41">
        <f t="shared" si="15"/>
        <v>139174.48000000001</v>
      </c>
      <c r="AR104" s="40">
        <f>'Rate Tables'!$I$196</f>
        <v>300</v>
      </c>
      <c r="AS104" s="40">
        <f>ROUND(R104*'Rate Tables'!$I$201,4)</f>
        <v>20200</v>
      </c>
      <c r="AT104" s="40">
        <f>ROUND(S104*'Rate Tables'!$I$202,4)</f>
        <v>4860</v>
      </c>
      <c r="AU104" s="40">
        <f>ROUND(N104*'Rate Tables'!$I$205,4)</f>
        <v>7434</v>
      </c>
      <c r="AV104" s="40">
        <f>ROUND(O104*'Rate Tables'!$I$206,4)</f>
        <v>10335</v>
      </c>
      <c r="AW104" s="40">
        <f>SUM(AS104:AV104)</f>
        <v>42829</v>
      </c>
      <c r="AX104" s="40">
        <f>ROUND(B104*'Rate Tables'!$I$208,4)</f>
        <v>4214.3999999999996</v>
      </c>
      <c r="AY104" s="40">
        <f>ROUND($B104*'Rate Tables'!$I$210,4)</f>
        <v>6750</v>
      </c>
      <c r="AZ104" s="78">
        <f>ROUND($B104*'Rate Tables'!$I$212,4)</f>
        <v>1692</v>
      </c>
      <c r="BA104" s="78">
        <f>ROUND($B104*'Rate Tables'!$I$213,4)</f>
        <v>0</v>
      </c>
      <c r="BB104" s="40">
        <f>ROUND(B104*'Rate Tables'!$I$215,4)</f>
        <v>5037.6000000000004</v>
      </c>
      <c r="BC104" s="40">
        <f>ROUND(B104*'Rate Tables'!$I$217,4)</f>
        <v>0</v>
      </c>
      <c r="BD104" s="40">
        <f>ROUND(B104*'Rate Tables'!$I$219,4)</f>
        <v>191.88</v>
      </c>
      <c r="BE104" s="40">
        <f>ROUND(R104*'Rate Tables'!$I$224,4)</f>
        <v>9640</v>
      </c>
      <c r="BF104" s="40">
        <f>ROUND(S104*'Rate Tables'!$I$225,4)</f>
        <v>2304</v>
      </c>
      <c r="BG104" s="40">
        <f>ROUND(B104*'Rate Tables'!$I$227,4)</f>
        <v>-18108</v>
      </c>
      <c r="BH104" s="40">
        <f>SUM(BE104:BG104)</f>
        <v>-6164</v>
      </c>
      <c r="BI104" s="40">
        <f>ROUND(A104*Q104*'Rate Tables'!$I$231,4)</f>
        <v>37523.599999999999</v>
      </c>
      <c r="BJ104" s="40">
        <f>ROUND(B104*'Rate Tables'!$I$233,4)</f>
        <v>48492</v>
      </c>
      <c r="BK104" s="40">
        <f>ROUND(B104*'Rate Tables'!$I$234,4)</f>
        <v>0</v>
      </c>
      <c r="BL104" s="40">
        <f>ROUND(B104*'Rate Tables'!$I$235,4)</f>
        <v>0</v>
      </c>
      <c r="BM104" s="40">
        <f>SUM(BI104:BL104)</f>
        <v>86015.6</v>
      </c>
      <c r="BN104" s="41">
        <f t="shared" si="16"/>
        <v>140866.48000000001</v>
      </c>
    </row>
    <row r="105" spans="1:66" x14ac:dyDescent="0.25">
      <c r="A105" s="19">
        <f t="shared" si="21"/>
        <v>4000</v>
      </c>
      <c r="B105" s="19">
        <f t="shared" si="21"/>
        <v>1200000</v>
      </c>
      <c r="C105" s="50">
        <f t="shared" si="21"/>
        <v>0.5</v>
      </c>
      <c r="D105" s="50">
        <f t="shared" si="21"/>
        <v>0.5</v>
      </c>
      <c r="E105" s="12">
        <f>AP105</f>
        <v>139975.48000000001</v>
      </c>
      <c r="F105" s="12">
        <f>BN105</f>
        <v>141667.48000000001</v>
      </c>
      <c r="G105" s="12">
        <f>F105-E105</f>
        <v>1692</v>
      </c>
      <c r="H105" s="29">
        <f>ROUND(G105/E105*100,1)</f>
        <v>1.2</v>
      </c>
      <c r="J105" s="12">
        <f>E105/B105*100</f>
        <v>11.664623333333335</v>
      </c>
      <c r="K105" s="12">
        <f>F105/B105*100</f>
        <v>11.805623333333335</v>
      </c>
      <c r="L105" s="12"/>
      <c r="N105" s="35">
        <f>ROUND(B105*C105,0)</f>
        <v>600000</v>
      </c>
      <c r="O105" s="35">
        <f>ROUND(B105*D105,0)</f>
        <v>600000</v>
      </c>
      <c r="P105" s="57">
        <f t="shared" si="17"/>
        <v>0.9</v>
      </c>
      <c r="Q105" s="55">
        <f t="shared" si="18"/>
        <v>1</v>
      </c>
      <c r="R105" s="56">
        <f>A105</f>
        <v>4000</v>
      </c>
      <c r="S105" s="35">
        <f>ROUND(A105*P105,0)</f>
        <v>3600</v>
      </c>
      <c r="T105" s="40">
        <f>'Rate Tables'!$F$196</f>
        <v>300</v>
      </c>
      <c r="U105" s="40">
        <f>ROUND(R105*'Rate Tables'!$F$201,4)</f>
        <v>20200</v>
      </c>
      <c r="V105" s="40">
        <f>ROUND(S105*'Rate Tables'!$F$202,4)</f>
        <v>4860</v>
      </c>
      <c r="W105" s="40">
        <f>ROUND(N105*'Rate Tables'!$F$205,4)</f>
        <v>10620</v>
      </c>
      <c r="X105" s="40">
        <f>ROUND(O105*'Rate Tables'!$F$206,4)</f>
        <v>7950</v>
      </c>
      <c r="Y105" s="40">
        <f>SUM(U105:X105)</f>
        <v>43630</v>
      </c>
      <c r="Z105" s="40">
        <f>ROUND(B105*'Rate Tables'!$F$208,4)</f>
        <v>4214.3999999999996</v>
      </c>
      <c r="AA105" s="40">
        <f>ROUND($B105*'Rate Tables'!$F$210,4)</f>
        <v>6750</v>
      </c>
      <c r="AB105" s="78">
        <f>ROUND($B105*'Rate Tables'!$F$212,4)</f>
        <v>0</v>
      </c>
      <c r="AC105" s="78">
        <f>ROUND($B105*'Rate Tables'!$F$213,4)</f>
        <v>0</v>
      </c>
      <c r="AD105" s="40">
        <f>ROUND(B105*'Rate Tables'!$F$215,4)</f>
        <v>5037.6000000000004</v>
      </c>
      <c r="AE105" s="40">
        <f>ROUND(B105*'Rate Tables'!$F$217,4)</f>
        <v>0</v>
      </c>
      <c r="AF105" s="40">
        <f>ROUND(B105*'Rate Tables'!$F$219,4)</f>
        <v>191.88</v>
      </c>
      <c r="AG105" s="40">
        <f>ROUND(R105*'Rate Tables'!$F$224,4)</f>
        <v>9640</v>
      </c>
      <c r="AH105" s="40">
        <f>ROUND(S105*'Rate Tables'!$F$225,4)</f>
        <v>2304</v>
      </c>
      <c r="AI105" s="40">
        <f>ROUND(B105*'Rate Tables'!$F$227,4)</f>
        <v>-18108</v>
      </c>
      <c r="AJ105" s="40">
        <f>SUM(AG105:AI105)</f>
        <v>-6164</v>
      </c>
      <c r="AK105" s="40">
        <f>ROUND(A105*Q105*'Rate Tables'!$F$232,4)</f>
        <v>37523.599999999999</v>
      </c>
      <c r="AL105" s="40">
        <f>ROUND(B105*'Rate Tables'!$F$233,4)</f>
        <v>48492</v>
      </c>
      <c r="AM105" s="40">
        <f>ROUND(B105*'Rate Tables'!$F$234,4)</f>
        <v>0</v>
      </c>
      <c r="AN105" s="40">
        <f>ROUND(B105*'Rate Tables'!$F$235,4)</f>
        <v>0</v>
      </c>
      <c r="AO105" s="40">
        <f>SUM(AK105:AN105)</f>
        <v>86015.6</v>
      </c>
      <c r="AP105" s="41">
        <f t="shared" si="15"/>
        <v>139975.48000000001</v>
      </c>
      <c r="AR105" s="40">
        <f>'Rate Tables'!$I$196</f>
        <v>300</v>
      </c>
      <c r="AS105" s="40">
        <f>ROUND(R105*'Rate Tables'!$I$201,4)</f>
        <v>20200</v>
      </c>
      <c r="AT105" s="40">
        <f>ROUND(S105*'Rate Tables'!$I$202,4)</f>
        <v>4860</v>
      </c>
      <c r="AU105" s="40">
        <f>ROUND(N105*'Rate Tables'!$I$205,4)</f>
        <v>10620</v>
      </c>
      <c r="AV105" s="40">
        <f>ROUND(O105*'Rate Tables'!$I$206,4)</f>
        <v>7950</v>
      </c>
      <c r="AW105" s="40">
        <f>SUM(AS105:AV105)</f>
        <v>43630</v>
      </c>
      <c r="AX105" s="40">
        <f>ROUND(B105*'Rate Tables'!$I$208,4)</f>
        <v>4214.3999999999996</v>
      </c>
      <c r="AY105" s="40">
        <f>ROUND($B105*'Rate Tables'!$I$210,4)</f>
        <v>6750</v>
      </c>
      <c r="AZ105" s="78">
        <f>ROUND($B105*'Rate Tables'!$I$212,4)</f>
        <v>1692</v>
      </c>
      <c r="BA105" s="78">
        <f>ROUND($B105*'Rate Tables'!$I$213,4)</f>
        <v>0</v>
      </c>
      <c r="BB105" s="40">
        <f>ROUND(B105*'Rate Tables'!$I$215,4)</f>
        <v>5037.6000000000004</v>
      </c>
      <c r="BC105" s="40">
        <f>ROUND(B105*'Rate Tables'!$I$217,4)</f>
        <v>0</v>
      </c>
      <c r="BD105" s="40">
        <f>ROUND(B105*'Rate Tables'!$I$219,4)</f>
        <v>191.88</v>
      </c>
      <c r="BE105" s="40">
        <f>ROUND(R105*'Rate Tables'!$I$224,4)</f>
        <v>9640</v>
      </c>
      <c r="BF105" s="40">
        <f>ROUND(S105*'Rate Tables'!$I$225,4)</f>
        <v>2304</v>
      </c>
      <c r="BG105" s="40">
        <f>ROUND(B105*'Rate Tables'!$I$227,4)</f>
        <v>-18108</v>
      </c>
      <c r="BH105" s="40">
        <f>SUM(BE105:BG105)</f>
        <v>-6164</v>
      </c>
      <c r="BI105" s="40">
        <f>ROUND(A105*Q105*'Rate Tables'!$I$231,4)</f>
        <v>37523.599999999999</v>
      </c>
      <c r="BJ105" s="40">
        <f>ROUND(B105*'Rate Tables'!$I$233,4)</f>
        <v>48492</v>
      </c>
      <c r="BK105" s="40">
        <f>ROUND(B105*'Rate Tables'!$I$234,4)</f>
        <v>0</v>
      </c>
      <c r="BL105" s="40">
        <f>ROUND(B105*'Rate Tables'!$I$235,4)</f>
        <v>0</v>
      </c>
      <c r="BM105" s="40">
        <f>SUM(BI105:BL105)</f>
        <v>86015.6</v>
      </c>
      <c r="BN105" s="41">
        <f t="shared" si="16"/>
        <v>141667.48000000001</v>
      </c>
    </row>
    <row r="106" spans="1:66" x14ac:dyDescent="0.25">
      <c r="A106" s="19">
        <f t="shared" si="21"/>
        <v>4000</v>
      </c>
      <c r="B106" s="19">
        <f t="shared" si="21"/>
        <v>1600000</v>
      </c>
      <c r="C106" s="50">
        <f t="shared" si="21"/>
        <v>0.35</v>
      </c>
      <c r="D106" s="50">
        <f t="shared" si="21"/>
        <v>0.65</v>
      </c>
      <c r="E106" s="12">
        <f>AP106</f>
        <v>160623.44</v>
      </c>
      <c r="F106" s="12">
        <f>BN106</f>
        <v>162879.44</v>
      </c>
      <c r="G106" s="12">
        <f>F106-E106</f>
        <v>2256</v>
      </c>
      <c r="H106" s="29">
        <f>ROUND(G106/E106*100,1)</f>
        <v>1.4</v>
      </c>
      <c r="J106" s="12">
        <f>E106/B106*100</f>
        <v>10.038964999999999</v>
      </c>
      <c r="K106" s="12">
        <f>F106/B106*100</f>
        <v>10.179965000000001</v>
      </c>
      <c r="L106" s="12"/>
      <c r="N106" s="35">
        <f>ROUND(B106*C106,0)</f>
        <v>560000</v>
      </c>
      <c r="O106" s="35">
        <f>ROUND(B106*D106,0)</f>
        <v>1040000</v>
      </c>
      <c r="P106" s="57">
        <f t="shared" si="17"/>
        <v>0.9</v>
      </c>
      <c r="Q106" s="55">
        <f t="shared" si="18"/>
        <v>1</v>
      </c>
      <c r="R106" s="56">
        <f>A106</f>
        <v>4000</v>
      </c>
      <c r="S106" s="35">
        <f>ROUND(A106*P106,0)</f>
        <v>3600</v>
      </c>
      <c r="T106" s="40">
        <f>'Rate Tables'!$F$196</f>
        <v>300</v>
      </c>
      <c r="U106" s="40">
        <f>ROUND(R106*'Rate Tables'!$F$201,4)</f>
        <v>20200</v>
      </c>
      <c r="V106" s="40">
        <f>ROUND(S106*'Rate Tables'!$F$202,4)</f>
        <v>4860</v>
      </c>
      <c r="W106" s="40">
        <f>ROUND(N106*'Rate Tables'!$F$205,4)</f>
        <v>9912</v>
      </c>
      <c r="X106" s="40">
        <f>ROUND(O106*'Rate Tables'!$F$206,4)</f>
        <v>13780</v>
      </c>
      <c r="Y106" s="40">
        <f>SUM(U106:X106)</f>
        <v>48752</v>
      </c>
      <c r="Z106" s="40">
        <f>ROUND(B106*'Rate Tables'!$F$208,4)</f>
        <v>5619.2</v>
      </c>
      <c r="AA106" s="40">
        <f>ROUND($B106*'Rate Tables'!$F$210,4)</f>
        <v>9000</v>
      </c>
      <c r="AB106" s="78">
        <f>ROUND($B106*'Rate Tables'!$F$212,4)</f>
        <v>0</v>
      </c>
      <c r="AC106" s="78">
        <f>ROUND($B106*'Rate Tables'!$F$213,4)</f>
        <v>0</v>
      </c>
      <c r="AD106" s="40">
        <f>ROUND(B106*'Rate Tables'!$F$215,4)</f>
        <v>6716.8</v>
      </c>
      <c r="AE106" s="40">
        <f>ROUND(B106*'Rate Tables'!$F$217,4)</f>
        <v>0</v>
      </c>
      <c r="AF106" s="40">
        <f>ROUND(B106*'Rate Tables'!$F$219,4)</f>
        <v>255.84</v>
      </c>
      <c r="AG106" s="40">
        <f>ROUND(R106*'Rate Tables'!$F$224,4)</f>
        <v>9640</v>
      </c>
      <c r="AH106" s="40">
        <f>ROUND(S106*'Rate Tables'!$F$225,4)</f>
        <v>2304</v>
      </c>
      <c r="AI106" s="40">
        <f>ROUND(B106*'Rate Tables'!$F$227,4)</f>
        <v>-24144</v>
      </c>
      <c r="AJ106" s="40">
        <f>SUM(AG106:AI106)</f>
        <v>-12200</v>
      </c>
      <c r="AK106" s="40">
        <f>ROUND(A106*Q106*'Rate Tables'!$F$232,4)</f>
        <v>37523.599999999999</v>
      </c>
      <c r="AL106" s="40">
        <f>ROUND(B106*'Rate Tables'!$F$233,4)</f>
        <v>64656</v>
      </c>
      <c r="AM106" s="40">
        <f>ROUND(B106*'Rate Tables'!$F$234,4)</f>
        <v>0</v>
      </c>
      <c r="AN106" s="40">
        <f>ROUND(B106*'Rate Tables'!$F$235,4)</f>
        <v>0</v>
      </c>
      <c r="AO106" s="40">
        <f>SUM(AK106:AN106)</f>
        <v>102179.6</v>
      </c>
      <c r="AP106" s="41">
        <f t="shared" si="15"/>
        <v>160623.44</v>
      </c>
      <c r="AR106" s="40">
        <f>'Rate Tables'!$I$196</f>
        <v>300</v>
      </c>
      <c r="AS106" s="40">
        <f>ROUND(R106*'Rate Tables'!$I$201,4)</f>
        <v>20200</v>
      </c>
      <c r="AT106" s="40">
        <f>ROUND(S106*'Rate Tables'!$I$202,4)</f>
        <v>4860</v>
      </c>
      <c r="AU106" s="40">
        <f>ROUND(N106*'Rate Tables'!$I$205,4)</f>
        <v>9912</v>
      </c>
      <c r="AV106" s="40">
        <f>ROUND(O106*'Rate Tables'!$I$206,4)</f>
        <v>13780</v>
      </c>
      <c r="AW106" s="40">
        <f>SUM(AS106:AV106)</f>
        <v>48752</v>
      </c>
      <c r="AX106" s="40">
        <f>ROUND(B106*'Rate Tables'!$I$208,4)</f>
        <v>5619.2</v>
      </c>
      <c r="AY106" s="40">
        <f>ROUND($B106*'Rate Tables'!$I$210,4)</f>
        <v>9000</v>
      </c>
      <c r="AZ106" s="78">
        <f>ROUND($B106*'Rate Tables'!$I$212,4)</f>
        <v>2256</v>
      </c>
      <c r="BA106" s="78">
        <f>ROUND($B106*'Rate Tables'!$I$213,4)</f>
        <v>0</v>
      </c>
      <c r="BB106" s="40">
        <f>ROUND(B106*'Rate Tables'!$I$215,4)</f>
        <v>6716.8</v>
      </c>
      <c r="BC106" s="40">
        <f>ROUND(B106*'Rate Tables'!$I$217,4)</f>
        <v>0</v>
      </c>
      <c r="BD106" s="40">
        <f>ROUND(B106*'Rate Tables'!$I$219,4)</f>
        <v>255.84</v>
      </c>
      <c r="BE106" s="40">
        <f>ROUND(R106*'Rate Tables'!$I$224,4)</f>
        <v>9640</v>
      </c>
      <c r="BF106" s="40">
        <f>ROUND(S106*'Rate Tables'!$I$225,4)</f>
        <v>2304</v>
      </c>
      <c r="BG106" s="40">
        <f>ROUND(B106*'Rate Tables'!$I$227,4)</f>
        <v>-24144</v>
      </c>
      <c r="BH106" s="40">
        <f>SUM(BE106:BG106)</f>
        <v>-12200</v>
      </c>
      <c r="BI106" s="40">
        <f>ROUND(A106*Q106*'Rate Tables'!$I$231,4)</f>
        <v>37523.599999999999</v>
      </c>
      <c r="BJ106" s="40">
        <f>ROUND(B106*'Rate Tables'!$I$233,4)</f>
        <v>64656</v>
      </c>
      <c r="BK106" s="40">
        <f>ROUND(B106*'Rate Tables'!$I$234,4)</f>
        <v>0</v>
      </c>
      <c r="BL106" s="40">
        <f>ROUND(B106*'Rate Tables'!$I$235,4)</f>
        <v>0</v>
      </c>
      <c r="BM106" s="40">
        <f>SUM(BI106:BL106)</f>
        <v>102179.6</v>
      </c>
      <c r="BN106" s="41">
        <f t="shared" si="16"/>
        <v>162879.44</v>
      </c>
    </row>
    <row r="107" spans="1:66" x14ac:dyDescent="0.25">
      <c r="A107" s="19">
        <f t="shared" si="21"/>
        <v>4000</v>
      </c>
      <c r="B107" s="19">
        <f t="shared" si="21"/>
        <v>1600000</v>
      </c>
      <c r="C107" s="50">
        <f t="shared" si="21"/>
        <v>0.5</v>
      </c>
      <c r="D107" s="50">
        <f t="shared" si="21"/>
        <v>0.5</v>
      </c>
      <c r="E107" s="12">
        <f>AP107</f>
        <v>161691.44</v>
      </c>
      <c r="F107" s="12">
        <f>BN107</f>
        <v>163947.44</v>
      </c>
      <c r="G107" s="12">
        <f>F107-E107</f>
        <v>2256</v>
      </c>
      <c r="H107" s="29">
        <f>ROUND(G107/E107*100,1)</f>
        <v>1.4</v>
      </c>
      <c r="J107" s="12">
        <f>E107/B107*100</f>
        <v>10.105715</v>
      </c>
      <c r="K107" s="12">
        <f>F107/B107*100</f>
        <v>10.246715</v>
      </c>
      <c r="L107" s="12"/>
      <c r="N107" s="35">
        <f>ROUND(B107*C107,0)</f>
        <v>800000</v>
      </c>
      <c r="O107" s="35">
        <f>ROUND(B107*D107,0)</f>
        <v>800000</v>
      </c>
      <c r="P107" s="57">
        <f t="shared" si="17"/>
        <v>0.9</v>
      </c>
      <c r="Q107" s="55">
        <f t="shared" si="18"/>
        <v>1</v>
      </c>
      <c r="R107" s="56">
        <f>A107</f>
        <v>4000</v>
      </c>
      <c r="S107" s="35">
        <f>ROUND(A107*P107,0)</f>
        <v>3600</v>
      </c>
      <c r="T107" s="40">
        <f>'Rate Tables'!$F$196</f>
        <v>300</v>
      </c>
      <c r="U107" s="40">
        <f>ROUND(R107*'Rate Tables'!$F$201,4)</f>
        <v>20200</v>
      </c>
      <c r="V107" s="40">
        <f>ROUND(S107*'Rate Tables'!$F$202,4)</f>
        <v>4860</v>
      </c>
      <c r="W107" s="40">
        <f>ROUND(N107*'Rate Tables'!$F$205,4)</f>
        <v>14160</v>
      </c>
      <c r="X107" s="40">
        <f>ROUND(O107*'Rate Tables'!$F$206,4)</f>
        <v>10600</v>
      </c>
      <c r="Y107" s="40">
        <f>SUM(U107:X107)</f>
        <v>49820</v>
      </c>
      <c r="Z107" s="40">
        <f>ROUND(B107*'Rate Tables'!$F$208,4)</f>
        <v>5619.2</v>
      </c>
      <c r="AA107" s="40">
        <f>ROUND($B107*'Rate Tables'!$F$210,4)</f>
        <v>9000</v>
      </c>
      <c r="AB107" s="78">
        <f>ROUND($B107*'Rate Tables'!$F$212,4)</f>
        <v>0</v>
      </c>
      <c r="AC107" s="78">
        <f>ROUND($B107*'Rate Tables'!$F$213,4)</f>
        <v>0</v>
      </c>
      <c r="AD107" s="40">
        <f>ROUND(B107*'Rate Tables'!$F$215,4)</f>
        <v>6716.8</v>
      </c>
      <c r="AE107" s="40">
        <f>ROUND(B107*'Rate Tables'!$F$217,4)</f>
        <v>0</v>
      </c>
      <c r="AF107" s="40">
        <f>ROUND(B107*'Rate Tables'!$F$219,4)</f>
        <v>255.84</v>
      </c>
      <c r="AG107" s="40">
        <f>ROUND(R107*'Rate Tables'!$F$224,4)</f>
        <v>9640</v>
      </c>
      <c r="AH107" s="40">
        <f>ROUND(S107*'Rate Tables'!$F$225,4)</f>
        <v>2304</v>
      </c>
      <c r="AI107" s="40">
        <f>ROUND(B107*'Rate Tables'!$F$227,4)</f>
        <v>-24144</v>
      </c>
      <c r="AJ107" s="40">
        <f>SUM(AG107:AI107)</f>
        <v>-12200</v>
      </c>
      <c r="AK107" s="40">
        <f>ROUND(A107*Q107*'Rate Tables'!$F$232,4)</f>
        <v>37523.599999999999</v>
      </c>
      <c r="AL107" s="40">
        <f>ROUND(B107*'Rate Tables'!$F$233,4)</f>
        <v>64656</v>
      </c>
      <c r="AM107" s="40">
        <f>ROUND(B107*'Rate Tables'!$F$234,4)</f>
        <v>0</v>
      </c>
      <c r="AN107" s="40">
        <f>ROUND(B107*'Rate Tables'!$F$235,4)</f>
        <v>0</v>
      </c>
      <c r="AO107" s="40">
        <f>SUM(AK107:AN107)</f>
        <v>102179.6</v>
      </c>
      <c r="AP107" s="41">
        <f t="shared" si="15"/>
        <v>161691.44</v>
      </c>
      <c r="AR107" s="40">
        <f>'Rate Tables'!$I$196</f>
        <v>300</v>
      </c>
      <c r="AS107" s="40">
        <f>ROUND(R107*'Rate Tables'!$I$201,4)</f>
        <v>20200</v>
      </c>
      <c r="AT107" s="40">
        <f>ROUND(S107*'Rate Tables'!$I$202,4)</f>
        <v>4860</v>
      </c>
      <c r="AU107" s="40">
        <f>ROUND(N107*'Rate Tables'!$I$205,4)</f>
        <v>14160</v>
      </c>
      <c r="AV107" s="40">
        <f>ROUND(O107*'Rate Tables'!$I$206,4)</f>
        <v>10600</v>
      </c>
      <c r="AW107" s="40">
        <f>SUM(AS107:AV107)</f>
        <v>49820</v>
      </c>
      <c r="AX107" s="40">
        <f>ROUND(B107*'Rate Tables'!$I$208,4)</f>
        <v>5619.2</v>
      </c>
      <c r="AY107" s="40">
        <f>ROUND($B107*'Rate Tables'!$I$210,4)</f>
        <v>9000</v>
      </c>
      <c r="AZ107" s="78">
        <f>ROUND($B107*'Rate Tables'!$I$212,4)</f>
        <v>2256</v>
      </c>
      <c r="BA107" s="78">
        <f>ROUND($B107*'Rate Tables'!$I$213,4)</f>
        <v>0</v>
      </c>
      <c r="BB107" s="40">
        <f>ROUND(B107*'Rate Tables'!$I$215,4)</f>
        <v>6716.8</v>
      </c>
      <c r="BC107" s="40">
        <f>ROUND(B107*'Rate Tables'!$I$217,4)</f>
        <v>0</v>
      </c>
      <c r="BD107" s="40">
        <f>ROUND(B107*'Rate Tables'!$I$219,4)</f>
        <v>255.84</v>
      </c>
      <c r="BE107" s="40">
        <f>ROUND(R107*'Rate Tables'!$I$224,4)</f>
        <v>9640</v>
      </c>
      <c r="BF107" s="40">
        <f>ROUND(S107*'Rate Tables'!$I$225,4)</f>
        <v>2304</v>
      </c>
      <c r="BG107" s="40">
        <f>ROUND(B107*'Rate Tables'!$I$227,4)</f>
        <v>-24144</v>
      </c>
      <c r="BH107" s="40">
        <f>SUM(BE107:BG107)</f>
        <v>-12200</v>
      </c>
      <c r="BI107" s="40">
        <f>ROUND(A107*Q107*'Rate Tables'!$I$231,4)</f>
        <v>37523.599999999999</v>
      </c>
      <c r="BJ107" s="40">
        <f>ROUND(B107*'Rate Tables'!$I$233,4)</f>
        <v>64656</v>
      </c>
      <c r="BK107" s="40">
        <f>ROUND(B107*'Rate Tables'!$I$234,4)</f>
        <v>0</v>
      </c>
      <c r="BL107" s="40">
        <f>ROUND(B107*'Rate Tables'!$I$235,4)</f>
        <v>0</v>
      </c>
      <c r="BM107" s="40">
        <f>SUM(BI107:BL107)</f>
        <v>102179.6</v>
      </c>
      <c r="BN107" s="41">
        <f t="shared" si="16"/>
        <v>163947.44</v>
      </c>
    </row>
    <row r="108" spans="1:66" x14ac:dyDescent="0.25">
      <c r="B108" s="19"/>
      <c r="C108" s="19"/>
      <c r="D108" s="19"/>
      <c r="E108" s="12"/>
      <c r="F108" s="12"/>
      <c r="G108" s="12"/>
      <c r="H108" s="29"/>
      <c r="J108" s="12"/>
      <c r="K108" s="12"/>
      <c r="L108" s="12"/>
      <c r="T108" s="40"/>
      <c r="U108" s="40"/>
      <c r="V108" s="40"/>
      <c r="W108" s="40"/>
      <c r="X108" s="40"/>
      <c r="Y108" s="40"/>
      <c r="Z108" s="40"/>
      <c r="AA108" s="40"/>
      <c r="AB108" s="78"/>
      <c r="AC108" s="78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1"/>
      <c r="AR108" s="40"/>
      <c r="AS108" s="40"/>
      <c r="AT108" s="40"/>
      <c r="AU108" s="40"/>
      <c r="AV108" s="40"/>
      <c r="AW108" s="40"/>
      <c r="AX108" s="40"/>
      <c r="AY108" s="40"/>
      <c r="AZ108" s="78"/>
      <c r="BA108" s="78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1"/>
    </row>
    <row r="109" spans="1:66" x14ac:dyDescent="0.25">
      <c r="A109" s="19">
        <f t="shared" ref="A109:D112" si="22">A71</f>
        <v>5000</v>
      </c>
      <c r="B109" s="19">
        <f t="shared" si="22"/>
        <v>1500000</v>
      </c>
      <c r="C109" s="50">
        <f t="shared" si="22"/>
        <v>0.35</v>
      </c>
      <c r="D109" s="50">
        <f t="shared" si="22"/>
        <v>0.65</v>
      </c>
      <c r="E109" s="12">
        <f>AP109</f>
        <v>173893.1</v>
      </c>
      <c r="F109" s="12">
        <f>BN109</f>
        <v>176008.1</v>
      </c>
      <c r="G109" s="12">
        <f>F109-E109</f>
        <v>2115</v>
      </c>
      <c r="H109" s="29">
        <f>ROUND(G109/E109*100,1)</f>
        <v>1.2</v>
      </c>
      <c r="J109" s="12">
        <f>E109/B109*100</f>
        <v>11.592873333333333</v>
      </c>
      <c r="K109" s="12">
        <f>F109/B109*100</f>
        <v>11.733873333333333</v>
      </c>
      <c r="L109" s="12"/>
      <c r="N109" s="35">
        <f>ROUND(B109*C109,0)</f>
        <v>525000</v>
      </c>
      <c r="O109" s="35">
        <f>ROUND(B109*D109,0)</f>
        <v>975000</v>
      </c>
      <c r="P109" s="57">
        <f>$P$51</f>
        <v>0.9</v>
      </c>
      <c r="Q109" s="55">
        <f>$Q$89</f>
        <v>1</v>
      </c>
      <c r="R109" s="56">
        <f>A109</f>
        <v>5000</v>
      </c>
      <c r="S109" s="35">
        <f>ROUND(A109*P109,0)</f>
        <v>4500</v>
      </c>
      <c r="T109" s="40">
        <f>'Rate Tables'!$F$196</f>
        <v>300</v>
      </c>
      <c r="U109" s="40">
        <f>ROUND(R109*'Rate Tables'!$F$201,4)</f>
        <v>25250</v>
      </c>
      <c r="V109" s="40">
        <f>ROUND(S109*'Rate Tables'!$F$202,4)</f>
        <v>6075</v>
      </c>
      <c r="W109" s="40">
        <f>ROUND(N109*'Rate Tables'!$F$205,4)</f>
        <v>9292.5</v>
      </c>
      <c r="X109" s="40">
        <f>ROUND(O109*'Rate Tables'!$F$206,4)</f>
        <v>12918.75</v>
      </c>
      <c r="Y109" s="40">
        <f>SUM(U109:X109)</f>
        <v>53536.25</v>
      </c>
      <c r="Z109" s="40">
        <f>ROUND(B109*'Rate Tables'!$F$208,4)</f>
        <v>5268</v>
      </c>
      <c r="AA109" s="40">
        <f>ROUND($B109*'Rate Tables'!$F$210,4)</f>
        <v>8437.5</v>
      </c>
      <c r="AB109" s="78">
        <f>ROUND($B109*'Rate Tables'!$F$212,4)</f>
        <v>0</v>
      </c>
      <c r="AC109" s="78">
        <f>ROUND($B109*'Rate Tables'!$F$213,4)</f>
        <v>0</v>
      </c>
      <c r="AD109" s="40">
        <f>ROUND(B109*'Rate Tables'!$F$215,4)</f>
        <v>6297</v>
      </c>
      <c r="AE109" s="40">
        <f>ROUND(B109*'Rate Tables'!$F$217,4)</f>
        <v>0</v>
      </c>
      <c r="AF109" s="40">
        <f>ROUND(B109*'Rate Tables'!$F$219,4)</f>
        <v>239.85</v>
      </c>
      <c r="AG109" s="40">
        <f>ROUND(R109*'Rate Tables'!$F$224,4)</f>
        <v>12050</v>
      </c>
      <c r="AH109" s="40">
        <f>ROUND(S109*'Rate Tables'!$F$225,4)</f>
        <v>2880</v>
      </c>
      <c r="AI109" s="40">
        <f>ROUND(B109*'Rate Tables'!$F$227,4)</f>
        <v>-22635</v>
      </c>
      <c r="AJ109" s="40">
        <f>SUM(AG109:AI109)</f>
        <v>-7705</v>
      </c>
      <c r="AK109" s="40">
        <f>ROUND(A109*Q109*'Rate Tables'!$F$232,4)</f>
        <v>46904.5</v>
      </c>
      <c r="AL109" s="40">
        <f>ROUND(B109*'Rate Tables'!$F$233,4)</f>
        <v>60615</v>
      </c>
      <c r="AM109" s="40">
        <f>ROUND(B109*'Rate Tables'!$F$234,4)</f>
        <v>0</v>
      </c>
      <c r="AN109" s="40">
        <f>ROUND(B109*'Rate Tables'!$F$235,4)</f>
        <v>0</v>
      </c>
      <c r="AO109" s="40">
        <f>SUM(AK109:AN109)</f>
        <v>107519.5</v>
      </c>
      <c r="AP109" s="41">
        <f t="shared" si="15"/>
        <v>173893.1</v>
      </c>
      <c r="AR109" s="40">
        <f>'Rate Tables'!$I$196</f>
        <v>300</v>
      </c>
      <c r="AS109" s="40">
        <f>ROUND(R109*'Rate Tables'!$I$201,4)</f>
        <v>25250</v>
      </c>
      <c r="AT109" s="40">
        <f>ROUND(S109*'Rate Tables'!$I$202,4)</f>
        <v>6075</v>
      </c>
      <c r="AU109" s="40">
        <f>ROUND(N109*'Rate Tables'!$I$205,4)</f>
        <v>9292.5</v>
      </c>
      <c r="AV109" s="40">
        <f>ROUND(O109*'Rate Tables'!$I$206,4)</f>
        <v>12918.75</v>
      </c>
      <c r="AW109" s="40">
        <f>SUM(AS109:AV109)</f>
        <v>53536.25</v>
      </c>
      <c r="AX109" s="40">
        <f>ROUND(B109*'Rate Tables'!$I$208,4)</f>
        <v>5268</v>
      </c>
      <c r="AY109" s="40">
        <f>ROUND($B109*'Rate Tables'!$I$210,4)</f>
        <v>8437.5</v>
      </c>
      <c r="AZ109" s="78">
        <f>ROUND($B109*'Rate Tables'!$I$212,4)</f>
        <v>2115</v>
      </c>
      <c r="BA109" s="78">
        <f>ROUND($B109*'Rate Tables'!$I$213,4)</f>
        <v>0</v>
      </c>
      <c r="BB109" s="40">
        <f>ROUND(B109*'Rate Tables'!$I$215,4)</f>
        <v>6297</v>
      </c>
      <c r="BC109" s="40">
        <f>ROUND(B109*'Rate Tables'!$I$217,4)</f>
        <v>0</v>
      </c>
      <c r="BD109" s="40">
        <f>ROUND(B109*'Rate Tables'!$I$219,4)</f>
        <v>239.85</v>
      </c>
      <c r="BE109" s="40">
        <f>ROUND(R109*'Rate Tables'!$I$224,4)</f>
        <v>12050</v>
      </c>
      <c r="BF109" s="40">
        <f>ROUND(S109*'Rate Tables'!$I$225,4)</f>
        <v>2880</v>
      </c>
      <c r="BG109" s="40">
        <f>ROUND(B109*'Rate Tables'!$I$227,4)</f>
        <v>-22635</v>
      </c>
      <c r="BH109" s="40">
        <f>SUM(BE109:BG109)</f>
        <v>-7705</v>
      </c>
      <c r="BI109" s="40">
        <f>ROUND(A109*Q109*'Rate Tables'!$I$231,4)</f>
        <v>46904.5</v>
      </c>
      <c r="BJ109" s="40">
        <f>ROUND(B109*'Rate Tables'!$I$233,4)</f>
        <v>60615</v>
      </c>
      <c r="BK109" s="40">
        <f>ROUND(B109*'Rate Tables'!$I$234,4)</f>
        <v>0</v>
      </c>
      <c r="BL109" s="40">
        <f>ROUND(B109*'Rate Tables'!$I$235,4)</f>
        <v>0</v>
      </c>
      <c r="BM109" s="40">
        <f>SUM(BI109:BL109)</f>
        <v>107519.5</v>
      </c>
      <c r="BN109" s="41">
        <f t="shared" si="16"/>
        <v>176008.1</v>
      </c>
    </row>
    <row r="110" spans="1:66" x14ac:dyDescent="0.25">
      <c r="A110" s="19">
        <f t="shared" si="22"/>
        <v>5000</v>
      </c>
      <c r="B110" s="19">
        <f t="shared" si="22"/>
        <v>1500000</v>
      </c>
      <c r="C110" s="50">
        <f t="shared" si="22"/>
        <v>0.5</v>
      </c>
      <c r="D110" s="50">
        <f t="shared" si="22"/>
        <v>0.5</v>
      </c>
      <c r="E110" s="12">
        <f>AP110</f>
        <v>174894.35</v>
      </c>
      <c r="F110" s="12">
        <f>BN110</f>
        <v>177009.35</v>
      </c>
      <c r="G110" s="12">
        <f>F110-E110</f>
        <v>2115</v>
      </c>
      <c r="H110" s="29">
        <f>ROUND(G110/E110*100,1)</f>
        <v>1.2</v>
      </c>
      <c r="J110" s="12">
        <f>E110/B110*100</f>
        <v>11.659623333333334</v>
      </c>
      <c r="K110" s="12">
        <f>F110/B110*100</f>
        <v>11.800623333333334</v>
      </c>
      <c r="L110" s="12"/>
      <c r="N110" s="35">
        <f>ROUND(B110*C110,0)</f>
        <v>750000</v>
      </c>
      <c r="O110" s="35">
        <f>ROUND(B110*D110,0)</f>
        <v>750000</v>
      </c>
      <c r="P110" s="57">
        <f>$P$51</f>
        <v>0.9</v>
      </c>
      <c r="Q110" s="55">
        <f>$Q$89</f>
        <v>1</v>
      </c>
      <c r="R110" s="56">
        <f>A110</f>
        <v>5000</v>
      </c>
      <c r="S110" s="35">
        <f>ROUND(A110*P110,0)</f>
        <v>4500</v>
      </c>
      <c r="T110" s="40">
        <f>'Rate Tables'!$F$196</f>
        <v>300</v>
      </c>
      <c r="U110" s="40">
        <f>ROUND(R110*'Rate Tables'!$F$201,4)</f>
        <v>25250</v>
      </c>
      <c r="V110" s="40">
        <f>ROUND(S110*'Rate Tables'!$F$202,4)</f>
        <v>6075</v>
      </c>
      <c r="W110" s="40">
        <f>ROUND(N110*'Rate Tables'!$F$205,4)</f>
        <v>13275</v>
      </c>
      <c r="X110" s="40">
        <f>ROUND(O110*'Rate Tables'!$F$206,4)</f>
        <v>9937.5</v>
      </c>
      <c r="Y110" s="40">
        <f>SUM(U110:X110)</f>
        <v>54537.5</v>
      </c>
      <c r="Z110" s="40">
        <f>ROUND(B110*'Rate Tables'!$F$208,4)</f>
        <v>5268</v>
      </c>
      <c r="AA110" s="40">
        <f>ROUND($B110*'Rate Tables'!$F$210,4)</f>
        <v>8437.5</v>
      </c>
      <c r="AB110" s="78">
        <f>ROUND($B110*'Rate Tables'!$F$212,4)</f>
        <v>0</v>
      </c>
      <c r="AC110" s="78">
        <f>ROUND($B110*'Rate Tables'!$F$213,4)</f>
        <v>0</v>
      </c>
      <c r="AD110" s="40">
        <f>ROUND(B110*'Rate Tables'!$F$215,4)</f>
        <v>6297</v>
      </c>
      <c r="AE110" s="40">
        <f>ROUND(B110*'Rate Tables'!$F$217,4)</f>
        <v>0</v>
      </c>
      <c r="AF110" s="40">
        <f>ROUND(B110*'Rate Tables'!$F$219,4)</f>
        <v>239.85</v>
      </c>
      <c r="AG110" s="40">
        <f>ROUND(R110*'Rate Tables'!$F$224,4)</f>
        <v>12050</v>
      </c>
      <c r="AH110" s="40">
        <f>ROUND(S110*'Rate Tables'!$F$225,4)</f>
        <v>2880</v>
      </c>
      <c r="AI110" s="40">
        <f>ROUND(B110*'Rate Tables'!$F$227,4)</f>
        <v>-22635</v>
      </c>
      <c r="AJ110" s="40">
        <f>SUM(AG110:AI110)</f>
        <v>-7705</v>
      </c>
      <c r="AK110" s="40">
        <f>ROUND(A110*Q110*'Rate Tables'!$F$232,4)</f>
        <v>46904.5</v>
      </c>
      <c r="AL110" s="40">
        <f>ROUND(B110*'Rate Tables'!$F$233,4)</f>
        <v>60615</v>
      </c>
      <c r="AM110" s="40">
        <f>ROUND(B110*'Rate Tables'!$F$234,4)</f>
        <v>0</v>
      </c>
      <c r="AN110" s="40">
        <f>ROUND(B110*'Rate Tables'!$F$235,4)</f>
        <v>0</v>
      </c>
      <c r="AO110" s="40">
        <f>SUM(AK110:AN110)</f>
        <v>107519.5</v>
      </c>
      <c r="AP110" s="41">
        <f t="shared" si="15"/>
        <v>174894.35</v>
      </c>
      <c r="AR110" s="40">
        <f>'Rate Tables'!$I$196</f>
        <v>300</v>
      </c>
      <c r="AS110" s="40">
        <f>ROUND(R110*'Rate Tables'!$I$201,4)</f>
        <v>25250</v>
      </c>
      <c r="AT110" s="40">
        <f>ROUND(S110*'Rate Tables'!$I$202,4)</f>
        <v>6075</v>
      </c>
      <c r="AU110" s="40">
        <f>ROUND(N110*'Rate Tables'!$I$205,4)</f>
        <v>13275</v>
      </c>
      <c r="AV110" s="40">
        <f>ROUND(O110*'Rate Tables'!$I$206,4)</f>
        <v>9937.5</v>
      </c>
      <c r="AW110" s="40">
        <f>SUM(AS110:AV110)</f>
        <v>54537.5</v>
      </c>
      <c r="AX110" s="40">
        <f>ROUND(B110*'Rate Tables'!$I$208,4)</f>
        <v>5268</v>
      </c>
      <c r="AY110" s="40">
        <f>ROUND($B110*'Rate Tables'!$I$210,4)</f>
        <v>8437.5</v>
      </c>
      <c r="AZ110" s="78">
        <f>ROUND($B110*'Rate Tables'!$I$212,4)</f>
        <v>2115</v>
      </c>
      <c r="BA110" s="78">
        <f>ROUND($B110*'Rate Tables'!$I$213,4)</f>
        <v>0</v>
      </c>
      <c r="BB110" s="40">
        <f>ROUND(B110*'Rate Tables'!$I$215,4)</f>
        <v>6297</v>
      </c>
      <c r="BC110" s="40">
        <f>ROUND(B110*'Rate Tables'!$I$217,4)</f>
        <v>0</v>
      </c>
      <c r="BD110" s="40">
        <f>ROUND(B110*'Rate Tables'!$I$219,4)</f>
        <v>239.85</v>
      </c>
      <c r="BE110" s="40">
        <f>ROUND(R110*'Rate Tables'!$I$224,4)</f>
        <v>12050</v>
      </c>
      <c r="BF110" s="40">
        <f>ROUND(S110*'Rate Tables'!$I$225,4)</f>
        <v>2880</v>
      </c>
      <c r="BG110" s="40">
        <f>ROUND(B110*'Rate Tables'!$I$227,4)</f>
        <v>-22635</v>
      </c>
      <c r="BH110" s="40">
        <f>SUM(BE110:BG110)</f>
        <v>-7705</v>
      </c>
      <c r="BI110" s="40">
        <f>ROUND(A110*Q110*'Rate Tables'!$I$231,4)</f>
        <v>46904.5</v>
      </c>
      <c r="BJ110" s="40">
        <f>ROUND(B110*'Rate Tables'!$I$233,4)</f>
        <v>60615</v>
      </c>
      <c r="BK110" s="40">
        <f>ROUND(B110*'Rate Tables'!$I$234,4)</f>
        <v>0</v>
      </c>
      <c r="BL110" s="40">
        <f>ROUND(B110*'Rate Tables'!$I$235,4)</f>
        <v>0</v>
      </c>
      <c r="BM110" s="40">
        <f>SUM(BI110:BL110)</f>
        <v>107519.5</v>
      </c>
      <c r="BN110" s="41">
        <f t="shared" si="16"/>
        <v>177009.35</v>
      </c>
    </row>
    <row r="111" spans="1:66" x14ac:dyDescent="0.25">
      <c r="A111" s="19">
        <f t="shared" si="22"/>
        <v>5000</v>
      </c>
      <c r="B111" s="19">
        <f t="shared" si="22"/>
        <v>2000000</v>
      </c>
      <c r="C111" s="50">
        <f t="shared" si="22"/>
        <v>0.35</v>
      </c>
      <c r="D111" s="50">
        <f t="shared" si="22"/>
        <v>0.65</v>
      </c>
      <c r="E111" s="12">
        <f>AP111</f>
        <v>200704.3</v>
      </c>
      <c r="F111" s="12">
        <f>BN111</f>
        <v>203524.3</v>
      </c>
      <c r="G111" s="12">
        <f>F111-E111</f>
        <v>2820</v>
      </c>
      <c r="H111" s="29">
        <f>ROUND(G111/E111*100,1)</f>
        <v>1.4</v>
      </c>
      <c r="J111" s="12">
        <f>E111/B111*100</f>
        <v>10.035215000000001</v>
      </c>
      <c r="K111" s="12">
        <f>F111/B111*100</f>
        <v>10.176214999999999</v>
      </c>
      <c r="L111" s="12"/>
      <c r="N111" s="35">
        <f>ROUND(B111*C111,0)</f>
        <v>700000</v>
      </c>
      <c r="O111" s="35">
        <f>ROUND(B111*D111,0)</f>
        <v>1300000</v>
      </c>
      <c r="P111" s="57">
        <f>$P$51</f>
        <v>0.9</v>
      </c>
      <c r="Q111" s="55">
        <f>$Q$89</f>
        <v>1</v>
      </c>
      <c r="R111" s="56">
        <f>A111</f>
        <v>5000</v>
      </c>
      <c r="S111" s="35">
        <f>ROUND(A111*P111,0)</f>
        <v>4500</v>
      </c>
      <c r="T111" s="40">
        <f>'Rate Tables'!$F$196</f>
        <v>300</v>
      </c>
      <c r="U111" s="40">
        <f>ROUND(R111*'Rate Tables'!$F$201,4)</f>
        <v>25250</v>
      </c>
      <c r="V111" s="40">
        <f>ROUND(S111*'Rate Tables'!$F$202,4)</f>
        <v>6075</v>
      </c>
      <c r="W111" s="40">
        <f>ROUND(N111*'Rate Tables'!$F$205,4)</f>
        <v>12390</v>
      </c>
      <c r="X111" s="40">
        <f>ROUND(O111*'Rate Tables'!$F$206,4)</f>
        <v>17225</v>
      </c>
      <c r="Y111" s="40">
        <f>SUM(U111:X111)</f>
        <v>60940</v>
      </c>
      <c r="Z111" s="40">
        <f>ROUND(B111*'Rate Tables'!$F$208,4)</f>
        <v>7024</v>
      </c>
      <c r="AA111" s="40">
        <f>ROUND($B111*'Rate Tables'!$F$210,4)</f>
        <v>11250</v>
      </c>
      <c r="AB111" s="78">
        <f>ROUND($B111*'Rate Tables'!$F$212,4)</f>
        <v>0</v>
      </c>
      <c r="AC111" s="78">
        <f>ROUND($B111*'Rate Tables'!$F$213,4)</f>
        <v>0</v>
      </c>
      <c r="AD111" s="40">
        <f>ROUND(B111*'Rate Tables'!$F$215,4)</f>
        <v>8396</v>
      </c>
      <c r="AE111" s="40">
        <f>ROUND(B111*'Rate Tables'!$F$217,4)</f>
        <v>0</v>
      </c>
      <c r="AF111" s="40">
        <f>ROUND(B111*'Rate Tables'!$F$219,4)</f>
        <v>319.8</v>
      </c>
      <c r="AG111" s="40">
        <f>ROUND(R111*'Rate Tables'!$F$224,4)</f>
        <v>12050</v>
      </c>
      <c r="AH111" s="40">
        <f>ROUND(S111*'Rate Tables'!$F$225,4)</f>
        <v>2880</v>
      </c>
      <c r="AI111" s="40">
        <f>ROUND(B111*'Rate Tables'!$F$227,4)</f>
        <v>-30180</v>
      </c>
      <c r="AJ111" s="40">
        <f>SUM(AG111:AI111)</f>
        <v>-15250</v>
      </c>
      <c r="AK111" s="40">
        <f>ROUND(A111*Q111*'Rate Tables'!$F$232,4)</f>
        <v>46904.5</v>
      </c>
      <c r="AL111" s="40">
        <f>ROUND(B111*'Rate Tables'!$F$233,4)</f>
        <v>80820</v>
      </c>
      <c r="AM111" s="40">
        <f>ROUND(B111*'Rate Tables'!$F$234,4)</f>
        <v>0</v>
      </c>
      <c r="AN111" s="40">
        <f>ROUND(B111*'Rate Tables'!$F$235,4)</f>
        <v>0</v>
      </c>
      <c r="AO111" s="40">
        <f>SUM(AK111:AN111)</f>
        <v>127724.5</v>
      </c>
      <c r="AP111" s="41">
        <f t="shared" si="15"/>
        <v>200704.3</v>
      </c>
      <c r="AR111" s="40">
        <f>'Rate Tables'!$I$196</f>
        <v>300</v>
      </c>
      <c r="AS111" s="40">
        <f>ROUND(R111*'Rate Tables'!$I$201,4)</f>
        <v>25250</v>
      </c>
      <c r="AT111" s="40">
        <f>ROUND(S111*'Rate Tables'!$I$202,4)</f>
        <v>6075</v>
      </c>
      <c r="AU111" s="40">
        <f>ROUND(N111*'Rate Tables'!$I$205,4)</f>
        <v>12390</v>
      </c>
      <c r="AV111" s="40">
        <f>ROUND(O111*'Rate Tables'!$I$206,4)</f>
        <v>17225</v>
      </c>
      <c r="AW111" s="40">
        <f>SUM(AS111:AV111)</f>
        <v>60940</v>
      </c>
      <c r="AX111" s="40">
        <f>ROUND(B111*'Rate Tables'!$I$208,4)</f>
        <v>7024</v>
      </c>
      <c r="AY111" s="40">
        <f>ROUND($B111*'Rate Tables'!$I$210,4)</f>
        <v>11250</v>
      </c>
      <c r="AZ111" s="78">
        <f>ROUND($B111*'Rate Tables'!$I$212,4)</f>
        <v>2820</v>
      </c>
      <c r="BA111" s="78">
        <f>ROUND($B111*'Rate Tables'!$I$213,4)</f>
        <v>0</v>
      </c>
      <c r="BB111" s="40">
        <f>ROUND(B111*'Rate Tables'!$I$215,4)</f>
        <v>8396</v>
      </c>
      <c r="BC111" s="40">
        <f>ROUND(B111*'Rate Tables'!$I$217,4)</f>
        <v>0</v>
      </c>
      <c r="BD111" s="40">
        <f>ROUND(B111*'Rate Tables'!$I$219,4)</f>
        <v>319.8</v>
      </c>
      <c r="BE111" s="40">
        <f>ROUND(R111*'Rate Tables'!$I$224,4)</f>
        <v>12050</v>
      </c>
      <c r="BF111" s="40">
        <f>ROUND(S111*'Rate Tables'!$I$225,4)</f>
        <v>2880</v>
      </c>
      <c r="BG111" s="40">
        <f>ROUND(B111*'Rate Tables'!$I$227,4)</f>
        <v>-30180</v>
      </c>
      <c r="BH111" s="40">
        <f>SUM(BE111:BG111)</f>
        <v>-15250</v>
      </c>
      <c r="BI111" s="40">
        <f>ROUND(A111*Q111*'Rate Tables'!$I$231,4)</f>
        <v>46904.5</v>
      </c>
      <c r="BJ111" s="40">
        <f>ROUND(B111*'Rate Tables'!$I$233,4)</f>
        <v>80820</v>
      </c>
      <c r="BK111" s="40">
        <f>ROUND(B111*'Rate Tables'!$I$234,4)</f>
        <v>0</v>
      </c>
      <c r="BL111" s="40">
        <f>ROUND(B111*'Rate Tables'!$I$235,4)</f>
        <v>0</v>
      </c>
      <c r="BM111" s="40">
        <f>SUM(BI111:BL111)</f>
        <v>127724.5</v>
      </c>
      <c r="BN111" s="41">
        <f t="shared" si="16"/>
        <v>203524.3</v>
      </c>
    </row>
    <row r="112" spans="1:66" x14ac:dyDescent="0.25">
      <c r="A112" s="19">
        <f t="shared" si="22"/>
        <v>5000</v>
      </c>
      <c r="B112" s="19">
        <f t="shared" si="22"/>
        <v>2000000</v>
      </c>
      <c r="C112" s="50">
        <f t="shared" si="22"/>
        <v>0.5</v>
      </c>
      <c r="D112" s="50">
        <f t="shared" si="22"/>
        <v>0.5</v>
      </c>
      <c r="E112" s="12">
        <f>AP112</f>
        <v>202039.3</v>
      </c>
      <c r="F112" s="12">
        <f>BN112</f>
        <v>204859.3</v>
      </c>
      <c r="G112" s="12">
        <f>F112-E112</f>
        <v>2820</v>
      </c>
      <c r="H112" s="29">
        <f>ROUND(G112/E112*100,1)</f>
        <v>1.4</v>
      </c>
      <c r="J112" s="12">
        <f>E112/B112*100</f>
        <v>10.101964999999998</v>
      </c>
      <c r="K112" s="12">
        <f>F112/B112*100</f>
        <v>10.242965</v>
      </c>
      <c r="L112" s="12"/>
      <c r="N112" s="35">
        <f>ROUND(B112*C112,0)</f>
        <v>1000000</v>
      </c>
      <c r="O112" s="35">
        <f>ROUND(B112*D112,0)</f>
        <v>1000000</v>
      </c>
      <c r="P112" s="57">
        <f>$P$51</f>
        <v>0.9</v>
      </c>
      <c r="Q112" s="55">
        <f>$Q$89</f>
        <v>1</v>
      </c>
      <c r="R112" s="56">
        <f>A112</f>
        <v>5000</v>
      </c>
      <c r="S112" s="35">
        <f>ROUND(A112*P112,0)</f>
        <v>4500</v>
      </c>
      <c r="T112" s="40">
        <f>'Rate Tables'!$F$196</f>
        <v>300</v>
      </c>
      <c r="U112" s="40">
        <f>ROUND(R112*'Rate Tables'!$F$201,4)</f>
        <v>25250</v>
      </c>
      <c r="V112" s="40">
        <f>ROUND(S112*'Rate Tables'!$F$202,4)</f>
        <v>6075</v>
      </c>
      <c r="W112" s="40">
        <f>ROUND(N112*'Rate Tables'!$F$205,4)</f>
        <v>17700</v>
      </c>
      <c r="X112" s="40">
        <f>ROUND(O112*'Rate Tables'!$F$206,4)</f>
        <v>13250</v>
      </c>
      <c r="Y112" s="40">
        <f>SUM(U112:X112)</f>
        <v>62275</v>
      </c>
      <c r="Z112" s="40">
        <f>ROUND(B112*'Rate Tables'!$F$208,4)</f>
        <v>7024</v>
      </c>
      <c r="AA112" s="40">
        <f>ROUND($B112*'Rate Tables'!$F$210,4)</f>
        <v>11250</v>
      </c>
      <c r="AB112" s="78">
        <f>ROUND($B112*'Rate Tables'!$F$212,4)</f>
        <v>0</v>
      </c>
      <c r="AC112" s="78">
        <f>ROUND($B112*'Rate Tables'!$F$213,4)</f>
        <v>0</v>
      </c>
      <c r="AD112" s="40">
        <f>ROUND(B112*'Rate Tables'!$F$215,4)</f>
        <v>8396</v>
      </c>
      <c r="AE112" s="40">
        <f>ROUND(B112*'Rate Tables'!$F$217,4)</f>
        <v>0</v>
      </c>
      <c r="AF112" s="40">
        <f>ROUND(B112*'Rate Tables'!$F$219,4)</f>
        <v>319.8</v>
      </c>
      <c r="AG112" s="40">
        <f>ROUND(R112*'Rate Tables'!$F$224,4)</f>
        <v>12050</v>
      </c>
      <c r="AH112" s="40">
        <f>ROUND(S112*'Rate Tables'!$F$225,4)</f>
        <v>2880</v>
      </c>
      <c r="AI112" s="40">
        <f>ROUND(B112*'Rate Tables'!$F$227,4)</f>
        <v>-30180</v>
      </c>
      <c r="AJ112" s="40">
        <f>SUM(AG112:AI112)</f>
        <v>-15250</v>
      </c>
      <c r="AK112" s="40">
        <f>ROUND(A112*Q112*'Rate Tables'!$F$232,4)</f>
        <v>46904.5</v>
      </c>
      <c r="AL112" s="40">
        <f>ROUND(B112*'Rate Tables'!$F$233,4)</f>
        <v>80820</v>
      </c>
      <c r="AM112" s="40">
        <f>ROUND(B112*'Rate Tables'!$F$234,4)</f>
        <v>0</v>
      </c>
      <c r="AN112" s="40">
        <f>ROUND(B112*'Rate Tables'!$F$235,4)</f>
        <v>0</v>
      </c>
      <c r="AO112" s="40">
        <f>SUM(AK112:AN112)</f>
        <v>127724.5</v>
      </c>
      <c r="AP112" s="41">
        <f t="shared" si="15"/>
        <v>202039.3</v>
      </c>
      <c r="AR112" s="40">
        <f>'Rate Tables'!$I$196</f>
        <v>300</v>
      </c>
      <c r="AS112" s="40">
        <f>ROUND(R112*'Rate Tables'!$I$201,4)</f>
        <v>25250</v>
      </c>
      <c r="AT112" s="40">
        <f>ROUND(S112*'Rate Tables'!$I$202,4)</f>
        <v>6075</v>
      </c>
      <c r="AU112" s="40">
        <f>ROUND(N112*'Rate Tables'!$I$205,4)</f>
        <v>17700</v>
      </c>
      <c r="AV112" s="40">
        <f>ROUND(O112*'Rate Tables'!$I$206,4)</f>
        <v>13250</v>
      </c>
      <c r="AW112" s="40">
        <f>SUM(AS112:AV112)</f>
        <v>62275</v>
      </c>
      <c r="AX112" s="40">
        <f>ROUND(B112*'Rate Tables'!$I$208,4)</f>
        <v>7024</v>
      </c>
      <c r="AY112" s="40">
        <f>ROUND($B112*'Rate Tables'!$I$210,4)</f>
        <v>11250</v>
      </c>
      <c r="AZ112" s="78">
        <f>ROUND($B112*'Rate Tables'!$I$212,4)</f>
        <v>2820</v>
      </c>
      <c r="BA112" s="78">
        <f>ROUND($B112*'Rate Tables'!$I$213,4)</f>
        <v>0</v>
      </c>
      <c r="BB112" s="40">
        <f>ROUND(B112*'Rate Tables'!$I$215,4)</f>
        <v>8396</v>
      </c>
      <c r="BC112" s="40">
        <f>ROUND(B112*'Rate Tables'!$I$217,4)</f>
        <v>0</v>
      </c>
      <c r="BD112" s="40">
        <f>ROUND(B112*'Rate Tables'!$I$219,4)</f>
        <v>319.8</v>
      </c>
      <c r="BE112" s="40">
        <f>ROUND(R112*'Rate Tables'!$I$224,4)</f>
        <v>12050</v>
      </c>
      <c r="BF112" s="40">
        <f>ROUND(S112*'Rate Tables'!$I$225,4)</f>
        <v>2880</v>
      </c>
      <c r="BG112" s="40">
        <f>ROUND(B112*'Rate Tables'!$I$227,4)</f>
        <v>-30180</v>
      </c>
      <c r="BH112" s="40">
        <f>SUM(BE112:BG112)</f>
        <v>-15250</v>
      </c>
      <c r="BI112" s="40">
        <f>ROUND(A112*Q112*'Rate Tables'!$I$231,4)</f>
        <v>46904.5</v>
      </c>
      <c r="BJ112" s="40">
        <f>ROUND(B112*'Rate Tables'!$I$233,4)</f>
        <v>80820</v>
      </c>
      <c r="BK112" s="40">
        <f>ROUND(B112*'Rate Tables'!$I$234,4)</f>
        <v>0</v>
      </c>
      <c r="BL112" s="40">
        <f>ROUND(B112*'Rate Tables'!$I$235,4)</f>
        <v>0</v>
      </c>
      <c r="BM112" s="40">
        <f>SUM(BI112:BL112)</f>
        <v>127724.5</v>
      </c>
      <c r="BN112" s="41">
        <f t="shared" si="16"/>
        <v>204859.3</v>
      </c>
    </row>
  </sheetData>
  <mergeCells count="12">
    <mergeCell ref="C48:D48"/>
    <mergeCell ref="J48:K48"/>
    <mergeCell ref="A82:H82"/>
    <mergeCell ref="C85:D85"/>
    <mergeCell ref="C86:D86"/>
    <mergeCell ref="J86:K86"/>
    <mergeCell ref="C47:D47"/>
    <mergeCell ref="A6:H6"/>
    <mergeCell ref="C9:D9"/>
    <mergeCell ref="C10:D10"/>
    <mergeCell ref="J10:K10"/>
    <mergeCell ref="A44:H44"/>
  </mergeCells>
  <printOptions horizontalCentered="1"/>
  <pageMargins left="0.5" right="0.5" top="1.4" bottom="0.75" header="0.5" footer="0.5"/>
  <pageSetup fitToHeight="0" orientation="portrait" r:id="rId1"/>
  <headerFooter alignWithMargins="0">
    <oddHeader>&amp;C&amp;"Arial,Bold"&amp;12
Program Year 4</oddHeader>
    <oddFooter>&amp;L*All Rates Include Sales and Use Tax</oddFooter>
  </headerFooter>
  <rowBreaks count="2" manualBreakCount="2">
    <brk id="38" max="7" man="1"/>
    <brk id="7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8001-ACB4-47DE-A5F1-1CEDBDE9239D}">
  <sheetPr>
    <tabColor indexed="42"/>
    <pageSetUpPr fitToPage="1"/>
  </sheetPr>
  <dimension ref="A1:BV112"/>
  <sheetViews>
    <sheetView tabSelected="1" workbookViewId="0">
      <selection activeCell="P57" sqref="P57"/>
    </sheetView>
  </sheetViews>
  <sheetFormatPr defaultColWidth="9.1796875" defaultRowHeight="12.5" x14ac:dyDescent="0.25"/>
  <cols>
    <col min="1" max="1" width="9.1796875" style="1"/>
    <col min="2" max="2" width="11.453125" style="1" customWidth="1"/>
    <col min="3" max="4" width="9" style="1" customWidth="1"/>
    <col min="5" max="7" width="12.7265625" style="1" customWidth="1"/>
    <col min="8" max="8" width="11.453125" style="1" customWidth="1"/>
    <col min="9" max="11" width="9.1796875" style="1" customWidth="1"/>
    <col min="12" max="12" width="3.453125" style="1" customWidth="1"/>
    <col min="13" max="13" width="9.453125" style="1" customWidth="1"/>
    <col min="14" max="20" width="9.1796875" style="35" customWidth="1"/>
    <col min="21" max="21" width="9.26953125" style="35" customWidth="1"/>
    <col min="22" max="22" width="9.1796875" style="35" customWidth="1"/>
    <col min="23" max="23" width="9.26953125" style="35" customWidth="1"/>
    <col min="24" max="25" width="10.1796875" style="35" customWidth="1"/>
    <col min="26" max="26" width="9.1796875" style="35" customWidth="1"/>
    <col min="27" max="29" width="11.81640625" style="35" customWidth="1"/>
    <col min="30" max="32" width="9.1796875" style="35" customWidth="1"/>
    <col min="33" max="33" width="9.26953125" style="35" customWidth="1"/>
    <col min="34" max="34" width="9.1796875" style="35" customWidth="1"/>
    <col min="35" max="35" width="9.26953125" style="35" customWidth="1"/>
    <col min="36" max="37" width="10.1796875" style="35" customWidth="1"/>
    <col min="38" max="38" width="10.7265625" style="35" customWidth="1"/>
    <col min="39" max="39" width="9.26953125" style="35" customWidth="1"/>
    <col min="40" max="40" width="10.1796875" style="35" customWidth="1"/>
    <col min="41" max="41" width="11" style="35" customWidth="1"/>
    <col min="42" max="42" width="10.54296875" style="35" bestFit="1" customWidth="1"/>
    <col min="43" max="43" width="9.1796875" style="35" customWidth="1"/>
    <col min="44" max="45" width="9.26953125" style="35" customWidth="1"/>
    <col min="46" max="46" width="9.1796875" style="35" customWidth="1"/>
    <col min="47" max="47" width="9.26953125" style="35" customWidth="1"/>
    <col min="48" max="49" width="10.1796875" style="35" customWidth="1"/>
    <col min="50" max="50" width="9.1796875" style="35" customWidth="1"/>
    <col min="51" max="53" width="10" style="35" customWidth="1"/>
    <col min="54" max="54" width="9.1796875" style="35" customWidth="1"/>
    <col min="55" max="56" width="10.1796875" style="35" customWidth="1"/>
    <col min="57" max="57" width="9.26953125" style="35" customWidth="1"/>
    <col min="58" max="58" width="9.1796875" style="35" customWidth="1"/>
    <col min="59" max="60" width="11" style="35" customWidth="1"/>
    <col min="61" max="61" width="10" style="35" customWidth="1"/>
    <col min="62" max="62" width="11.81640625" style="35" customWidth="1"/>
    <col min="63" max="63" width="10" style="35" customWidth="1"/>
    <col min="64" max="64" width="10.1796875" style="35" customWidth="1"/>
    <col min="65" max="65" width="11" style="35" customWidth="1"/>
    <col min="66" max="70" width="9.1796875" style="35" customWidth="1"/>
    <col min="71" max="74" width="9.1796875" style="35"/>
    <col min="75" max="16384" width="9.1796875" style="1"/>
  </cols>
  <sheetData>
    <row r="1" spans="1:66" ht="15.5" x14ac:dyDescent="0.35">
      <c r="A1" s="20" t="str">
        <f>'Rate Tables'!A1</f>
        <v>ROCKLAND ELECTRIC COMPANY</v>
      </c>
      <c r="B1" s="20"/>
      <c r="C1" s="20"/>
      <c r="D1" s="20"/>
      <c r="E1" s="21"/>
      <c r="F1" s="21"/>
      <c r="G1" s="21"/>
      <c r="H1" s="21"/>
    </row>
    <row r="3" spans="1:66" x14ac:dyDescent="0.25">
      <c r="A3" s="21" t="str">
        <f>'Rate Tables'!A3</f>
        <v>Monthly Billing Comparisons</v>
      </c>
      <c r="B3" s="21"/>
      <c r="C3" s="21"/>
      <c r="D3" s="21"/>
      <c r="E3" s="21"/>
      <c r="F3" s="21"/>
      <c r="G3" s="21"/>
      <c r="H3" s="21"/>
    </row>
    <row r="4" spans="1:66" ht="13" x14ac:dyDescent="0.3">
      <c r="A4" s="22" t="s">
        <v>45</v>
      </c>
      <c r="B4" s="22"/>
      <c r="C4" s="22"/>
      <c r="D4" s="22"/>
      <c r="E4" s="21"/>
      <c r="F4" s="21"/>
      <c r="G4" s="21"/>
      <c r="H4" s="21"/>
    </row>
    <row r="5" spans="1:66" x14ac:dyDescent="0.25">
      <c r="B5" s="21"/>
      <c r="C5" s="21"/>
      <c r="D5" s="21"/>
      <c r="E5" s="21"/>
      <c r="F5" s="21"/>
      <c r="G5" s="21"/>
      <c r="H5" s="21"/>
    </row>
    <row r="6" spans="1:66" x14ac:dyDescent="0.25">
      <c r="A6" s="132" t="s">
        <v>92</v>
      </c>
      <c r="B6" s="132"/>
      <c r="C6" s="132"/>
      <c r="D6" s="132"/>
      <c r="E6" s="132"/>
      <c r="F6" s="132"/>
      <c r="G6" s="132"/>
      <c r="H6" s="132"/>
    </row>
    <row r="9" spans="1:66" x14ac:dyDescent="0.25">
      <c r="B9" s="24" t="s">
        <v>48</v>
      </c>
      <c r="C9" s="132" t="s">
        <v>60</v>
      </c>
      <c r="D9" s="132"/>
      <c r="E9" s="24" t="s">
        <v>49</v>
      </c>
      <c r="F9" s="24" t="s">
        <v>49</v>
      </c>
      <c r="T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I9" s="37"/>
      <c r="AM9" s="37"/>
      <c r="AN9" s="37"/>
      <c r="AO9" s="37"/>
      <c r="AP9" s="37"/>
      <c r="AR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G9" s="37"/>
      <c r="BK9" s="37"/>
      <c r="BL9" s="37"/>
      <c r="BM9" s="37"/>
      <c r="BN9" s="37"/>
    </row>
    <row r="10" spans="1:66" ht="13" x14ac:dyDescent="0.3">
      <c r="A10" s="26" t="s">
        <v>78</v>
      </c>
      <c r="B10" s="24" t="s">
        <v>52</v>
      </c>
      <c r="C10" s="137" t="s">
        <v>93</v>
      </c>
      <c r="D10" s="138"/>
      <c r="E10" s="24" t="s">
        <v>1</v>
      </c>
      <c r="F10" s="24" t="s">
        <v>3</v>
      </c>
      <c r="G10" s="25" t="s">
        <v>53</v>
      </c>
      <c r="H10" s="21"/>
      <c r="J10" s="129" t="s">
        <v>54</v>
      </c>
      <c r="K10" s="129"/>
      <c r="L10" s="4"/>
      <c r="N10" s="38"/>
      <c r="O10" s="38"/>
      <c r="P10" s="38"/>
      <c r="Q10" s="38"/>
      <c r="R10" s="42"/>
      <c r="S10" s="42"/>
      <c r="T10" s="38"/>
      <c r="U10" s="42"/>
      <c r="V10" s="42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42"/>
      <c r="AH10" s="42"/>
      <c r="AI10" s="38"/>
      <c r="AJ10" s="38"/>
      <c r="AK10" s="42"/>
      <c r="AL10" s="42"/>
      <c r="AM10" s="42"/>
      <c r="AN10" s="42"/>
      <c r="AO10" s="38"/>
      <c r="AP10" s="38"/>
      <c r="AR10" s="38"/>
      <c r="AS10" s="42"/>
      <c r="AT10" s="42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42"/>
      <c r="BF10" s="42"/>
      <c r="BG10" s="38"/>
      <c r="BH10" s="38"/>
      <c r="BI10" s="42"/>
      <c r="BJ10" s="42"/>
      <c r="BK10" s="42"/>
      <c r="BL10" s="42"/>
      <c r="BM10" s="38"/>
      <c r="BN10" s="38"/>
    </row>
    <row r="11" spans="1:66" ht="13" x14ac:dyDescent="0.3">
      <c r="A11" s="3" t="s">
        <v>82</v>
      </c>
      <c r="B11" s="27" t="s">
        <v>57</v>
      </c>
      <c r="C11" s="49" t="s">
        <v>94</v>
      </c>
      <c r="D11" s="49" t="s">
        <v>95</v>
      </c>
      <c r="E11" s="27" t="s">
        <v>58</v>
      </c>
      <c r="F11" s="27" t="s">
        <v>58</v>
      </c>
      <c r="G11" s="27" t="s">
        <v>59</v>
      </c>
      <c r="H11" s="27" t="s">
        <v>60</v>
      </c>
      <c r="J11" s="28" t="s">
        <v>1</v>
      </c>
      <c r="K11" s="28" t="s">
        <v>3</v>
      </c>
      <c r="L11" s="28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</row>
    <row r="12" spans="1:66" ht="13" x14ac:dyDescent="0.3">
      <c r="B12" s="27"/>
      <c r="C12" s="27"/>
      <c r="D12" s="27"/>
      <c r="E12" s="27"/>
      <c r="F12" s="27"/>
      <c r="G12" s="27"/>
      <c r="H12" s="27"/>
      <c r="N12" s="39"/>
      <c r="O12" s="39"/>
      <c r="P12" s="39"/>
      <c r="Q12" s="39"/>
      <c r="T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I12" s="39"/>
      <c r="AM12" s="39"/>
      <c r="AN12" s="39"/>
      <c r="AO12" s="39"/>
      <c r="AP12" s="39"/>
      <c r="AR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G12" s="39"/>
      <c r="BK12" s="39"/>
      <c r="BL12" s="39"/>
      <c r="BM12" s="39"/>
      <c r="BN12" s="39"/>
    </row>
    <row r="13" spans="1:66" x14ac:dyDescent="0.25">
      <c r="A13" s="19">
        <v>1000</v>
      </c>
      <c r="B13" s="19">
        <f>ROUND(A13*300,0)</f>
        <v>300000</v>
      </c>
      <c r="C13" s="50">
        <v>0.35</v>
      </c>
      <c r="D13" s="50">
        <f>1-C13</f>
        <v>0.65</v>
      </c>
      <c r="E13" s="51">
        <f t="shared" ref="E13:F16" si="0">ROUND(4*E51+8*E89,0)</f>
        <v>341957</v>
      </c>
      <c r="F13" s="51">
        <f t="shared" si="0"/>
        <v>347033</v>
      </c>
      <c r="G13" s="19">
        <f>F13-E13</f>
        <v>5076</v>
      </c>
      <c r="H13" s="29">
        <f>ROUND(G13/E13*100,1)</f>
        <v>1.5</v>
      </c>
      <c r="J13" s="12">
        <f>E13/(B13*12)*100</f>
        <v>9.4988055555555562</v>
      </c>
      <c r="K13" s="12">
        <f>F13/(B13*12)*100</f>
        <v>9.6398055555555562</v>
      </c>
      <c r="L13" s="12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1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1"/>
    </row>
    <row r="14" spans="1:66" x14ac:dyDescent="0.25">
      <c r="A14" s="19">
        <f>A13</f>
        <v>1000</v>
      </c>
      <c r="B14" s="19">
        <f>ROUND(A14*300,0)</f>
        <v>300000</v>
      </c>
      <c r="C14" s="50">
        <v>0.5</v>
      </c>
      <c r="D14" s="50">
        <f>1-C14</f>
        <v>0.5</v>
      </c>
      <c r="E14" s="19">
        <f t="shared" si="0"/>
        <v>342238</v>
      </c>
      <c r="F14" s="19">
        <f t="shared" si="0"/>
        <v>347314</v>
      </c>
      <c r="G14" s="19">
        <f>F14-E14</f>
        <v>5076</v>
      </c>
      <c r="H14" s="29">
        <f>ROUND(G14/E14*100,1)</f>
        <v>1.5</v>
      </c>
      <c r="J14" s="12">
        <f>E14/(B14*12)*100</f>
        <v>9.5066111111111109</v>
      </c>
      <c r="K14" s="12">
        <f>F14/(B14*12)*100</f>
        <v>9.6476111111111109</v>
      </c>
      <c r="L14" s="12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1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1"/>
    </row>
    <row r="15" spans="1:66" x14ac:dyDescent="0.25">
      <c r="A15" s="19">
        <f>A14</f>
        <v>1000</v>
      </c>
      <c r="B15" s="19">
        <f>ROUND(A15*400,0)</f>
        <v>400000</v>
      </c>
      <c r="C15" s="50">
        <f>$C$13</f>
        <v>0.35</v>
      </c>
      <c r="D15" s="50">
        <f>1-C15</f>
        <v>0.65</v>
      </c>
      <c r="E15" s="19">
        <f t="shared" si="0"/>
        <v>390565</v>
      </c>
      <c r="F15" s="19">
        <f t="shared" si="0"/>
        <v>397333</v>
      </c>
      <c r="G15" s="19">
        <f>F15-E15</f>
        <v>6768</v>
      </c>
      <c r="H15" s="29">
        <f>ROUND(G15/E15*100,1)</f>
        <v>1.7</v>
      </c>
      <c r="J15" s="12">
        <f>E15/(B15*12)*100</f>
        <v>8.1367708333333333</v>
      </c>
      <c r="K15" s="12">
        <f>F15/(B15*12)*100</f>
        <v>8.2777708333333333</v>
      </c>
      <c r="L15" s="12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1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1"/>
    </row>
    <row r="16" spans="1:66" x14ac:dyDescent="0.25">
      <c r="A16" s="19">
        <f>A15</f>
        <v>1000</v>
      </c>
      <c r="B16" s="19">
        <f>ROUND(A16*400,0)</f>
        <v>400000</v>
      </c>
      <c r="C16" s="50">
        <f>$C$14</f>
        <v>0.5</v>
      </c>
      <c r="D16" s="50">
        <f>1-C16</f>
        <v>0.5</v>
      </c>
      <c r="E16" s="19">
        <f t="shared" si="0"/>
        <v>390940</v>
      </c>
      <c r="F16" s="19">
        <f t="shared" si="0"/>
        <v>397708</v>
      </c>
      <c r="G16" s="19">
        <f>F16-E16</f>
        <v>6768</v>
      </c>
      <c r="H16" s="29">
        <f>ROUND(G16/E16*100,1)</f>
        <v>1.7</v>
      </c>
      <c r="J16" s="12">
        <f>E16/(B16*12)*100</f>
        <v>8.1445833333333333</v>
      </c>
      <c r="K16" s="12">
        <f>F16/(B16*12)*100</f>
        <v>8.2855833333333333</v>
      </c>
      <c r="L16" s="12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1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1"/>
    </row>
    <row r="17" spans="1:66" x14ac:dyDescent="0.25">
      <c r="A17" s="19"/>
      <c r="B17" s="19"/>
      <c r="C17" s="19"/>
      <c r="D17" s="19"/>
      <c r="E17" s="12"/>
      <c r="F17" s="12"/>
      <c r="G17" s="19"/>
      <c r="H17" s="29"/>
      <c r="J17" s="12"/>
      <c r="K17" s="12"/>
      <c r="L17" s="12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1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1"/>
    </row>
    <row r="18" spans="1:66" x14ac:dyDescent="0.25">
      <c r="A18" s="19">
        <v>2000</v>
      </c>
      <c r="B18" s="19">
        <f>ROUND(A18*300,0)</f>
        <v>600000</v>
      </c>
      <c r="C18" s="50">
        <f>$C$13</f>
        <v>0.35</v>
      </c>
      <c r="D18" s="50">
        <f>1-C18</f>
        <v>0.65</v>
      </c>
      <c r="E18" s="19">
        <f t="shared" ref="E18:F21" si="1">ROUND(4*E56+8*E94,0)</f>
        <v>656457</v>
      </c>
      <c r="F18" s="19">
        <f t="shared" si="1"/>
        <v>666609</v>
      </c>
      <c r="G18" s="19">
        <f>F18-E18</f>
        <v>10152</v>
      </c>
      <c r="H18" s="29">
        <f>ROUND(G18/E18*100,1)</f>
        <v>1.5</v>
      </c>
      <c r="J18" s="12">
        <f>E18/(B18*12)*100</f>
        <v>9.1174583333333334</v>
      </c>
      <c r="K18" s="12">
        <f>F18/(B18*12)*100</f>
        <v>9.2584583333333335</v>
      </c>
      <c r="L18" s="12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1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1"/>
    </row>
    <row r="19" spans="1:66" x14ac:dyDescent="0.25">
      <c r="A19" s="19">
        <f>A18</f>
        <v>2000</v>
      </c>
      <c r="B19" s="19">
        <f>ROUND(A19*300,0)</f>
        <v>600000</v>
      </c>
      <c r="C19" s="50">
        <f>$C$14</f>
        <v>0.5</v>
      </c>
      <c r="D19" s="50">
        <f>1-C19</f>
        <v>0.5</v>
      </c>
      <c r="E19" s="19">
        <f t="shared" si="1"/>
        <v>657018</v>
      </c>
      <c r="F19" s="19">
        <f t="shared" si="1"/>
        <v>667170</v>
      </c>
      <c r="G19" s="19">
        <f>F19-E19</f>
        <v>10152</v>
      </c>
      <c r="H19" s="29">
        <f>ROUND(G19/E19*100,1)</f>
        <v>1.5</v>
      </c>
      <c r="J19" s="12">
        <f>E19/(B19*12)*100</f>
        <v>9.1252499999999994</v>
      </c>
      <c r="K19" s="12">
        <f>F19/(B19*12)*100</f>
        <v>9.2662499999999994</v>
      </c>
      <c r="L19" s="12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1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1"/>
    </row>
    <row r="20" spans="1:66" x14ac:dyDescent="0.25">
      <c r="A20" s="19">
        <f>A19</f>
        <v>2000</v>
      </c>
      <c r="B20" s="19">
        <f>ROUND(A20*400,0)</f>
        <v>800000</v>
      </c>
      <c r="C20" s="50">
        <f>$C$13</f>
        <v>0.35</v>
      </c>
      <c r="D20" s="50">
        <f>1-C20</f>
        <v>0.65</v>
      </c>
      <c r="E20" s="19">
        <f t="shared" si="1"/>
        <v>753673</v>
      </c>
      <c r="F20" s="19">
        <f t="shared" si="1"/>
        <v>767209</v>
      </c>
      <c r="G20" s="19">
        <f>F20-E20</f>
        <v>13536</v>
      </c>
      <c r="H20" s="29">
        <f>ROUND(G20/E20*100,1)</f>
        <v>1.8</v>
      </c>
      <c r="J20" s="12">
        <f>E20/(B20*12)*100</f>
        <v>7.8507604166666658</v>
      </c>
      <c r="K20" s="12">
        <f>F20/(B20*12)*100</f>
        <v>7.9917604166666667</v>
      </c>
      <c r="L20" s="12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1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1"/>
    </row>
    <row r="21" spans="1:66" x14ac:dyDescent="0.25">
      <c r="A21" s="19">
        <f>A20</f>
        <v>2000</v>
      </c>
      <c r="B21" s="19">
        <f>ROUND(A21*400,0)</f>
        <v>800000</v>
      </c>
      <c r="C21" s="50">
        <f>$C$14</f>
        <v>0.5</v>
      </c>
      <c r="D21" s="50">
        <f>1-C21</f>
        <v>0.5</v>
      </c>
      <c r="E21" s="19">
        <f t="shared" si="1"/>
        <v>754422</v>
      </c>
      <c r="F21" s="19">
        <f t="shared" si="1"/>
        <v>767958</v>
      </c>
      <c r="G21" s="19">
        <f>F21-E21</f>
        <v>13536</v>
      </c>
      <c r="H21" s="29">
        <f>ROUND(G21/E21*100,1)</f>
        <v>1.8</v>
      </c>
      <c r="J21" s="12">
        <f>E21/(B21*12)*100</f>
        <v>7.8585625000000006</v>
      </c>
      <c r="K21" s="12">
        <f>F21/(B21*12)*100</f>
        <v>7.9995624999999997</v>
      </c>
      <c r="L21" s="12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1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1"/>
    </row>
    <row r="22" spans="1:66" x14ac:dyDescent="0.25">
      <c r="A22" s="19"/>
      <c r="B22" s="19"/>
      <c r="C22" s="19"/>
      <c r="D22" s="19"/>
      <c r="E22" s="12"/>
      <c r="F22" s="12"/>
      <c r="G22" s="19"/>
      <c r="H22" s="29"/>
      <c r="J22" s="12"/>
      <c r="K22" s="12"/>
      <c r="L22" s="12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1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1"/>
    </row>
    <row r="23" spans="1:66" x14ac:dyDescent="0.25">
      <c r="A23" s="19">
        <v>3000</v>
      </c>
      <c r="B23" s="19">
        <f>ROUND(A23*300,0)</f>
        <v>900000</v>
      </c>
      <c r="C23" s="50">
        <f>$C$13</f>
        <v>0.35</v>
      </c>
      <c r="D23" s="50">
        <f>1-C23</f>
        <v>0.65</v>
      </c>
      <c r="E23" s="19">
        <f t="shared" ref="E23:F26" si="2">ROUND(4*E61+8*E99,0)</f>
        <v>970956</v>
      </c>
      <c r="F23" s="19">
        <f t="shared" si="2"/>
        <v>986184</v>
      </c>
      <c r="G23" s="19">
        <f>F23-E23</f>
        <v>15228</v>
      </c>
      <c r="H23" s="29">
        <f>ROUND(G23/E23*100,1)</f>
        <v>1.6</v>
      </c>
      <c r="J23" s="12">
        <f>E23/(B23*12)*100</f>
        <v>8.990333333333334</v>
      </c>
      <c r="K23" s="12">
        <f>F23/(B23*12)*100</f>
        <v>9.1313333333333322</v>
      </c>
      <c r="L23" s="12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1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1"/>
    </row>
    <row r="24" spans="1:66" x14ac:dyDescent="0.25">
      <c r="A24" s="19">
        <f>A23</f>
        <v>3000</v>
      </c>
      <c r="B24" s="19">
        <f>ROUND(A24*300,0)</f>
        <v>900000</v>
      </c>
      <c r="C24" s="50">
        <f>$C$14</f>
        <v>0.5</v>
      </c>
      <c r="D24" s="50">
        <f>1-C24</f>
        <v>0.5</v>
      </c>
      <c r="E24" s="19">
        <f t="shared" si="2"/>
        <v>971799</v>
      </c>
      <c r="F24" s="19">
        <f t="shared" si="2"/>
        <v>987027</v>
      </c>
      <c r="G24" s="19">
        <f>F24-E24</f>
        <v>15228</v>
      </c>
      <c r="H24" s="29">
        <f>ROUND(G24/E24*100,1)</f>
        <v>1.6</v>
      </c>
      <c r="J24" s="12">
        <f>E24/(B24*12)*100</f>
        <v>8.9981388888888887</v>
      </c>
      <c r="K24" s="12">
        <f>F24/(B24*12)*100</f>
        <v>9.1391388888888887</v>
      </c>
      <c r="L24" s="12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1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1"/>
    </row>
    <row r="25" spans="1:66" x14ac:dyDescent="0.25">
      <c r="A25" s="19">
        <f>A24</f>
        <v>3000</v>
      </c>
      <c r="B25" s="19">
        <f>ROUND(A25*400,0)</f>
        <v>1200000</v>
      </c>
      <c r="C25" s="50">
        <f>$C$13</f>
        <v>0.35</v>
      </c>
      <c r="D25" s="50">
        <f>1-C25</f>
        <v>0.65</v>
      </c>
      <c r="E25" s="19">
        <f t="shared" si="2"/>
        <v>1116781</v>
      </c>
      <c r="F25" s="19">
        <f t="shared" si="2"/>
        <v>1137085</v>
      </c>
      <c r="G25" s="19">
        <f>F25-E25</f>
        <v>20304</v>
      </c>
      <c r="H25" s="29">
        <f>ROUND(G25/E25*100,1)</f>
        <v>1.8</v>
      </c>
      <c r="J25" s="12">
        <f>E25/(B25*12)*100</f>
        <v>7.7554236111111106</v>
      </c>
      <c r="K25" s="12">
        <f>F25/(B25*12)*100</f>
        <v>7.8964236111111115</v>
      </c>
      <c r="L25" s="12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1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1"/>
    </row>
    <row r="26" spans="1:66" x14ac:dyDescent="0.25">
      <c r="A26" s="19">
        <f>A25</f>
        <v>3000</v>
      </c>
      <c r="B26" s="19">
        <f>ROUND(A26*400,0)</f>
        <v>1200000</v>
      </c>
      <c r="C26" s="50">
        <f>$C$14</f>
        <v>0.5</v>
      </c>
      <c r="D26" s="50">
        <f>1-C26</f>
        <v>0.5</v>
      </c>
      <c r="E26" s="19">
        <f t="shared" si="2"/>
        <v>1117904</v>
      </c>
      <c r="F26" s="19">
        <f t="shared" si="2"/>
        <v>1138208</v>
      </c>
      <c r="G26" s="19">
        <f>F26-E26</f>
        <v>20304</v>
      </c>
      <c r="H26" s="29">
        <f>ROUND(G26/E26*100,1)</f>
        <v>1.8</v>
      </c>
      <c r="J26" s="12">
        <f>E26/(B26*12)*100</f>
        <v>7.7632222222222227</v>
      </c>
      <c r="K26" s="12">
        <f>F26/(B26*12)*100</f>
        <v>7.9042222222222218</v>
      </c>
      <c r="L26" s="12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1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1"/>
    </row>
    <row r="27" spans="1:66" x14ac:dyDescent="0.25">
      <c r="A27" s="19"/>
      <c r="B27" s="19"/>
      <c r="C27" s="19"/>
      <c r="D27" s="19"/>
      <c r="E27" s="12"/>
      <c r="F27" s="12"/>
      <c r="G27" s="19"/>
      <c r="H27" s="29"/>
      <c r="J27" s="12"/>
      <c r="K27" s="12"/>
      <c r="L27" s="12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1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1"/>
    </row>
    <row r="28" spans="1:66" x14ac:dyDescent="0.25">
      <c r="A28" s="19">
        <v>4000</v>
      </c>
      <c r="B28" s="19">
        <f>ROUND(A28*300,0)</f>
        <v>1200000</v>
      </c>
      <c r="C28" s="50">
        <f>$C$13</f>
        <v>0.35</v>
      </c>
      <c r="D28" s="50">
        <f>1-C28</f>
        <v>0.65</v>
      </c>
      <c r="E28" s="19">
        <f t="shared" ref="E28:F31" si="3">ROUND(4*E66+8*E104,0)</f>
        <v>1285456</v>
      </c>
      <c r="F28" s="19">
        <f t="shared" si="3"/>
        <v>1305760</v>
      </c>
      <c r="G28" s="19">
        <f>F28-E28</f>
        <v>20304</v>
      </c>
      <c r="H28" s="29">
        <f>ROUND(G28/E28*100,1)</f>
        <v>1.6</v>
      </c>
      <c r="J28" s="12">
        <f>E28/(B28*12)*100</f>
        <v>8.9267777777777777</v>
      </c>
      <c r="K28" s="12">
        <f>F28/(B28*12)*100</f>
        <v>9.0677777777777777</v>
      </c>
      <c r="L28" s="12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1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1"/>
    </row>
    <row r="29" spans="1:66" x14ac:dyDescent="0.25">
      <c r="A29" s="19">
        <f>A28</f>
        <v>4000</v>
      </c>
      <c r="B29" s="19">
        <f>ROUND(A29*300,0)</f>
        <v>1200000</v>
      </c>
      <c r="C29" s="50">
        <f>$C$14</f>
        <v>0.5</v>
      </c>
      <c r="D29" s="50">
        <f>1-C29</f>
        <v>0.5</v>
      </c>
      <c r="E29" s="19">
        <f t="shared" si="3"/>
        <v>1286579</v>
      </c>
      <c r="F29" s="19">
        <f t="shared" si="3"/>
        <v>1306883</v>
      </c>
      <c r="G29" s="19">
        <f>F29-E29</f>
        <v>20304</v>
      </c>
      <c r="H29" s="29">
        <f>ROUND(G29/E29*100,1)</f>
        <v>1.6</v>
      </c>
      <c r="J29" s="12">
        <f>E29/(B29*12)*100</f>
        <v>8.9345763888888889</v>
      </c>
      <c r="K29" s="12">
        <f>F29/(B29*12)*100</f>
        <v>9.075576388888889</v>
      </c>
      <c r="L29" s="12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1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1"/>
    </row>
    <row r="30" spans="1:66" x14ac:dyDescent="0.25">
      <c r="A30" s="19">
        <f>A29</f>
        <v>4000</v>
      </c>
      <c r="B30" s="19">
        <f>ROUND(A30*400,0)</f>
        <v>1600000</v>
      </c>
      <c r="C30" s="50">
        <f>$C$13</f>
        <v>0.35</v>
      </c>
      <c r="D30" s="50">
        <f>1-C30</f>
        <v>0.65</v>
      </c>
      <c r="E30" s="19">
        <f t="shared" si="3"/>
        <v>1479889</v>
      </c>
      <c r="F30" s="19">
        <f t="shared" si="3"/>
        <v>1506961</v>
      </c>
      <c r="G30" s="19">
        <f>F30-E30</f>
        <v>27072</v>
      </c>
      <c r="H30" s="29">
        <f>ROUND(G30/E30*100,1)</f>
        <v>1.8</v>
      </c>
      <c r="J30" s="12">
        <f>E30/(B30*12)*100</f>
        <v>7.7077552083333334</v>
      </c>
      <c r="K30" s="12">
        <f>F30/(B30*12)*100</f>
        <v>7.8487552083333325</v>
      </c>
      <c r="L30" s="12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1"/>
    </row>
    <row r="31" spans="1:66" x14ac:dyDescent="0.25">
      <c r="A31" s="19">
        <f>A30</f>
        <v>4000</v>
      </c>
      <c r="B31" s="19">
        <f>ROUND(A31*400,0)</f>
        <v>1600000</v>
      </c>
      <c r="C31" s="50">
        <f>$C$14</f>
        <v>0.5</v>
      </c>
      <c r="D31" s="50">
        <f>1-C31</f>
        <v>0.5</v>
      </c>
      <c r="E31" s="19">
        <f t="shared" si="3"/>
        <v>1481387</v>
      </c>
      <c r="F31" s="19">
        <f t="shared" si="3"/>
        <v>1508459</v>
      </c>
      <c r="G31" s="19">
        <f>F31-E31</f>
        <v>27072</v>
      </c>
      <c r="H31" s="29">
        <f>ROUND(G31/E31*100,1)</f>
        <v>1.8</v>
      </c>
      <c r="J31" s="12">
        <f>E31/(B31*12)*100</f>
        <v>7.7155572916666664</v>
      </c>
      <c r="K31" s="12">
        <f>F31/(B31*12)*100</f>
        <v>7.8565572916666673</v>
      </c>
      <c r="L31" s="12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1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1"/>
    </row>
    <row r="32" spans="1:66" x14ac:dyDescent="0.25">
      <c r="A32" s="19"/>
      <c r="B32" s="19"/>
      <c r="C32" s="19"/>
      <c r="D32" s="19"/>
      <c r="E32" s="12"/>
      <c r="F32" s="12"/>
      <c r="G32" s="19"/>
      <c r="H32" s="29"/>
      <c r="J32" s="12"/>
      <c r="K32" s="12"/>
      <c r="L32" s="12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1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</row>
    <row r="33" spans="1:66" x14ac:dyDescent="0.25">
      <c r="A33" s="19">
        <v>5000</v>
      </c>
      <c r="B33" s="19">
        <f>ROUND(A33*300,0)</f>
        <v>1500000</v>
      </c>
      <c r="C33" s="50">
        <f>$C$13</f>
        <v>0.35</v>
      </c>
      <c r="D33" s="50">
        <f>1-C33</f>
        <v>0.65</v>
      </c>
      <c r="E33" s="19">
        <f t="shared" ref="E33:F36" si="4">ROUND(4*E71+8*E109,0)</f>
        <v>1599956</v>
      </c>
      <c r="F33" s="19">
        <f t="shared" si="4"/>
        <v>1625336</v>
      </c>
      <c r="G33" s="19">
        <f>F33-E33</f>
        <v>25380</v>
      </c>
      <c r="H33" s="29">
        <f>ROUND(G33/E33*100,1)</f>
        <v>1.6</v>
      </c>
      <c r="J33" s="12">
        <f>E33/(B33*12)*100</f>
        <v>8.888644444444445</v>
      </c>
      <c r="K33" s="12">
        <f>F33/(B33*12)*100</f>
        <v>9.029644444444445</v>
      </c>
      <c r="L33" s="12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1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</row>
    <row r="34" spans="1:66" x14ac:dyDescent="0.25">
      <c r="A34" s="19">
        <f>A33</f>
        <v>5000</v>
      </c>
      <c r="B34" s="19">
        <f>ROUND(A34*300,0)</f>
        <v>1500000</v>
      </c>
      <c r="C34" s="50">
        <f>$C$14</f>
        <v>0.5</v>
      </c>
      <c r="D34" s="50">
        <f>1-C34</f>
        <v>0.5</v>
      </c>
      <c r="E34" s="19">
        <f t="shared" si="4"/>
        <v>1601360</v>
      </c>
      <c r="F34" s="19">
        <f t="shared" si="4"/>
        <v>1626740</v>
      </c>
      <c r="G34" s="19">
        <f>F34-E34</f>
        <v>25380</v>
      </c>
      <c r="H34" s="29">
        <f>ROUND(G34/E34*100,1)</f>
        <v>1.6</v>
      </c>
      <c r="J34" s="12">
        <f>E34/(B34*12)*100</f>
        <v>8.8964444444444446</v>
      </c>
      <c r="K34" s="12">
        <f>F34/(B34*12)*100</f>
        <v>9.0374444444444446</v>
      </c>
      <c r="L34" s="12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1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</row>
    <row r="35" spans="1:66" x14ac:dyDescent="0.25">
      <c r="A35" s="19">
        <f>A34</f>
        <v>5000</v>
      </c>
      <c r="B35" s="19">
        <f>ROUND(A35*400,0)</f>
        <v>2000000</v>
      </c>
      <c r="C35" s="50">
        <f>$C$13</f>
        <v>0.35</v>
      </c>
      <c r="D35" s="50">
        <f>1-C35</f>
        <v>0.65</v>
      </c>
      <c r="E35" s="19">
        <f t="shared" si="4"/>
        <v>1842997</v>
      </c>
      <c r="F35" s="19">
        <f t="shared" si="4"/>
        <v>1876837</v>
      </c>
      <c r="G35" s="19">
        <f>F35-E35</f>
        <v>33840</v>
      </c>
      <c r="H35" s="29">
        <f>ROUND(G35/E35*100,1)</f>
        <v>1.8</v>
      </c>
      <c r="J35" s="12">
        <f>E35/(B35*12)*100</f>
        <v>7.6791541666666667</v>
      </c>
      <c r="K35" s="12">
        <f>F35/(B35*12)*100</f>
        <v>7.8201541666666667</v>
      </c>
      <c r="L35" s="12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1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</row>
    <row r="36" spans="1:66" x14ac:dyDescent="0.25">
      <c r="A36" s="19">
        <f>A35</f>
        <v>5000</v>
      </c>
      <c r="B36" s="19">
        <f>ROUND(A36*400,0)</f>
        <v>2000000</v>
      </c>
      <c r="C36" s="50">
        <f>$C$14</f>
        <v>0.5</v>
      </c>
      <c r="D36" s="50">
        <f>1-C36</f>
        <v>0.5</v>
      </c>
      <c r="E36" s="19">
        <f t="shared" si="4"/>
        <v>1844869</v>
      </c>
      <c r="F36" s="19">
        <f t="shared" si="4"/>
        <v>1878709</v>
      </c>
      <c r="G36" s="19">
        <f>F36-E36</f>
        <v>33840</v>
      </c>
      <c r="H36" s="29">
        <f>ROUND(G36/E36*100,1)</f>
        <v>1.8</v>
      </c>
      <c r="J36" s="12">
        <f>E36/(B36*12)*100</f>
        <v>7.6869541666666663</v>
      </c>
      <c r="K36" s="12">
        <f>F36/(B36*12)*100</f>
        <v>7.8279541666666663</v>
      </c>
      <c r="L36" s="12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1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1"/>
    </row>
    <row r="37" spans="1:66" x14ac:dyDescent="0.25">
      <c r="B37" s="19"/>
      <c r="C37" s="19"/>
      <c r="D37" s="19"/>
      <c r="E37" s="12"/>
      <c r="F37" s="12"/>
      <c r="G37" s="12"/>
      <c r="H37" s="29"/>
      <c r="J37" s="12"/>
      <c r="K37" s="12"/>
      <c r="L37" s="12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1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1"/>
    </row>
    <row r="39" spans="1:66" ht="15.5" x14ac:dyDescent="0.35">
      <c r="A39" s="20" t="str">
        <f>'Rate Tables'!A1</f>
        <v>ROCKLAND ELECTRIC COMPANY</v>
      </c>
      <c r="B39" s="20"/>
      <c r="C39" s="20"/>
      <c r="D39" s="20"/>
      <c r="E39" s="21"/>
      <c r="F39" s="21"/>
      <c r="G39" s="21"/>
      <c r="H39" s="21"/>
    </row>
    <row r="41" spans="1:66" x14ac:dyDescent="0.25">
      <c r="A41" s="21" t="str">
        <f>'Rate Tables'!A3</f>
        <v>Monthly Billing Comparisons</v>
      </c>
      <c r="B41" s="21"/>
      <c r="C41" s="21"/>
      <c r="D41" s="21"/>
      <c r="E41" s="21"/>
      <c r="F41" s="21"/>
      <c r="G41" s="21"/>
      <c r="H41" s="21"/>
    </row>
    <row r="42" spans="1:66" ht="13" x14ac:dyDescent="0.3">
      <c r="A42" s="22" t="str">
        <f>A4</f>
        <v>Service Classification No. 7 - High Voltage Distribution</v>
      </c>
      <c r="B42" s="22"/>
      <c r="C42" s="22"/>
      <c r="D42" s="22"/>
      <c r="E42" s="21"/>
      <c r="F42" s="21"/>
      <c r="G42" s="21"/>
      <c r="H42" s="21"/>
    </row>
    <row r="43" spans="1:66" x14ac:dyDescent="0.25">
      <c r="B43" s="21"/>
      <c r="C43" s="21"/>
      <c r="D43" s="21"/>
      <c r="E43" s="21"/>
      <c r="F43" s="21"/>
      <c r="G43" s="21"/>
      <c r="H43" s="21"/>
    </row>
    <row r="44" spans="1:66" x14ac:dyDescent="0.25">
      <c r="A44" s="132" t="s">
        <v>96</v>
      </c>
      <c r="B44" s="132"/>
      <c r="C44" s="132"/>
      <c r="D44" s="132"/>
      <c r="E44" s="132"/>
      <c r="F44" s="132"/>
      <c r="G44" s="132"/>
      <c r="H44" s="132"/>
    </row>
    <row r="47" spans="1:66" x14ac:dyDescent="0.25">
      <c r="B47" s="24" t="s">
        <v>48</v>
      </c>
      <c r="C47" s="132" t="s">
        <v>60</v>
      </c>
      <c r="D47" s="132"/>
      <c r="E47" s="24" t="s">
        <v>49</v>
      </c>
      <c r="F47" s="24" t="s">
        <v>49</v>
      </c>
      <c r="T47" s="52" t="s">
        <v>50</v>
      </c>
      <c r="U47" s="53"/>
      <c r="V47" s="53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3"/>
      <c r="AH47" s="53"/>
      <c r="AI47" s="52"/>
      <c r="AJ47" s="53"/>
      <c r="AK47" s="53"/>
      <c r="AL47" s="53"/>
      <c r="AM47" s="52"/>
      <c r="AN47" s="52"/>
      <c r="AO47" s="52"/>
      <c r="AP47" s="52"/>
      <c r="AR47" s="52" t="s">
        <v>51</v>
      </c>
      <c r="AS47" s="53"/>
      <c r="AT47" s="53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3"/>
      <c r="BF47" s="53"/>
      <c r="BG47" s="52"/>
      <c r="BH47" s="53"/>
      <c r="BI47" s="53"/>
      <c r="BJ47" s="53"/>
      <c r="BK47" s="52"/>
      <c r="BL47" s="52"/>
      <c r="BM47" s="52"/>
      <c r="BN47" s="52"/>
    </row>
    <row r="48" spans="1:66" ht="13" x14ac:dyDescent="0.3">
      <c r="A48" s="26" t="s">
        <v>78</v>
      </c>
      <c r="B48" s="24" t="s">
        <v>52</v>
      </c>
      <c r="C48" s="137" t="s">
        <v>93</v>
      </c>
      <c r="D48" s="138"/>
      <c r="E48" s="24" t="s">
        <v>1</v>
      </c>
      <c r="F48" s="24" t="s">
        <v>3</v>
      </c>
      <c r="G48" s="25" t="s">
        <v>53</v>
      </c>
      <c r="H48" s="21"/>
      <c r="J48" s="129" t="s">
        <v>54</v>
      </c>
      <c r="K48" s="129"/>
      <c r="L48" s="4"/>
      <c r="N48" s="38" t="s">
        <v>37</v>
      </c>
      <c r="O48" s="38" t="s">
        <v>37</v>
      </c>
      <c r="P48" s="38" t="s">
        <v>95</v>
      </c>
      <c r="Q48" s="38"/>
      <c r="R48" s="42" t="s">
        <v>32</v>
      </c>
      <c r="S48" s="42" t="s">
        <v>32</v>
      </c>
      <c r="T48" s="38"/>
      <c r="U48" s="42" t="s">
        <v>79</v>
      </c>
      <c r="V48" s="42" t="s">
        <v>79</v>
      </c>
      <c r="W48" s="38" t="s">
        <v>55</v>
      </c>
      <c r="X48" s="38" t="s">
        <v>55</v>
      </c>
      <c r="Y48" s="38" t="s">
        <v>2</v>
      </c>
      <c r="Z48" s="38"/>
      <c r="AA48" s="38"/>
      <c r="AB48" s="38"/>
      <c r="AC48" s="38"/>
      <c r="AD48" s="38" t="s">
        <v>56</v>
      </c>
      <c r="AE48" s="38"/>
      <c r="AF48" s="38"/>
      <c r="AG48" s="42" t="s">
        <v>97</v>
      </c>
      <c r="AH48" s="42" t="s">
        <v>97</v>
      </c>
      <c r="AI48" s="38" t="s">
        <v>69</v>
      </c>
      <c r="AJ48" s="38" t="s">
        <v>2</v>
      </c>
      <c r="AK48" s="42" t="s">
        <v>19</v>
      </c>
      <c r="AL48" s="42" t="s">
        <v>19</v>
      </c>
      <c r="AM48" s="42" t="s">
        <v>19</v>
      </c>
      <c r="AN48" s="42" t="s">
        <v>19</v>
      </c>
      <c r="AO48" s="38" t="s">
        <v>2</v>
      </c>
      <c r="AP48" s="38" t="s">
        <v>2</v>
      </c>
      <c r="AR48" s="38"/>
      <c r="AS48" s="42" t="s">
        <v>79</v>
      </c>
      <c r="AT48" s="42" t="s">
        <v>79</v>
      </c>
      <c r="AU48" s="38" t="s">
        <v>55</v>
      </c>
      <c r="AV48" s="38" t="s">
        <v>55</v>
      </c>
      <c r="AW48" s="38" t="s">
        <v>2</v>
      </c>
      <c r="AX48" s="38"/>
      <c r="AY48" s="38"/>
      <c r="AZ48" s="38"/>
      <c r="BA48" s="38"/>
      <c r="BB48" s="38" t="s">
        <v>56</v>
      </c>
      <c r="BC48" s="38"/>
      <c r="BD48" s="38"/>
      <c r="BE48" s="42" t="s">
        <v>97</v>
      </c>
      <c r="BF48" s="42" t="s">
        <v>97</v>
      </c>
      <c r="BG48" s="38" t="s">
        <v>69</v>
      </c>
      <c r="BH48" s="38" t="s">
        <v>2</v>
      </c>
      <c r="BI48" s="42" t="s">
        <v>19</v>
      </c>
      <c r="BJ48" s="42" t="s">
        <v>19</v>
      </c>
      <c r="BK48" s="42" t="s">
        <v>19</v>
      </c>
      <c r="BL48" s="42" t="s">
        <v>19</v>
      </c>
      <c r="BM48" s="38" t="s">
        <v>2</v>
      </c>
      <c r="BN48" s="38" t="s">
        <v>2</v>
      </c>
    </row>
    <row r="49" spans="1:66" ht="13" x14ac:dyDescent="0.3">
      <c r="A49" s="3" t="s">
        <v>82</v>
      </c>
      <c r="B49" s="27" t="s">
        <v>57</v>
      </c>
      <c r="C49" s="49" t="s">
        <v>94</v>
      </c>
      <c r="D49" s="49" t="s">
        <v>95</v>
      </c>
      <c r="E49" s="27" t="s">
        <v>58</v>
      </c>
      <c r="F49" s="27" t="s">
        <v>58</v>
      </c>
      <c r="G49" s="27" t="s">
        <v>59</v>
      </c>
      <c r="H49" s="27" t="s">
        <v>60</v>
      </c>
      <c r="J49" s="28" t="s">
        <v>1</v>
      </c>
      <c r="K49" s="28" t="s">
        <v>3</v>
      </c>
      <c r="L49" s="28"/>
      <c r="N49" s="39" t="s">
        <v>94</v>
      </c>
      <c r="O49" s="39" t="s">
        <v>95</v>
      </c>
      <c r="P49" s="39" t="s">
        <v>98</v>
      </c>
      <c r="Q49" s="39"/>
      <c r="R49" s="39" t="s">
        <v>94</v>
      </c>
      <c r="S49" s="39" t="s">
        <v>95</v>
      </c>
      <c r="T49" s="39" t="s">
        <v>63</v>
      </c>
      <c r="U49" s="39" t="s">
        <v>94</v>
      </c>
      <c r="V49" s="39" t="s">
        <v>95</v>
      </c>
      <c r="W49" s="39" t="s">
        <v>94</v>
      </c>
      <c r="X49" s="39" t="s">
        <v>95</v>
      </c>
      <c r="Y49" s="39" t="s">
        <v>64</v>
      </c>
      <c r="Z49" s="39" t="s">
        <v>65</v>
      </c>
      <c r="AA49" s="39" t="s">
        <v>66</v>
      </c>
      <c r="AB49" s="62" t="s">
        <v>103</v>
      </c>
      <c r="AC49" s="62" t="s">
        <v>105</v>
      </c>
      <c r="AD49" s="39" t="s">
        <v>67</v>
      </c>
      <c r="AE49" s="39" t="s">
        <v>68</v>
      </c>
      <c r="AF49" s="39" t="s">
        <v>112</v>
      </c>
      <c r="AG49" s="39" t="s">
        <v>94</v>
      </c>
      <c r="AH49" s="39" t="s">
        <v>95</v>
      </c>
      <c r="AI49" s="39" t="s">
        <v>37</v>
      </c>
      <c r="AJ49" s="39" t="s">
        <v>69</v>
      </c>
      <c r="AK49" s="39" t="s">
        <v>99</v>
      </c>
      <c r="AL49" s="39" t="s">
        <v>100</v>
      </c>
      <c r="AM49" s="39" t="s">
        <v>101</v>
      </c>
      <c r="AN49" s="39" t="s">
        <v>44</v>
      </c>
      <c r="AO49" s="39" t="s">
        <v>19</v>
      </c>
      <c r="AP49" s="39" t="s">
        <v>72</v>
      </c>
      <c r="AR49" s="39" t="s">
        <v>63</v>
      </c>
      <c r="AS49" s="39" t="s">
        <v>94</v>
      </c>
      <c r="AT49" s="39" t="s">
        <v>95</v>
      </c>
      <c r="AU49" s="39" t="s">
        <v>94</v>
      </c>
      <c r="AV49" s="39" t="s">
        <v>95</v>
      </c>
      <c r="AW49" s="39" t="s">
        <v>64</v>
      </c>
      <c r="AX49" s="39" t="s">
        <v>65</v>
      </c>
      <c r="AY49" s="39" t="s">
        <v>66</v>
      </c>
      <c r="AZ49" s="62" t="s">
        <v>103</v>
      </c>
      <c r="BA49" s="62" t="s">
        <v>105</v>
      </c>
      <c r="BB49" s="39" t="s">
        <v>67</v>
      </c>
      <c r="BC49" s="39" t="s">
        <v>68</v>
      </c>
      <c r="BD49" s="39" t="s">
        <v>112</v>
      </c>
      <c r="BE49" s="39" t="s">
        <v>94</v>
      </c>
      <c r="BF49" s="39" t="s">
        <v>95</v>
      </c>
      <c r="BG49" s="39" t="s">
        <v>37</v>
      </c>
      <c r="BH49" s="39" t="s">
        <v>69</v>
      </c>
      <c r="BI49" s="39" t="s">
        <v>99</v>
      </c>
      <c r="BJ49" s="39" t="s">
        <v>100</v>
      </c>
      <c r="BK49" s="39" t="s">
        <v>101</v>
      </c>
      <c r="BL49" s="39" t="s">
        <v>44</v>
      </c>
      <c r="BM49" s="39" t="s">
        <v>19</v>
      </c>
      <c r="BN49" s="39" t="s">
        <v>72</v>
      </c>
    </row>
    <row r="50" spans="1:66" ht="13" x14ac:dyDescent="0.3">
      <c r="B50" s="27"/>
      <c r="C50" s="27"/>
      <c r="D50" s="27"/>
      <c r="E50" s="27"/>
      <c r="F50" s="27"/>
      <c r="G50" s="27"/>
      <c r="H50" s="27"/>
      <c r="N50" s="39"/>
      <c r="O50" s="39"/>
      <c r="P50" s="39"/>
      <c r="Q50" s="39"/>
      <c r="T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I50" s="39"/>
      <c r="AM50" s="39"/>
      <c r="AN50" s="39"/>
      <c r="AO50" s="39"/>
      <c r="AP50" s="39"/>
      <c r="AR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G50" s="39"/>
      <c r="BK50" s="39"/>
      <c r="BL50" s="39"/>
      <c r="BM50" s="39"/>
      <c r="BN50" s="39"/>
    </row>
    <row r="51" spans="1:66" x14ac:dyDescent="0.25">
      <c r="A51" s="19">
        <f t="shared" ref="A51:D54" si="5">A13</f>
        <v>1000</v>
      </c>
      <c r="B51" s="19">
        <f t="shared" si="5"/>
        <v>300000</v>
      </c>
      <c r="C51" s="50">
        <f t="shared" si="5"/>
        <v>0.35</v>
      </c>
      <c r="D51" s="50">
        <f t="shared" si="5"/>
        <v>0.65</v>
      </c>
      <c r="E51" s="5">
        <f>AP51</f>
        <v>28583.09</v>
      </c>
      <c r="F51" s="5">
        <f>BN51</f>
        <v>29006.09</v>
      </c>
      <c r="G51" s="5">
        <f>F51-E51</f>
        <v>423</v>
      </c>
      <c r="H51" s="29">
        <f>ROUND(G51/E51*100,1)</f>
        <v>1.5</v>
      </c>
      <c r="J51" s="12">
        <f>E51/B51*100</f>
        <v>9.5276966666666674</v>
      </c>
      <c r="K51" s="12">
        <f>F51/B51*100</f>
        <v>9.6686966666666674</v>
      </c>
      <c r="L51" s="12"/>
      <c r="N51" s="35">
        <f>ROUND(B51*C51,0)</f>
        <v>105000</v>
      </c>
      <c r="O51" s="35">
        <f>ROUND(B51*D51,0)</f>
        <v>195000</v>
      </c>
      <c r="P51" s="54">
        <v>0.9</v>
      </c>
      <c r="Q51" s="55">
        <v>1</v>
      </c>
      <c r="R51" s="56">
        <f>A51</f>
        <v>1000</v>
      </c>
      <c r="S51" s="35">
        <f>ROUND(A51*P51,0)</f>
        <v>900</v>
      </c>
      <c r="T51" s="41">
        <f>'Rate Tables'!$F$242</f>
        <v>2288.12</v>
      </c>
      <c r="U51" s="41">
        <f>ROUND(R51*'Rate Tables'!$F$245,4)</f>
        <v>1470</v>
      </c>
      <c r="V51" s="41">
        <f>ROUND(S51*'Rate Tables'!$F$246,4)</f>
        <v>306</v>
      </c>
      <c r="W51" s="41">
        <f>ROUND(N51*'Rate Tables'!$F$249,4)</f>
        <v>213.15</v>
      </c>
      <c r="X51" s="41">
        <f>ROUND(O51*'Rate Tables'!$F$250,4)</f>
        <v>294.45</v>
      </c>
      <c r="Y51" s="41">
        <f>SUM(U51:X51)</f>
        <v>2283.6</v>
      </c>
      <c r="Z51" s="41">
        <f>ROUND(B51*'Rate Tables'!$F$254,4)</f>
        <v>1053.5999999999999</v>
      </c>
      <c r="AA51" s="41">
        <f>ROUND($B51*'Rate Tables'!$F$256,4)</f>
        <v>1687.5</v>
      </c>
      <c r="AB51" s="82">
        <f>ROUND($B51*'Rate Tables'!$F$258,4)</f>
        <v>0</v>
      </c>
      <c r="AC51" s="82">
        <f>ROUND($B51*'Rate Tables'!$F$259,4)</f>
        <v>0</v>
      </c>
      <c r="AD51" s="41">
        <f>ROUND(B51*'Rate Tables'!$F$261,4)</f>
        <v>1259.4000000000001</v>
      </c>
      <c r="AE51" s="41">
        <f>ROUND(B51*'Rate Tables'!$F$263,4)</f>
        <v>0</v>
      </c>
      <c r="AF51" s="41">
        <f>ROUND(B51*'Rate Tables'!$F$265,4)</f>
        <v>47.97</v>
      </c>
      <c r="AG51" s="41">
        <f>ROUND(R51*'Rate Tables'!$F$268,4)</f>
        <v>2410</v>
      </c>
      <c r="AH51" s="41">
        <f>ROUND(S51*'Rate Tables'!$F$269,4)</f>
        <v>576</v>
      </c>
      <c r="AI51" s="41">
        <f>ROUND(B51*'Rate Tables'!$F$273,4)</f>
        <v>-4527</v>
      </c>
      <c r="AJ51" s="41">
        <f>SUM(AG51:AI51)</f>
        <v>-1541</v>
      </c>
      <c r="AK51" s="41">
        <f>ROUND(A51*Q51*'Rate Tables'!$F$277,4)</f>
        <v>9380.9</v>
      </c>
      <c r="AL51" s="41">
        <f>ROUND(B51*'Rate Tables'!$F$279,4)</f>
        <v>12123</v>
      </c>
      <c r="AM51" s="41">
        <f>ROUND(B51*'Rate Tables'!$F$280,4)</f>
        <v>0</v>
      </c>
      <c r="AN51" s="41">
        <f>ROUND(B51*'Rate Tables'!$F$281,4)</f>
        <v>0</v>
      </c>
      <c r="AO51" s="41">
        <f>SUM(AK51:AN51)</f>
        <v>21503.9</v>
      </c>
      <c r="AP51" s="41">
        <f>ROUND(T51+Y51+Z51+AA51+AB51+AC51+AD51+AE51+AF51+AJ51+AO51,2)</f>
        <v>28583.09</v>
      </c>
      <c r="AR51" s="41">
        <f>'Rate Tables'!$I$242</f>
        <v>2288.12</v>
      </c>
      <c r="AS51" s="41">
        <f>ROUND(R51*'Rate Tables'!$I$245,4)</f>
        <v>1470</v>
      </c>
      <c r="AT51" s="41">
        <f>ROUND(S51*'Rate Tables'!$I$246,4)</f>
        <v>306</v>
      </c>
      <c r="AU51" s="41">
        <f>ROUND(N51*'Rate Tables'!$I$249,4)</f>
        <v>213.15</v>
      </c>
      <c r="AV51" s="41">
        <f>ROUND(O51*'Rate Tables'!$I$250,4)</f>
        <v>294.45</v>
      </c>
      <c r="AW51" s="41">
        <f>SUM(AS51:AV51)</f>
        <v>2283.6</v>
      </c>
      <c r="AX51" s="41">
        <f>ROUND(B51*'Rate Tables'!$I$254,4)</f>
        <v>1053.5999999999999</v>
      </c>
      <c r="AY51" s="41">
        <f>ROUND($B51*'Rate Tables'!$I$256,4)</f>
        <v>1687.5</v>
      </c>
      <c r="AZ51" s="82">
        <f>ROUND($B51*'Rate Tables'!$I$258,4)</f>
        <v>423</v>
      </c>
      <c r="BA51" s="82">
        <f>ROUND($B51*'Rate Tables'!$I$259,4)</f>
        <v>0</v>
      </c>
      <c r="BB51" s="41">
        <f>ROUND(B51*'Rate Tables'!$I$261,4)</f>
        <v>1259.4000000000001</v>
      </c>
      <c r="BC51" s="41">
        <f>ROUND(B51*'Rate Tables'!$I$263,4)</f>
        <v>0</v>
      </c>
      <c r="BD51" s="41">
        <f>ROUND(B51*'Rate Tables'!$I$265,4)</f>
        <v>47.97</v>
      </c>
      <c r="BE51" s="41">
        <f>ROUND(R51*'Rate Tables'!$I$268,4)</f>
        <v>2410</v>
      </c>
      <c r="BF51" s="41">
        <f>ROUND(S51*'Rate Tables'!$I$269,4)</f>
        <v>576</v>
      </c>
      <c r="BG51" s="41">
        <f>ROUND(B51*'Rate Tables'!$I$273,4)</f>
        <v>-4527</v>
      </c>
      <c r="BH51" s="41">
        <f>SUM(BE51:BG51)</f>
        <v>-1541</v>
      </c>
      <c r="BI51" s="41">
        <f>ROUND(A51*Q51*'Rate Tables'!$I$277,4)</f>
        <v>9380.9</v>
      </c>
      <c r="BJ51" s="41">
        <f>ROUND(B51*'Rate Tables'!$I$279,4)</f>
        <v>12123</v>
      </c>
      <c r="BK51" s="41">
        <f>ROUND(B51*'Rate Tables'!$I$280,4)</f>
        <v>0</v>
      </c>
      <c r="BL51" s="41">
        <f>ROUND(B51*'Rate Tables'!$I$281,4)</f>
        <v>0</v>
      </c>
      <c r="BM51" s="41">
        <f>SUM(BI51:BL51)</f>
        <v>21503.9</v>
      </c>
      <c r="BN51" s="41">
        <f>ROUND(AR51+AW51+AX51+AY51+AZ51+BA51+BB51+BC51+BD51+BH51+BM51,2)</f>
        <v>29006.09</v>
      </c>
    </row>
    <row r="52" spans="1:66" x14ac:dyDescent="0.25">
      <c r="A52" s="19">
        <f t="shared" si="5"/>
        <v>1000</v>
      </c>
      <c r="B52" s="19">
        <f t="shared" si="5"/>
        <v>300000</v>
      </c>
      <c r="C52" s="50">
        <f t="shared" si="5"/>
        <v>0.5</v>
      </c>
      <c r="D52" s="50">
        <f t="shared" si="5"/>
        <v>0.5</v>
      </c>
      <c r="E52" s="12">
        <f>AP52</f>
        <v>28606.49</v>
      </c>
      <c r="F52" s="12">
        <f>BN52</f>
        <v>29029.49</v>
      </c>
      <c r="G52" s="12">
        <f>F52-E52</f>
        <v>423</v>
      </c>
      <c r="H52" s="29">
        <f>ROUND(G52/E52*100,1)</f>
        <v>1.5</v>
      </c>
      <c r="J52" s="12">
        <f>E52/B52*100</f>
        <v>9.535496666666667</v>
      </c>
      <c r="K52" s="12">
        <f>F52/B52*100</f>
        <v>9.676496666666667</v>
      </c>
      <c r="L52" s="12"/>
      <c r="N52" s="35">
        <f>ROUND(B52*C52,0)</f>
        <v>150000</v>
      </c>
      <c r="O52" s="35">
        <f>ROUND(B52*D52,0)</f>
        <v>150000</v>
      </c>
      <c r="P52" s="57">
        <f>$P$51</f>
        <v>0.9</v>
      </c>
      <c r="Q52" s="55">
        <f>$Q$51</f>
        <v>1</v>
      </c>
      <c r="R52" s="56">
        <f>A52</f>
        <v>1000</v>
      </c>
      <c r="S52" s="35">
        <f>ROUND(A52*P52,0)</f>
        <v>900</v>
      </c>
      <c r="T52" s="41">
        <f>'Rate Tables'!$F$242</f>
        <v>2288.12</v>
      </c>
      <c r="U52" s="41">
        <f>ROUND(R52*'Rate Tables'!$F$245,4)</f>
        <v>1470</v>
      </c>
      <c r="V52" s="41">
        <f>ROUND(S52*'Rate Tables'!$F$246,4)</f>
        <v>306</v>
      </c>
      <c r="W52" s="41">
        <f>ROUND(N52*'Rate Tables'!$F$249,4)</f>
        <v>304.5</v>
      </c>
      <c r="X52" s="41">
        <f>ROUND(O52*'Rate Tables'!$F$250,4)</f>
        <v>226.5</v>
      </c>
      <c r="Y52" s="41">
        <f>SUM(U52:X52)</f>
        <v>2307</v>
      </c>
      <c r="Z52" s="41">
        <f>ROUND(B52*'Rate Tables'!$F$254,4)</f>
        <v>1053.5999999999999</v>
      </c>
      <c r="AA52" s="41">
        <f>ROUND($B52*'Rate Tables'!$F$256,4)</f>
        <v>1687.5</v>
      </c>
      <c r="AB52" s="82">
        <f>ROUND($B52*'Rate Tables'!$F$258,4)</f>
        <v>0</v>
      </c>
      <c r="AC52" s="82">
        <f>ROUND($B52*'Rate Tables'!$F$259,4)</f>
        <v>0</v>
      </c>
      <c r="AD52" s="41">
        <f>ROUND(B52*'Rate Tables'!$F$261,4)</f>
        <v>1259.4000000000001</v>
      </c>
      <c r="AE52" s="41">
        <f>ROUND(B52*'Rate Tables'!$F$263,4)</f>
        <v>0</v>
      </c>
      <c r="AF52" s="41">
        <f>ROUND(B52*'Rate Tables'!$F$265,4)</f>
        <v>47.97</v>
      </c>
      <c r="AG52" s="41">
        <f>ROUND(R52*'Rate Tables'!$F$268,4)</f>
        <v>2410</v>
      </c>
      <c r="AH52" s="41">
        <f>ROUND(S52*'Rate Tables'!$F$269,4)</f>
        <v>576</v>
      </c>
      <c r="AI52" s="41">
        <f>ROUND(B52*'Rate Tables'!$F$273,4)</f>
        <v>-4527</v>
      </c>
      <c r="AJ52" s="41">
        <f>SUM(AG52:AI52)</f>
        <v>-1541</v>
      </c>
      <c r="AK52" s="41">
        <f>ROUND(A52*Q52*'Rate Tables'!$F$277,4)</f>
        <v>9380.9</v>
      </c>
      <c r="AL52" s="41">
        <f>ROUND(B52*'Rate Tables'!$F$279,4)</f>
        <v>12123</v>
      </c>
      <c r="AM52" s="41">
        <f>ROUND(B52*'Rate Tables'!$F$280,4)</f>
        <v>0</v>
      </c>
      <c r="AN52" s="41">
        <f>ROUND(B52*'Rate Tables'!$F$281,4)</f>
        <v>0</v>
      </c>
      <c r="AO52" s="41">
        <f>SUM(AK52:AN52)</f>
        <v>21503.9</v>
      </c>
      <c r="AP52" s="41">
        <f t="shared" ref="AP52:AP74" si="6">ROUND(T52+Y52+Z52+AA52+AB52+AC52+AD52+AE52+AF52+AJ52+AO52,2)</f>
        <v>28606.49</v>
      </c>
      <c r="AR52" s="41">
        <f>'Rate Tables'!$I$242</f>
        <v>2288.12</v>
      </c>
      <c r="AS52" s="41">
        <f>ROUND(R52*'Rate Tables'!$I$245,4)</f>
        <v>1470</v>
      </c>
      <c r="AT52" s="41">
        <f>ROUND(S52*'Rate Tables'!$I$246,4)</f>
        <v>306</v>
      </c>
      <c r="AU52" s="41">
        <f>ROUND(N52*'Rate Tables'!$I$249,4)</f>
        <v>304.5</v>
      </c>
      <c r="AV52" s="41">
        <f>ROUND(O52*'Rate Tables'!$I$250,4)</f>
        <v>226.5</v>
      </c>
      <c r="AW52" s="41">
        <f>SUM(AS52:AV52)</f>
        <v>2307</v>
      </c>
      <c r="AX52" s="41">
        <f>ROUND(B52*'Rate Tables'!$I$254,4)</f>
        <v>1053.5999999999999</v>
      </c>
      <c r="AY52" s="41">
        <f>ROUND($B52*'Rate Tables'!$I$256,4)</f>
        <v>1687.5</v>
      </c>
      <c r="AZ52" s="82">
        <f>ROUND($B52*'Rate Tables'!$I$258,4)</f>
        <v>423</v>
      </c>
      <c r="BA52" s="82">
        <f>ROUND($B52*'Rate Tables'!$I$259,4)</f>
        <v>0</v>
      </c>
      <c r="BB52" s="41">
        <f>ROUND(B52*'Rate Tables'!$I$261,4)</f>
        <v>1259.4000000000001</v>
      </c>
      <c r="BC52" s="41">
        <f>ROUND(B52*'Rate Tables'!$I$263,4)</f>
        <v>0</v>
      </c>
      <c r="BD52" s="41">
        <f>ROUND(B52*'Rate Tables'!$I$265,4)</f>
        <v>47.97</v>
      </c>
      <c r="BE52" s="41">
        <f>ROUND(R52*'Rate Tables'!$I$268,4)</f>
        <v>2410</v>
      </c>
      <c r="BF52" s="41">
        <f>ROUND(S52*'Rate Tables'!$I$269,4)</f>
        <v>576</v>
      </c>
      <c r="BG52" s="41">
        <f>ROUND(B52*'Rate Tables'!$I$273,4)</f>
        <v>-4527</v>
      </c>
      <c r="BH52" s="41">
        <f>SUM(BE52:BG52)</f>
        <v>-1541</v>
      </c>
      <c r="BI52" s="41">
        <f>ROUND(A52*Q52*'Rate Tables'!$I$277,4)</f>
        <v>9380.9</v>
      </c>
      <c r="BJ52" s="41">
        <f>ROUND(B52*'Rate Tables'!$I$279,4)</f>
        <v>12123</v>
      </c>
      <c r="BK52" s="41">
        <f>ROUND(B52*'Rate Tables'!$I$280,4)</f>
        <v>0</v>
      </c>
      <c r="BL52" s="41">
        <f>ROUND(B52*'Rate Tables'!$I$281,4)</f>
        <v>0</v>
      </c>
      <c r="BM52" s="41">
        <f>SUM(BI52:BL52)</f>
        <v>21503.9</v>
      </c>
      <c r="BN52" s="41">
        <f t="shared" ref="BN52:BN74" si="7">ROUND(AR52+AW52+AX52+AY52+AZ52+BA52+BB52+BC52+BD52+BH52+BM52,2)</f>
        <v>29029.49</v>
      </c>
    </row>
    <row r="53" spans="1:66" x14ac:dyDescent="0.25">
      <c r="A53" s="19">
        <f t="shared" si="5"/>
        <v>1000</v>
      </c>
      <c r="B53" s="19">
        <f t="shared" si="5"/>
        <v>400000</v>
      </c>
      <c r="C53" s="50">
        <f t="shared" si="5"/>
        <v>0.35</v>
      </c>
      <c r="D53" s="50">
        <f t="shared" si="5"/>
        <v>0.65</v>
      </c>
      <c r="E53" s="12">
        <f>AP53</f>
        <v>32633.78</v>
      </c>
      <c r="F53" s="12">
        <f>BN53</f>
        <v>33197.78</v>
      </c>
      <c r="G53" s="12">
        <f>F53-E53</f>
        <v>564</v>
      </c>
      <c r="H53" s="29">
        <f>ROUND(G53/E53*100,1)</f>
        <v>1.7</v>
      </c>
      <c r="J53" s="12">
        <f>E53/B53*100</f>
        <v>8.1584450000000004</v>
      </c>
      <c r="K53" s="12">
        <f>F53/B53*100</f>
        <v>8.2994450000000004</v>
      </c>
      <c r="L53" s="12"/>
      <c r="N53" s="35">
        <f>ROUND(B53*C53,0)</f>
        <v>140000</v>
      </c>
      <c r="O53" s="35">
        <f>ROUND(B53*D53,0)</f>
        <v>260000</v>
      </c>
      <c r="P53" s="57">
        <f>$P$51</f>
        <v>0.9</v>
      </c>
      <c r="Q53" s="55">
        <f>$Q$51</f>
        <v>1</v>
      </c>
      <c r="R53" s="56">
        <f>A53</f>
        <v>1000</v>
      </c>
      <c r="S53" s="35">
        <f>ROUND(A53*P53,0)</f>
        <v>900</v>
      </c>
      <c r="T53" s="41">
        <f>'Rate Tables'!$F$242</f>
        <v>2288.12</v>
      </c>
      <c r="U53" s="41">
        <f>ROUND(R53*'Rate Tables'!$F$245,4)</f>
        <v>1470</v>
      </c>
      <c r="V53" s="41">
        <f>ROUND(S53*'Rate Tables'!$F$246,4)</f>
        <v>306</v>
      </c>
      <c r="W53" s="41">
        <f>ROUND(N53*'Rate Tables'!$F$249,4)</f>
        <v>284.2</v>
      </c>
      <c r="X53" s="41">
        <f>ROUND(O53*'Rate Tables'!$F$250,4)</f>
        <v>392.6</v>
      </c>
      <c r="Y53" s="41">
        <f>SUM(U53:X53)</f>
        <v>2452.7999999999997</v>
      </c>
      <c r="Z53" s="41">
        <f>ROUND(B53*'Rate Tables'!$F$254,4)</f>
        <v>1404.8</v>
      </c>
      <c r="AA53" s="41">
        <f>ROUND($B53*'Rate Tables'!$F$256,4)</f>
        <v>2250</v>
      </c>
      <c r="AB53" s="82">
        <f>ROUND($B53*'Rate Tables'!$F$258,4)</f>
        <v>0</v>
      </c>
      <c r="AC53" s="82">
        <f>ROUND($B53*'Rate Tables'!$F$259,4)</f>
        <v>0</v>
      </c>
      <c r="AD53" s="41">
        <f>ROUND(B53*'Rate Tables'!$F$261,4)</f>
        <v>1679.2</v>
      </c>
      <c r="AE53" s="41">
        <f>ROUND(B53*'Rate Tables'!$F$263,4)</f>
        <v>0</v>
      </c>
      <c r="AF53" s="41">
        <f>ROUND(B53*'Rate Tables'!$F$265,4)</f>
        <v>63.96</v>
      </c>
      <c r="AG53" s="41">
        <f>ROUND(R53*'Rate Tables'!$F$268,4)</f>
        <v>2410</v>
      </c>
      <c r="AH53" s="41">
        <f>ROUND(S53*'Rate Tables'!$F$269,4)</f>
        <v>576</v>
      </c>
      <c r="AI53" s="41">
        <f>ROUND(B53*'Rate Tables'!$F$273,4)</f>
        <v>-6036</v>
      </c>
      <c r="AJ53" s="41">
        <f>SUM(AG53:AI53)</f>
        <v>-3050</v>
      </c>
      <c r="AK53" s="41">
        <f>ROUND(A53*Q53*'Rate Tables'!$F$277,4)</f>
        <v>9380.9</v>
      </c>
      <c r="AL53" s="41">
        <f>ROUND(B53*'Rate Tables'!$F$279,4)</f>
        <v>16164</v>
      </c>
      <c r="AM53" s="41">
        <f>ROUND(B53*'Rate Tables'!$F$280,4)</f>
        <v>0</v>
      </c>
      <c r="AN53" s="41">
        <f>ROUND(B53*'Rate Tables'!$F$281,4)</f>
        <v>0</v>
      </c>
      <c r="AO53" s="41">
        <f>SUM(AK53:AN53)</f>
        <v>25544.9</v>
      </c>
      <c r="AP53" s="41">
        <f t="shared" si="6"/>
        <v>32633.78</v>
      </c>
      <c r="AR53" s="41">
        <f>'Rate Tables'!$I$242</f>
        <v>2288.12</v>
      </c>
      <c r="AS53" s="41">
        <f>ROUND(R53*'Rate Tables'!$I$245,4)</f>
        <v>1470</v>
      </c>
      <c r="AT53" s="41">
        <f>ROUND(S53*'Rate Tables'!$I$246,4)</f>
        <v>306</v>
      </c>
      <c r="AU53" s="41">
        <f>ROUND(N53*'Rate Tables'!$I$249,4)</f>
        <v>284.2</v>
      </c>
      <c r="AV53" s="41">
        <f>ROUND(O53*'Rate Tables'!$I$250,4)</f>
        <v>392.6</v>
      </c>
      <c r="AW53" s="41">
        <f>SUM(AS53:AV53)</f>
        <v>2452.7999999999997</v>
      </c>
      <c r="AX53" s="41">
        <f>ROUND(B53*'Rate Tables'!$I$254,4)</f>
        <v>1404.8</v>
      </c>
      <c r="AY53" s="41">
        <f>ROUND($B53*'Rate Tables'!$I$256,4)</f>
        <v>2250</v>
      </c>
      <c r="AZ53" s="82">
        <f>ROUND($B53*'Rate Tables'!$I$258,4)</f>
        <v>564</v>
      </c>
      <c r="BA53" s="82">
        <f>ROUND($B53*'Rate Tables'!$I$259,4)</f>
        <v>0</v>
      </c>
      <c r="BB53" s="41">
        <f>ROUND(B53*'Rate Tables'!$I$261,4)</f>
        <v>1679.2</v>
      </c>
      <c r="BC53" s="41">
        <f>ROUND(B53*'Rate Tables'!$I$263,4)</f>
        <v>0</v>
      </c>
      <c r="BD53" s="41">
        <f>ROUND(B53*'Rate Tables'!$I$265,4)</f>
        <v>63.96</v>
      </c>
      <c r="BE53" s="41">
        <f>ROUND(R53*'Rate Tables'!$I$268,4)</f>
        <v>2410</v>
      </c>
      <c r="BF53" s="41">
        <f>ROUND(S53*'Rate Tables'!$I$269,4)</f>
        <v>576</v>
      </c>
      <c r="BG53" s="41">
        <f>ROUND(B53*'Rate Tables'!$I$273,4)</f>
        <v>-6036</v>
      </c>
      <c r="BH53" s="41">
        <f>SUM(BE53:BG53)</f>
        <v>-3050</v>
      </c>
      <c r="BI53" s="41">
        <f>ROUND(A53*Q53*'Rate Tables'!$I$277,4)</f>
        <v>9380.9</v>
      </c>
      <c r="BJ53" s="41">
        <f>ROUND(B53*'Rate Tables'!$I$279,4)</f>
        <v>16164</v>
      </c>
      <c r="BK53" s="41">
        <f>ROUND(B53*'Rate Tables'!$I$280,4)</f>
        <v>0</v>
      </c>
      <c r="BL53" s="41">
        <f>ROUND(B53*'Rate Tables'!$I$281,4)</f>
        <v>0</v>
      </c>
      <c r="BM53" s="41">
        <f>SUM(BI53:BL53)</f>
        <v>25544.9</v>
      </c>
      <c r="BN53" s="41">
        <f t="shared" si="7"/>
        <v>33197.78</v>
      </c>
    </row>
    <row r="54" spans="1:66" x14ac:dyDescent="0.25">
      <c r="A54" s="19">
        <f t="shared" si="5"/>
        <v>1000</v>
      </c>
      <c r="B54" s="19">
        <f t="shared" si="5"/>
        <v>400000</v>
      </c>
      <c r="C54" s="50">
        <f t="shared" si="5"/>
        <v>0.5</v>
      </c>
      <c r="D54" s="50">
        <f t="shared" si="5"/>
        <v>0.5</v>
      </c>
      <c r="E54" s="12">
        <f>AP54</f>
        <v>32664.98</v>
      </c>
      <c r="F54" s="12">
        <f>BN54</f>
        <v>33228.980000000003</v>
      </c>
      <c r="G54" s="12">
        <f>F54-E54</f>
        <v>564.00000000000364</v>
      </c>
      <c r="H54" s="29">
        <f>ROUND(G54/E54*100,1)</f>
        <v>1.7</v>
      </c>
      <c r="J54" s="12">
        <f>E54/B54*100</f>
        <v>8.166245</v>
      </c>
      <c r="K54" s="12">
        <f>F54/B54*100</f>
        <v>8.307245</v>
      </c>
      <c r="L54" s="12"/>
      <c r="N54" s="35">
        <f>ROUND(B54*C54,0)</f>
        <v>200000</v>
      </c>
      <c r="O54" s="35">
        <f>ROUND(B54*D54,0)</f>
        <v>200000</v>
      </c>
      <c r="P54" s="57">
        <f>$P$51</f>
        <v>0.9</v>
      </c>
      <c r="Q54" s="55">
        <f>$Q$51</f>
        <v>1</v>
      </c>
      <c r="R54" s="56">
        <f>A54</f>
        <v>1000</v>
      </c>
      <c r="S54" s="35">
        <f>ROUND(A54*P54,0)</f>
        <v>900</v>
      </c>
      <c r="T54" s="41">
        <f>'Rate Tables'!$F$242</f>
        <v>2288.12</v>
      </c>
      <c r="U54" s="41">
        <f>ROUND(R54*'Rate Tables'!$F$245,4)</f>
        <v>1470</v>
      </c>
      <c r="V54" s="41">
        <f>ROUND(S54*'Rate Tables'!$F$246,4)</f>
        <v>306</v>
      </c>
      <c r="W54" s="41">
        <f>ROUND(N54*'Rate Tables'!$F$249,4)</f>
        <v>406</v>
      </c>
      <c r="X54" s="41">
        <f>ROUND(O54*'Rate Tables'!$F$250,4)</f>
        <v>302</v>
      </c>
      <c r="Y54" s="41">
        <f>SUM(U54:X54)</f>
        <v>2484</v>
      </c>
      <c r="Z54" s="41">
        <f>ROUND(B54*'Rate Tables'!$F$254,4)</f>
        <v>1404.8</v>
      </c>
      <c r="AA54" s="41">
        <f>ROUND($B54*'Rate Tables'!$F$256,4)</f>
        <v>2250</v>
      </c>
      <c r="AB54" s="82">
        <f>ROUND($B54*'Rate Tables'!$F$258,4)</f>
        <v>0</v>
      </c>
      <c r="AC54" s="82">
        <f>ROUND($B54*'Rate Tables'!$F$259,4)</f>
        <v>0</v>
      </c>
      <c r="AD54" s="41">
        <f>ROUND(B54*'Rate Tables'!$F$261,4)</f>
        <v>1679.2</v>
      </c>
      <c r="AE54" s="41">
        <f>ROUND(B54*'Rate Tables'!$F$263,4)</f>
        <v>0</v>
      </c>
      <c r="AF54" s="41">
        <f>ROUND(B54*'Rate Tables'!$F$265,4)</f>
        <v>63.96</v>
      </c>
      <c r="AG54" s="41">
        <f>ROUND(R54*'Rate Tables'!$F$268,4)</f>
        <v>2410</v>
      </c>
      <c r="AH54" s="41">
        <f>ROUND(S54*'Rate Tables'!$F$269,4)</f>
        <v>576</v>
      </c>
      <c r="AI54" s="41">
        <f>ROUND(B54*'Rate Tables'!$F$273,4)</f>
        <v>-6036</v>
      </c>
      <c r="AJ54" s="41">
        <f>SUM(AG54:AI54)</f>
        <v>-3050</v>
      </c>
      <c r="AK54" s="41">
        <f>ROUND(A54*Q54*'Rate Tables'!$F$277,4)</f>
        <v>9380.9</v>
      </c>
      <c r="AL54" s="41">
        <f>ROUND(B54*'Rate Tables'!$F$279,4)</f>
        <v>16164</v>
      </c>
      <c r="AM54" s="41">
        <f>ROUND(B54*'Rate Tables'!$F$280,4)</f>
        <v>0</v>
      </c>
      <c r="AN54" s="41">
        <f>ROUND(B54*'Rate Tables'!$F$281,4)</f>
        <v>0</v>
      </c>
      <c r="AO54" s="41">
        <f>SUM(AK54:AN54)</f>
        <v>25544.9</v>
      </c>
      <c r="AP54" s="41">
        <f t="shared" si="6"/>
        <v>32664.98</v>
      </c>
      <c r="AR54" s="41">
        <f>'Rate Tables'!$I$242</f>
        <v>2288.12</v>
      </c>
      <c r="AS54" s="41">
        <f>ROUND(R54*'Rate Tables'!$I$245,4)</f>
        <v>1470</v>
      </c>
      <c r="AT54" s="41">
        <f>ROUND(S54*'Rate Tables'!$I$246,4)</f>
        <v>306</v>
      </c>
      <c r="AU54" s="41">
        <f>ROUND(N54*'Rate Tables'!$I$249,4)</f>
        <v>406</v>
      </c>
      <c r="AV54" s="41">
        <f>ROUND(O54*'Rate Tables'!$I$250,4)</f>
        <v>302</v>
      </c>
      <c r="AW54" s="41">
        <f>SUM(AS54:AV54)</f>
        <v>2484</v>
      </c>
      <c r="AX54" s="41">
        <f>ROUND(B54*'Rate Tables'!$I$254,4)</f>
        <v>1404.8</v>
      </c>
      <c r="AY54" s="41">
        <f>ROUND($B54*'Rate Tables'!$I$256,4)</f>
        <v>2250</v>
      </c>
      <c r="AZ54" s="82">
        <f>ROUND($B54*'Rate Tables'!$I$258,4)</f>
        <v>564</v>
      </c>
      <c r="BA54" s="82">
        <f>ROUND($B54*'Rate Tables'!$I$259,4)</f>
        <v>0</v>
      </c>
      <c r="BB54" s="41">
        <f>ROUND(B54*'Rate Tables'!$I$261,4)</f>
        <v>1679.2</v>
      </c>
      <c r="BC54" s="41">
        <f>ROUND(B54*'Rate Tables'!$I$263,4)</f>
        <v>0</v>
      </c>
      <c r="BD54" s="41">
        <f>ROUND(B54*'Rate Tables'!$I$265,4)</f>
        <v>63.96</v>
      </c>
      <c r="BE54" s="41">
        <f>ROUND(R54*'Rate Tables'!$I$268,4)</f>
        <v>2410</v>
      </c>
      <c r="BF54" s="41">
        <f>ROUND(S54*'Rate Tables'!$I$269,4)</f>
        <v>576</v>
      </c>
      <c r="BG54" s="41">
        <f>ROUND(B54*'Rate Tables'!$I$273,4)</f>
        <v>-6036</v>
      </c>
      <c r="BH54" s="41">
        <f>SUM(BE54:BG54)</f>
        <v>-3050</v>
      </c>
      <c r="BI54" s="41">
        <f>ROUND(A54*Q54*'Rate Tables'!$I$277,4)</f>
        <v>9380.9</v>
      </c>
      <c r="BJ54" s="41">
        <f>ROUND(B54*'Rate Tables'!$I$279,4)</f>
        <v>16164</v>
      </c>
      <c r="BK54" s="41">
        <f>ROUND(B54*'Rate Tables'!$I$280,4)</f>
        <v>0</v>
      </c>
      <c r="BL54" s="41">
        <f>ROUND(B54*'Rate Tables'!$I$281,4)</f>
        <v>0</v>
      </c>
      <c r="BM54" s="41">
        <f>SUM(BI54:BL54)</f>
        <v>25544.9</v>
      </c>
      <c r="BN54" s="41">
        <f t="shared" si="7"/>
        <v>33228.980000000003</v>
      </c>
    </row>
    <row r="55" spans="1:66" x14ac:dyDescent="0.25">
      <c r="B55" s="19"/>
      <c r="C55" s="19"/>
      <c r="D55" s="19"/>
      <c r="E55" s="12"/>
      <c r="F55" s="12"/>
      <c r="G55" s="12"/>
      <c r="H55" s="29"/>
      <c r="J55" s="12"/>
      <c r="K55" s="12"/>
      <c r="L55" s="12"/>
      <c r="T55" s="41"/>
      <c r="U55" s="41"/>
      <c r="V55" s="41"/>
      <c r="W55" s="41"/>
      <c r="X55" s="41"/>
      <c r="Y55" s="41"/>
      <c r="Z55" s="41"/>
      <c r="AA55" s="41"/>
      <c r="AB55" s="82"/>
      <c r="AC55" s="82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R55" s="41"/>
      <c r="AS55" s="41"/>
      <c r="AT55" s="41"/>
      <c r="AU55" s="41"/>
      <c r="AV55" s="41"/>
      <c r="AW55" s="41"/>
      <c r="AX55" s="41"/>
      <c r="AY55" s="41"/>
      <c r="AZ55" s="82"/>
      <c r="BA55" s="82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66" x14ac:dyDescent="0.25">
      <c r="A56" s="19">
        <f t="shared" ref="A56:D59" si="8">A18</f>
        <v>2000</v>
      </c>
      <c r="B56" s="19">
        <f t="shared" si="8"/>
        <v>600000</v>
      </c>
      <c r="C56" s="50">
        <f t="shared" si="8"/>
        <v>0.35</v>
      </c>
      <c r="D56" s="50">
        <f t="shared" si="8"/>
        <v>0.65</v>
      </c>
      <c r="E56" s="12">
        <f>AP56</f>
        <v>54878.06</v>
      </c>
      <c r="F56" s="12">
        <f>BN56</f>
        <v>55724.06</v>
      </c>
      <c r="G56" s="12">
        <f>F56-E56</f>
        <v>846</v>
      </c>
      <c r="H56" s="29">
        <f>ROUND(G56/E56*100,1)</f>
        <v>1.5</v>
      </c>
      <c r="J56" s="12">
        <f>E56/B56*100</f>
        <v>9.1463433333333324</v>
      </c>
      <c r="K56" s="12">
        <f>F56/B56*100</f>
        <v>9.2873433333333324</v>
      </c>
      <c r="L56" s="12"/>
      <c r="N56" s="35">
        <f>ROUND(B56*C56,0)</f>
        <v>210000</v>
      </c>
      <c r="O56" s="35">
        <f>ROUND(B56*D56,0)</f>
        <v>390000</v>
      </c>
      <c r="P56" s="57">
        <f>$P$51</f>
        <v>0.9</v>
      </c>
      <c r="Q56" s="55">
        <f>$Q$51</f>
        <v>1</v>
      </c>
      <c r="R56" s="56">
        <f>A56</f>
        <v>2000</v>
      </c>
      <c r="S56" s="35">
        <f>ROUND(A56*P56,0)</f>
        <v>1800</v>
      </c>
      <c r="T56" s="41">
        <f>'Rate Tables'!$F$242</f>
        <v>2288.12</v>
      </c>
      <c r="U56" s="41">
        <f>ROUND(R56*'Rate Tables'!$F$245,4)</f>
        <v>2940</v>
      </c>
      <c r="V56" s="41">
        <f>ROUND(S56*'Rate Tables'!$F$246,4)</f>
        <v>612</v>
      </c>
      <c r="W56" s="41">
        <f>ROUND(N56*'Rate Tables'!$F$249,4)</f>
        <v>426.3</v>
      </c>
      <c r="X56" s="41">
        <f>ROUND(O56*'Rate Tables'!$F$250,4)</f>
        <v>588.9</v>
      </c>
      <c r="Y56" s="41">
        <f>SUM(U56:X56)</f>
        <v>4567.2</v>
      </c>
      <c r="Z56" s="41">
        <f>ROUND(B56*'Rate Tables'!$F$254,4)</f>
        <v>2107.1999999999998</v>
      </c>
      <c r="AA56" s="41">
        <f>ROUND($B56*'Rate Tables'!$F$256,4)</f>
        <v>3375</v>
      </c>
      <c r="AB56" s="82">
        <f>ROUND($B56*'Rate Tables'!$F$258,4)</f>
        <v>0</v>
      </c>
      <c r="AC56" s="82">
        <f>ROUND($B56*'Rate Tables'!$F$259,4)</f>
        <v>0</v>
      </c>
      <c r="AD56" s="41">
        <f>ROUND(B56*'Rate Tables'!$F$261,4)</f>
        <v>2518.8000000000002</v>
      </c>
      <c r="AE56" s="41">
        <f>ROUND(B56*'Rate Tables'!$F$263,4)</f>
        <v>0</v>
      </c>
      <c r="AF56" s="41">
        <f>ROUND(B56*'Rate Tables'!$F$265,4)</f>
        <v>95.94</v>
      </c>
      <c r="AG56" s="41">
        <f>ROUND(R56*'Rate Tables'!$F$268,4)</f>
        <v>4820</v>
      </c>
      <c r="AH56" s="41">
        <f>ROUND(S56*'Rate Tables'!$F$269,4)</f>
        <v>1152</v>
      </c>
      <c r="AI56" s="41">
        <f>ROUND(B56*'Rate Tables'!$F$273,4)</f>
        <v>-9054</v>
      </c>
      <c r="AJ56" s="41">
        <f>SUM(AG56:AI56)</f>
        <v>-3082</v>
      </c>
      <c r="AK56" s="41">
        <f>ROUND(A56*Q56*'Rate Tables'!$F$277,4)</f>
        <v>18761.8</v>
      </c>
      <c r="AL56" s="41">
        <f>ROUND(B56*'Rate Tables'!$F$279,4)</f>
        <v>24246</v>
      </c>
      <c r="AM56" s="41">
        <f>ROUND(B56*'Rate Tables'!$F$280,4)</f>
        <v>0</v>
      </c>
      <c r="AN56" s="41">
        <f>ROUND(B56*'Rate Tables'!$F$281,4)</f>
        <v>0</v>
      </c>
      <c r="AO56" s="41">
        <f>SUM(AK56:AN56)</f>
        <v>43007.8</v>
      </c>
      <c r="AP56" s="41">
        <f t="shared" si="6"/>
        <v>54878.06</v>
      </c>
      <c r="AR56" s="41">
        <f>'Rate Tables'!$I$242</f>
        <v>2288.12</v>
      </c>
      <c r="AS56" s="41">
        <f>ROUND(R56*'Rate Tables'!$I$245,4)</f>
        <v>2940</v>
      </c>
      <c r="AT56" s="41">
        <f>ROUND(S56*'Rate Tables'!$I$246,4)</f>
        <v>612</v>
      </c>
      <c r="AU56" s="41">
        <f>ROUND(N56*'Rate Tables'!$I$249,4)</f>
        <v>426.3</v>
      </c>
      <c r="AV56" s="41">
        <f>ROUND(O56*'Rate Tables'!$I$250,4)</f>
        <v>588.9</v>
      </c>
      <c r="AW56" s="41">
        <f>SUM(AS56:AV56)</f>
        <v>4567.2</v>
      </c>
      <c r="AX56" s="41">
        <f>ROUND(B56*'Rate Tables'!$I$254,4)</f>
        <v>2107.1999999999998</v>
      </c>
      <c r="AY56" s="41">
        <f>ROUND($B56*'Rate Tables'!$I$256,4)</f>
        <v>3375</v>
      </c>
      <c r="AZ56" s="82">
        <f>ROUND($B56*'Rate Tables'!$I$258,4)</f>
        <v>846</v>
      </c>
      <c r="BA56" s="82">
        <f>ROUND($B56*'Rate Tables'!$I$259,4)</f>
        <v>0</v>
      </c>
      <c r="BB56" s="41">
        <f>ROUND(B56*'Rate Tables'!$I$261,4)</f>
        <v>2518.8000000000002</v>
      </c>
      <c r="BC56" s="41">
        <f>ROUND(B56*'Rate Tables'!$I$263,4)</f>
        <v>0</v>
      </c>
      <c r="BD56" s="41">
        <f>ROUND(B56*'Rate Tables'!$I$265,4)</f>
        <v>95.94</v>
      </c>
      <c r="BE56" s="41">
        <f>ROUND(R56*'Rate Tables'!$I$268,4)</f>
        <v>4820</v>
      </c>
      <c r="BF56" s="41">
        <f>ROUND(S56*'Rate Tables'!$I$269,4)</f>
        <v>1152</v>
      </c>
      <c r="BG56" s="41">
        <f>ROUND(B56*'Rate Tables'!$I$273,4)</f>
        <v>-9054</v>
      </c>
      <c r="BH56" s="41">
        <f>SUM(BE56:BG56)</f>
        <v>-3082</v>
      </c>
      <c r="BI56" s="41">
        <f>ROUND(A56*Q56*'Rate Tables'!$I$277,4)</f>
        <v>18761.8</v>
      </c>
      <c r="BJ56" s="41">
        <f>ROUND(B56*'Rate Tables'!$I$279,4)</f>
        <v>24246</v>
      </c>
      <c r="BK56" s="41">
        <f>ROUND(B56*'Rate Tables'!$I$280,4)</f>
        <v>0</v>
      </c>
      <c r="BL56" s="41">
        <f>ROUND(B56*'Rate Tables'!$I$281,4)</f>
        <v>0</v>
      </c>
      <c r="BM56" s="41">
        <f>SUM(BI56:BL56)</f>
        <v>43007.8</v>
      </c>
      <c r="BN56" s="41">
        <f t="shared" si="7"/>
        <v>55724.06</v>
      </c>
    </row>
    <row r="57" spans="1:66" x14ac:dyDescent="0.25">
      <c r="A57" s="19">
        <f t="shared" si="8"/>
        <v>2000</v>
      </c>
      <c r="B57" s="19">
        <f t="shared" si="8"/>
        <v>600000</v>
      </c>
      <c r="C57" s="50">
        <f t="shared" si="8"/>
        <v>0.5</v>
      </c>
      <c r="D57" s="50">
        <f t="shared" si="8"/>
        <v>0.5</v>
      </c>
      <c r="E57" s="12">
        <f>AP57</f>
        <v>54924.86</v>
      </c>
      <c r="F57" s="12">
        <f>BN57</f>
        <v>55770.86</v>
      </c>
      <c r="G57" s="12">
        <f>F57-E57</f>
        <v>846</v>
      </c>
      <c r="H57" s="29">
        <f>ROUND(G57/E57*100,1)</f>
        <v>1.5</v>
      </c>
      <c r="J57" s="12">
        <f>E57/B57*100</f>
        <v>9.1541433333333337</v>
      </c>
      <c r="K57" s="12">
        <f>F57/B57*100</f>
        <v>9.2951433333333338</v>
      </c>
      <c r="L57" s="12"/>
      <c r="N57" s="35">
        <f>ROUND(B57*C57,0)</f>
        <v>300000</v>
      </c>
      <c r="O57" s="35">
        <f>ROUND(B57*D57,0)</f>
        <v>300000</v>
      </c>
      <c r="P57" s="57">
        <f>$P$51</f>
        <v>0.9</v>
      </c>
      <c r="Q57" s="55">
        <f>$Q$51</f>
        <v>1</v>
      </c>
      <c r="R57" s="56">
        <f>A57</f>
        <v>2000</v>
      </c>
      <c r="S57" s="35">
        <f>ROUND(A57*P57,0)</f>
        <v>1800</v>
      </c>
      <c r="T57" s="41">
        <f>'Rate Tables'!$F$242</f>
        <v>2288.12</v>
      </c>
      <c r="U57" s="41">
        <f>ROUND(R57*'Rate Tables'!$F$245,4)</f>
        <v>2940</v>
      </c>
      <c r="V57" s="41">
        <f>ROUND(S57*'Rate Tables'!$F$246,4)</f>
        <v>612</v>
      </c>
      <c r="W57" s="41">
        <f>ROUND(N57*'Rate Tables'!$F$249,4)</f>
        <v>609</v>
      </c>
      <c r="X57" s="41">
        <f>ROUND(O57*'Rate Tables'!$F$250,4)</f>
        <v>453</v>
      </c>
      <c r="Y57" s="41">
        <f>SUM(U57:X57)</f>
        <v>4614</v>
      </c>
      <c r="Z57" s="41">
        <f>ROUND(B57*'Rate Tables'!$F$254,4)</f>
        <v>2107.1999999999998</v>
      </c>
      <c r="AA57" s="41">
        <f>ROUND($B57*'Rate Tables'!$F$256,4)</f>
        <v>3375</v>
      </c>
      <c r="AB57" s="82">
        <f>ROUND($B57*'Rate Tables'!$F$258,4)</f>
        <v>0</v>
      </c>
      <c r="AC57" s="82">
        <f>ROUND($B57*'Rate Tables'!$F$259,4)</f>
        <v>0</v>
      </c>
      <c r="AD57" s="41">
        <f>ROUND(B57*'Rate Tables'!$F$261,4)</f>
        <v>2518.8000000000002</v>
      </c>
      <c r="AE57" s="41">
        <f>ROUND(B57*'Rate Tables'!$F$263,4)</f>
        <v>0</v>
      </c>
      <c r="AF57" s="41">
        <f>ROUND(B57*'Rate Tables'!$F$265,4)</f>
        <v>95.94</v>
      </c>
      <c r="AG57" s="41">
        <f>ROUND(R57*'Rate Tables'!$F$268,4)</f>
        <v>4820</v>
      </c>
      <c r="AH57" s="41">
        <f>ROUND(S57*'Rate Tables'!$F$269,4)</f>
        <v>1152</v>
      </c>
      <c r="AI57" s="41">
        <f>ROUND(B57*'Rate Tables'!$F$273,4)</f>
        <v>-9054</v>
      </c>
      <c r="AJ57" s="41">
        <f>SUM(AG57:AI57)</f>
        <v>-3082</v>
      </c>
      <c r="AK57" s="41">
        <f>ROUND(A57*Q57*'Rate Tables'!$F$277,4)</f>
        <v>18761.8</v>
      </c>
      <c r="AL57" s="41">
        <f>ROUND(B57*'Rate Tables'!$F$279,4)</f>
        <v>24246</v>
      </c>
      <c r="AM57" s="41">
        <f>ROUND(B57*'Rate Tables'!$F$280,4)</f>
        <v>0</v>
      </c>
      <c r="AN57" s="41">
        <f>ROUND(B57*'Rate Tables'!$F$281,4)</f>
        <v>0</v>
      </c>
      <c r="AO57" s="41">
        <f>SUM(AK57:AN57)</f>
        <v>43007.8</v>
      </c>
      <c r="AP57" s="41">
        <f t="shared" si="6"/>
        <v>54924.86</v>
      </c>
      <c r="AR57" s="41">
        <f>'Rate Tables'!$I$242</f>
        <v>2288.12</v>
      </c>
      <c r="AS57" s="41">
        <f>ROUND(R57*'Rate Tables'!$I$245,4)</f>
        <v>2940</v>
      </c>
      <c r="AT57" s="41">
        <f>ROUND(S57*'Rate Tables'!$I$246,4)</f>
        <v>612</v>
      </c>
      <c r="AU57" s="41">
        <f>ROUND(N57*'Rate Tables'!$I$249,4)</f>
        <v>609</v>
      </c>
      <c r="AV57" s="41">
        <f>ROUND(O57*'Rate Tables'!$I$250,4)</f>
        <v>453</v>
      </c>
      <c r="AW57" s="41">
        <f>SUM(AS57:AV57)</f>
        <v>4614</v>
      </c>
      <c r="AX57" s="41">
        <f>ROUND(B57*'Rate Tables'!$I$254,4)</f>
        <v>2107.1999999999998</v>
      </c>
      <c r="AY57" s="41">
        <f>ROUND($B57*'Rate Tables'!$I$256,4)</f>
        <v>3375</v>
      </c>
      <c r="AZ57" s="82">
        <f>ROUND($B57*'Rate Tables'!$I$258,4)</f>
        <v>846</v>
      </c>
      <c r="BA57" s="82">
        <f>ROUND($B57*'Rate Tables'!$I$259,4)</f>
        <v>0</v>
      </c>
      <c r="BB57" s="41">
        <f>ROUND(B57*'Rate Tables'!$I$261,4)</f>
        <v>2518.8000000000002</v>
      </c>
      <c r="BC57" s="41">
        <f>ROUND(B57*'Rate Tables'!$I$263,4)</f>
        <v>0</v>
      </c>
      <c r="BD57" s="41">
        <f>ROUND(B57*'Rate Tables'!$I$265,4)</f>
        <v>95.94</v>
      </c>
      <c r="BE57" s="41">
        <f>ROUND(R57*'Rate Tables'!$I$268,4)</f>
        <v>4820</v>
      </c>
      <c r="BF57" s="41">
        <f>ROUND(S57*'Rate Tables'!$I$269,4)</f>
        <v>1152</v>
      </c>
      <c r="BG57" s="41">
        <f>ROUND(B57*'Rate Tables'!$I$273,4)</f>
        <v>-9054</v>
      </c>
      <c r="BH57" s="41">
        <f>SUM(BE57:BG57)</f>
        <v>-3082</v>
      </c>
      <c r="BI57" s="41">
        <f>ROUND(A57*Q57*'Rate Tables'!$I$277,4)</f>
        <v>18761.8</v>
      </c>
      <c r="BJ57" s="41">
        <f>ROUND(B57*'Rate Tables'!$I$279,4)</f>
        <v>24246</v>
      </c>
      <c r="BK57" s="41">
        <f>ROUND(B57*'Rate Tables'!$I$280,4)</f>
        <v>0</v>
      </c>
      <c r="BL57" s="41">
        <f>ROUND(B57*'Rate Tables'!$I$281,4)</f>
        <v>0</v>
      </c>
      <c r="BM57" s="41">
        <f>SUM(BI57:BL57)</f>
        <v>43007.8</v>
      </c>
      <c r="BN57" s="41">
        <f t="shared" si="7"/>
        <v>55770.86</v>
      </c>
    </row>
    <row r="58" spans="1:66" x14ac:dyDescent="0.25">
      <c r="A58" s="19">
        <f t="shared" si="8"/>
        <v>2000</v>
      </c>
      <c r="B58" s="19">
        <f t="shared" si="8"/>
        <v>800000</v>
      </c>
      <c r="C58" s="50">
        <f t="shared" si="8"/>
        <v>0.35</v>
      </c>
      <c r="D58" s="50">
        <f t="shared" si="8"/>
        <v>0.65</v>
      </c>
      <c r="E58" s="12">
        <f>AP58</f>
        <v>62979.44</v>
      </c>
      <c r="F58" s="12">
        <f>BN58</f>
        <v>64107.44</v>
      </c>
      <c r="G58" s="12">
        <f>F58-E58</f>
        <v>1128</v>
      </c>
      <c r="H58" s="29">
        <f>ROUND(G58/E58*100,1)</f>
        <v>1.8</v>
      </c>
      <c r="J58" s="12">
        <f>E58/B58*100</f>
        <v>7.8724299999999996</v>
      </c>
      <c r="K58" s="12">
        <f>F58/B58*100</f>
        <v>8.0134300000000014</v>
      </c>
      <c r="L58" s="12"/>
      <c r="N58" s="35">
        <f>ROUND(B58*C58,0)</f>
        <v>280000</v>
      </c>
      <c r="O58" s="35">
        <f>ROUND(B58*D58,0)</f>
        <v>520000</v>
      </c>
      <c r="P58" s="57">
        <f>$P$51</f>
        <v>0.9</v>
      </c>
      <c r="Q58" s="55">
        <f>$Q$51</f>
        <v>1</v>
      </c>
      <c r="R58" s="56">
        <f>A58</f>
        <v>2000</v>
      </c>
      <c r="S58" s="35">
        <f>ROUND(A58*P58,0)</f>
        <v>1800</v>
      </c>
      <c r="T58" s="41">
        <f>'Rate Tables'!$F$242</f>
        <v>2288.12</v>
      </c>
      <c r="U58" s="41">
        <f>ROUND(R58*'Rate Tables'!$F$245,4)</f>
        <v>2940</v>
      </c>
      <c r="V58" s="41">
        <f>ROUND(S58*'Rate Tables'!$F$246,4)</f>
        <v>612</v>
      </c>
      <c r="W58" s="41">
        <f>ROUND(N58*'Rate Tables'!$F$249,4)</f>
        <v>568.4</v>
      </c>
      <c r="X58" s="41">
        <f>ROUND(O58*'Rate Tables'!$F$250,4)</f>
        <v>785.2</v>
      </c>
      <c r="Y58" s="41">
        <f>SUM(U58:X58)</f>
        <v>4905.5999999999995</v>
      </c>
      <c r="Z58" s="41">
        <f>ROUND(B58*'Rate Tables'!$F$254,4)</f>
        <v>2809.6</v>
      </c>
      <c r="AA58" s="41">
        <f>ROUND($B58*'Rate Tables'!$F$256,4)</f>
        <v>4500</v>
      </c>
      <c r="AB58" s="82">
        <f>ROUND($B58*'Rate Tables'!$F$258,4)</f>
        <v>0</v>
      </c>
      <c r="AC58" s="82">
        <f>ROUND($B58*'Rate Tables'!$F$259,4)</f>
        <v>0</v>
      </c>
      <c r="AD58" s="41">
        <f>ROUND(B58*'Rate Tables'!$F$261,4)</f>
        <v>3358.4</v>
      </c>
      <c r="AE58" s="41">
        <f>ROUND(B58*'Rate Tables'!$F$263,4)</f>
        <v>0</v>
      </c>
      <c r="AF58" s="41">
        <f>ROUND(B58*'Rate Tables'!$F$265,4)</f>
        <v>127.92</v>
      </c>
      <c r="AG58" s="41">
        <f>ROUND(R58*'Rate Tables'!$F$268,4)</f>
        <v>4820</v>
      </c>
      <c r="AH58" s="41">
        <f>ROUND(S58*'Rate Tables'!$F$269,4)</f>
        <v>1152</v>
      </c>
      <c r="AI58" s="41">
        <f>ROUND(B58*'Rate Tables'!$F$273,4)</f>
        <v>-12072</v>
      </c>
      <c r="AJ58" s="41">
        <f>SUM(AG58:AI58)</f>
        <v>-6100</v>
      </c>
      <c r="AK58" s="41">
        <f>ROUND(A58*Q58*'Rate Tables'!$F$277,4)</f>
        <v>18761.8</v>
      </c>
      <c r="AL58" s="41">
        <f>ROUND(B58*'Rate Tables'!$F$279,4)</f>
        <v>32328</v>
      </c>
      <c r="AM58" s="41">
        <f>ROUND(B58*'Rate Tables'!$F$280,4)</f>
        <v>0</v>
      </c>
      <c r="AN58" s="41">
        <f>ROUND(B58*'Rate Tables'!$F$281,4)</f>
        <v>0</v>
      </c>
      <c r="AO58" s="41">
        <f>SUM(AK58:AN58)</f>
        <v>51089.8</v>
      </c>
      <c r="AP58" s="41">
        <f t="shared" si="6"/>
        <v>62979.44</v>
      </c>
      <c r="AR58" s="41">
        <f>'Rate Tables'!$I$242</f>
        <v>2288.12</v>
      </c>
      <c r="AS58" s="41">
        <f>ROUND(R58*'Rate Tables'!$I$245,4)</f>
        <v>2940</v>
      </c>
      <c r="AT58" s="41">
        <f>ROUND(S58*'Rate Tables'!$I$246,4)</f>
        <v>612</v>
      </c>
      <c r="AU58" s="41">
        <f>ROUND(N58*'Rate Tables'!$I$249,4)</f>
        <v>568.4</v>
      </c>
      <c r="AV58" s="41">
        <f>ROUND(O58*'Rate Tables'!$I$250,4)</f>
        <v>785.2</v>
      </c>
      <c r="AW58" s="41">
        <f>SUM(AS58:AV58)</f>
        <v>4905.5999999999995</v>
      </c>
      <c r="AX58" s="41">
        <f>ROUND(B58*'Rate Tables'!$I$254,4)</f>
        <v>2809.6</v>
      </c>
      <c r="AY58" s="41">
        <f>ROUND($B58*'Rate Tables'!$I$256,4)</f>
        <v>4500</v>
      </c>
      <c r="AZ58" s="82">
        <f>ROUND($B58*'Rate Tables'!$I$258,4)</f>
        <v>1128</v>
      </c>
      <c r="BA58" s="82">
        <f>ROUND($B58*'Rate Tables'!$I$259,4)</f>
        <v>0</v>
      </c>
      <c r="BB58" s="41">
        <f>ROUND(B58*'Rate Tables'!$I$261,4)</f>
        <v>3358.4</v>
      </c>
      <c r="BC58" s="41">
        <f>ROUND(B58*'Rate Tables'!$I$263,4)</f>
        <v>0</v>
      </c>
      <c r="BD58" s="41">
        <f>ROUND(B58*'Rate Tables'!$I$265,4)</f>
        <v>127.92</v>
      </c>
      <c r="BE58" s="41">
        <f>ROUND(R58*'Rate Tables'!$I$268,4)</f>
        <v>4820</v>
      </c>
      <c r="BF58" s="41">
        <f>ROUND(S58*'Rate Tables'!$I$269,4)</f>
        <v>1152</v>
      </c>
      <c r="BG58" s="41">
        <f>ROUND(B58*'Rate Tables'!$I$273,4)</f>
        <v>-12072</v>
      </c>
      <c r="BH58" s="41">
        <f>SUM(BE58:BG58)</f>
        <v>-6100</v>
      </c>
      <c r="BI58" s="41">
        <f>ROUND(A58*Q58*'Rate Tables'!$I$277,4)</f>
        <v>18761.8</v>
      </c>
      <c r="BJ58" s="41">
        <f>ROUND(B58*'Rate Tables'!$I$279,4)</f>
        <v>32328</v>
      </c>
      <c r="BK58" s="41">
        <f>ROUND(B58*'Rate Tables'!$I$280,4)</f>
        <v>0</v>
      </c>
      <c r="BL58" s="41">
        <f>ROUND(B58*'Rate Tables'!$I$281,4)</f>
        <v>0</v>
      </c>
      <c r="BM58" s="41">
        <f>SUM(BI58:BL58)</f>
        <v>51089.8</v>
      </c>
      <c r="BN58" s="41">
        <f t="shared" si="7"/>
        <v>64107.44</v>
      </c>
    </row>
    <row r="59" spans="1:66" x14ac:dyDescent="0.25">
      <c r="A59" s="19">
        <f t="shared" si="8"/>
        <v>2000</v>
      </c>
      <c r="B59" s="19">
        <f t="shared" si="8"/>
        <v>800000</v>
      </c>
      <c r="C59" s="50">
        <f t="shared" si="8"/>
        <v>0.5</v>
      </c>
      <c r="D59" s="50">
        <f t="shared" si="8"/>
        <v>0.5</v>
      </c>
      <c r="E59" s="12">
        <f>AP59</f>
        <v>63041.84</v>
      </c>
      <c r="F59" s="12">
        <f>BN59</f>
        <v>64169.84</v>
      </c>
      <c r="G59" s="12">
        <f>F59-E59</f>
        <v>1128</v>
      </c>
      <c r="H59" s="29">
        <f>ROUND(G59/E59*100,1)</f>
        <v>1.8</v>
      </c>
      <c r="J59" s="12">
        <f>E59/B59*100</f>
        <v>7.8802299999999992</v>
      </c>
      <c r="K59" s="12">
        <f>F59/B59*100</f>
        <v>8.0212299999999992</v>
      </c>
      <c r="L59" s="12"/>
      <c r="N59" s="35">
        <f>ROUND(B59*C59,0)</f>
        <v>400000</v>
      </c>
      <c r="O59" s="35">
        <f>ROUND(B59*D59,0)</f>
        <v>400000</v>
      </c>
      <c r="P59" s="57">
        <f>$P$51</f>
        <v>0.9</v>
      </c>
      <c r="Q59" s="55">
        <f>$Q$51</f>
        <v>1</v>
      </c>
      <c r="R59" s="56">
        <f>A59</f>
        <v>2000</v>
      </c>
      <c r="S59" s="35">
        <f>ROUND(A59*P59,0)</f>
        <v>1800</v>
      </c>
      <c r="T59" s="41">
        <f>'Rate Tables'!$F$242</f>
        <v>2288.12</v>
      </c>
      <c r="U59" s="41">
        <f>ROUND(R59*'Rate Tables'!$F$245,4)</f>
        <v>2940</v>
      </c>
      <c r="V59" s="41">
        <f>ROUND(S59*'Rate Tables'!$F$246,4)</f>
        <v>612</v>
      </c>
      <c r="W59" s="41">
        <f>ROUND(N59*'Rate Tables'!$F$249,4)</f>
        <v>812</v>
      </c>
      <c r="X59" s="41">
        <f>ROUND(O59*'Rate Tables'!$F$250,4)</f>
        <v>604</v>
      </c>
      <c r="Y59" s="41">
        <f>SUM(U59:X59)</f>
        <v>4968</v>
      </c>
      <c r="Z59" s="41">
        <f>ROUND(B59*'Rate Tables'!$F$254,4)</f>
        <v>2809.6</v>
      </c>
      <c r="AA59" s="41">
        <f>ROUND($B59*'Rate Tables'!$F$256,4)</f>
        <v>4500</v>
      </c>
      <c r="AB59" s="82">
        <f>ROUND($B59*'Rate Tables'!$F$258,4)</f>
        <v>0</v>
      </c>
      <c r="AC59" s="82">
        <f>ROUND($B59*'Rate Tables'!$F$259,4)</f>
        <v>0</v>
      </c>
      <c r="AD59" s="41">
        <f>ROUND(B59*'Rate Tables'!$F$261,4)</f>
        <v>3358.4</v>
      </c>
      <c r="AE59" s="41">
        <f>ROUND(B59*'Rate Tables'!$F$263,4)</f>
        <v>0</v>
      </c>
      <c r="AF59" s="41">
        <f>ROUND(B59*'Rate Tables'!$F$265,4)</f>
        <v>127.92</v>
      </c>
      <c r="AG59" s="41">
        <f>ROUND(R59*'Rate Tables'!$F$268,4)</f>
        <v>4820</v>
      </c>
      <c r="AH59" s="41">
        <f>ROUND(S59*'Rate Tables'!$F$269,4)</f>
        <v>1152</v>
      </c>
      <c r="AI59" s="41">
        <f>ROUND(B59*'Rate Tables'!$F$273,4)</f>
        <v>-12072</v>
      </c>
      <c r="AJ59" s="41">
        <f>SUM(AG59:AI59)</f>
        <v>-6100</v>
      </c>
      <c r="AK59" s="41">
        <f>ROUND(A59*Q59*'Rate Tables'!$F$277,4)</f>
        <v>18761.8</v>
      </c>
      <c r="AL59" s="41">
        <f>ROUND(B59*'Rate Tables'!$F$279,4)</f>
        <v>32328</v>
      </c>
      <c r="AM59" s="41">
        <f>ROUND(B59*'Rate Tables'!$F$280,4)</f>
        <v>0</v>
      </c>
      <c r="AN59" s="41">
        <f>ROUND(B59*'Rate Tables'!$F$281,4)</f>
        <v>0</v>
      </c>
      <c r="AO59" s="41">
        <f>SUM(AK59:AN59)</f>
        <v>51089.8</v>
      </c>
      <c r="AP59" s="41">
        <f t="shared" si="6"/>
        <v>63041.84</v>
      </c>
      <c r="AR59" s="41">
        <f>'Rate Tables'!$I$242</f>
        <v>2288.12</v>
      </c>
      <c r="AS59" s="41">
        <f>ROUND(R59*'Rate Tables'!$I$245,4)</f>
        <v>2940</v>
      </c>
      <c r="AT59" s="41">
        <f>ROUND(S59*'Rate Tables'!$I$246,4)</f>
        <v>612</v>
      </c>
      <c r="AU59" s="41">
        <f>ROUND(N59*'Rate Tables'!$I$249,4)</f>
        <v>812</v>
      </c>
      <c r="AV59" s="41">
        <f>ROUND(O59*'Rate Tables'!$I$250,4)</f>
        <v>604</v>
      </c>
      <c r="AW59" s="41">
        <f>SUM(AS59:AV59)</f>
        <v>4968</v>
      </c>
      <c r="AX59" s="41">
        <f>ROUND(B59*'Rate Tables'!$I$254,4)</f>
        <v>2809.6</v>
      </c>
      <c r="AY59" s="41">
        <f>ROUND($B59*'Rate Tables'!$I$256,4)</f>
        <v>4500</v>
      </c>
      <c r="AZ59" s="82">
        <f>ROUND($B59*'Rate Tables'!$I$258,4)</f>
        <v>1128</v>
      </c>
      <c r="BA59" s="82">
        <f>ROUND($B59*'Rate Tables'!$I$259,4)</f>
        <v>0</v>
      </c>
      <c r="BB59" s="41">
        <f>ROUND(B59*'Rate Tables'!$I$261,4)</f>
        <v>3358.4</v>
      </c>
      <c r="BC59" s="41">
        <f>ROUND(B59*'Rate Tables'!$I$263,4)</f>
        <v>0</v>
      </c>
      <c r="BD59" s="41">
        <f>ROUND(B59*'Rate Tables'!$I$265,4)</f>
        <v>127.92</v>
      </c>
      <c r="BE59" s="41">
        <f>ROUND(R59*'Rate Tables'!$I$268,4)</f>
        <v>4820</v>
      </c>
      <c r="BF59" s="41">
        <f>ROUND(S59*'Rate Tables'!$I$269,4)</f>
        <v>1152</v>
      </c>
      <c r="BG59" s="41">
        <f>ROUND(B59*'Rate Tables'!$I$273,4)</f>
        <v>-12072</v>
      </c>
      <c r="BH59" s="41">
        <f>SUM(BE59:BG59)</f>
        <v>-6100</v>
      </c>
      <c r="BI59" s="41">
        <f>ROUND(A59*Q59*'Rate Tables'!$I$277,4)</f>
        <v>18761.8</v>
      </c>
      <c r="BJ59" s="41">
        <f>ROUND(B59*'Rate Tables'!$I$279,4)</f>
        <v>32328</v>
      </c>
      <c r="BK59" s="41">
        <f>ROUND(B59*'Rate Tables'!$I$280,4)</f>
        <v>0</v>
      </c>
      <c r="BL59" s="41">
        <f>ROUND(B59*'Rate Tables'!$I$281,4)</f>
        <v>0</v>
      </c>
      <c r="BM59" s="41">
        <f>SUM(BI59:BL59)</f>
        <v>51089.8</v>
      </c>
      <c r="BN59" s="41">
        <f t="shared" si="7"/>
        <v>64169.84</v>
      </c>
    </row>
    <row r="60" spans="1:66" x14ac:dyDescent="0.25">
      <c r="B60" s="19"/>
      <c r="C60" s="19"/>
      <c r="D60" s="19"/>
      <c r="E60" s="12"/>
      <c r="F60" s="12"/>
      <c r="G60" s="12"/>
      <c r="H60" s="29"/>
      <c r="J60" s="12"/>
      <c r="K60" s="12"/>
      <c r="L60" s="12"/>
      <c r="T60" s="41"/>
      <c r="U60" s="41"/>
      <c r="V60" s="41"/>
      <c r="W60" s="41"/>
      <c r="X60" s="41"/>
      <c r="Y60" s="41"/>
      <c r="Z60" s="41"/>
      <c r="AA60" s="41"/>
      <c r="AB60" s="82"/>
      <c r="AC60" s="82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R60" s="41"/>
      <c r="AS60" s="41"/>
      <c r="AT60" s="41"/>
      <c r="AU60" s="41"/>
      <c r="AV60" s="41"/>
      <c r="AW60" s="41"/>
      <c r="AX60" s="41"/>
      <c r="AY60" s="41"/>
      <c r="AZ60" s="82"/>
      <c r="BA60" s="82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</row>
    <row r="61" spans="1:66" x14ac:dyDescent="0.25">
      <c r="A61" s="19">
        <f t="shared" ref="A61:D64" si="9">A23</f>
        <v>3000</v>
      </c>
      <c r="B61" s="19">
        <f t="shared" si="9"/>
        <v>900000</v>
      </c>
      <c r="C61" s="50">
        <f t="shared" si="9"/>
        <v>0.35</v>
      </c>
      <c r="D61" s="50">
        <f t="shared" si="9"/>
        <v>0.65</v>
      </c>
      <c r="E61" s="12">
        <f>AP61</f>
        <v>81173.03</v>
      </c>
      <c r="F61" s="12">
        <f>BN61</f>
        <v>82442.03</v>
      </c>
      <c r="G61" s="12">
        <f>F61-E61</f>
        <v>1269</v>
      </c>
      <c r="H61" s="29">
        <f>ROUND(G61/E61*100,1)</f>
        <v>1.6</v>
      </c>
      <c r="J61" s="12">
        <f>E61/B61*100</f>
        <v>9.0192255555555558</v>
      </c>
      <c r="K61" s="12">
        <f>F61/B61*100</f>
        <v>9.1602255555555558</v>
      </c>
      <c r="L61" s="12"/>
      <c r="N61" s="35">
        <f>ROUND(B61*C61,0)</f>
        <v>315000</v>
      </c>
      <c r="O61" s="35">
        <f>ROUND(B61*D61,0)</f>
        <v>585000</v>
      </c>
      <c r="P61" s="57">
        <f>$P$51</f>
        <v>0.9</v>
      </c>
      <c r="Q61" s="55">
        <f>$Q$51</f>
        <v>1</v>
      </c>
      <c r="R61" s="56">
        <f>A61</f>
        <v>3000</v>
      </c>
      <c r="S61" s="35">
        <f>ROUND(A61*P61,0)</f>
        <v>2700</v>
      </c>
      <c r="T61" s="41">
        <f>'Rate Tables'!$F$242</f>
        <v>2288.12</v>
      </c>
      <c r="U61" s="41">
        <f>ROUND(R61*'Rate Tables'!$F$245,4)</f>
        <v>4410</v>
      </c>
      <c r="V61" s="41">
        <f>ROUND(S61*'Rate Tables'!$F$246,4)</f>
        <v>918</v>
      </c>
      <c r="W61" s="41">
        <f>ROUND(N61*'Rate Tables'!$F$249,4)</f>
        <v>639.45000000000005</v>
      </c>
      <c r="X61" s="41">
        <f>ROUND(O61*'Rate Tables'!$F$250,4)</f>
        <v>883.35</v>
      </c>
      <c r="Y61" s="41">
        <f>SUM(U61:X61)</f>
        <v>6850.8</v>
      </c>
      <c r="Z61" s="41">
        <f>ROUND(B61*'Rate Tables'!$F$254,4)</f>
        <v>3160.8</v>
      </c>
      <c r="AA61" s="41">
        <f>ROUND($B61*'Rate Tables'!$F$256,4)</f>
        <v>5062.5</v>
      </c>
      <c r="AB61" s="82">
        <f>ROUND($B61*'Rate Tables'!$F$258,4)</f>
        <v>0</v>
      </c>
      <c r="AC61" s="82">
        <f>ROUND($B61*'Rate Tables'!$F$259,4)</f>
        <v>0</v>
      </c>
      <c r="AD61" s="41">
        <f>ROUND(B61*'Rate Tables'!$F$261,4)</f>
        <v>3778.2</v>
      </c>
      <c r="AE61" s="41">
        <f>ROUND(B61*'Rate Tables'!$F$263,4)</f>
        <v>0</v>
      </c>
      <c r="AF61" s="41">
        <f>ROUND(B61*'Rate Tables'!$F$265,4)</f>
        <v>143.91</v>
      </c>
      <c r="AG61" s="41">
        <f>ROUND(R61*'Rate Tables'!$F$268,4)</f>
        <v>7230</v>
      </c>
      <c r="AH61" s="41">
        <f>ROUND(S61*'Rate Tables'!$F$269,4)</f>
        <v>1728</v>
      </c>
      <c r="AI61" s="41">
        <f>ROUND(B61*'Rate Tables'!$F$273,4)</f>
        <v>-13581</v>
      </c>
      <c r="AJ61" s="41">
        <f>SUM(AG61:AI61)</f>
        <v>-4623</v>
      </c>
      <c r="AK61" s="41">
        <f>ROUND(A61*Q61*'Rate Tables'!$F$277,4)</f>
        <v>28142.7</v>
      </c>
      <c r="AL61" s="41">
        <f>ROUND(B61*'Rate Tables'!$F$279,4)</f>
        <v>36369</v>
      </c>
      <c r="AM61" s="41">
        <f>ROUND(B61*'Rate Tables'!$F$280,4)</f>
        <v>0</v>
      </c>
      <c r="AN61" s="41">
        <f>ROUND(B61*'Rate Tables'!$F$281,4)</f>
        <v>0</v>
      </c>
      <c r="AO61" s="41">
        <f>SUM(AK61:AN61)</f>
        <v>64511.7</v>
      </c>
      <c r="AP61" s="41">
        <f t="shared" si="6"/>
        <v>81173.03</v>
      </c>
      <c r="AR61" s="41">
        <f>'Rate Tables'!$I$242</f>
        <v>2288.12</v>
      </c>
      <c r="AS61" s="41">
        <f>ROUND(R61*'Rate Tables'!$I$245,4)</f>
        <v>4410</v>
      </c>
      <c r="AT61" s="41">
        <f>ROUND(S61*'Rate Tables'!$I$246,4)</f>
        <v>918</v>
      </c>
      <c r="AU61" s="41">
        <f>ROUND(N61*'Rate Tables'!$I$249,4)</f>
        <v>639.45000000000005</v>
      </c>
      <c r="AV61" s="41">
        <f>ROUND(O61*'Rate Tables'!$I$250,4)</f>
        <v>883.35</v>
      </c>
      <c r="AW61" s="41">
        <f>SUM(AS61:AV61)</f>
        <v>6850.8</v>
      </c>
      <c r="AX61" s="41">
        <f>ROUND(B61*'Rate Tables'!$I$254,4)</f>
        <v>3160.8</v>
      </c>
      <c r="AY61" s="41">
        <f>ROUND($B61*'Rate Tables'!$I$256,4)</f>
        <v>5062.5</v>
      </c>
      <c r="AZ61" s="82">
        <f>ROUND($B61*'Rate Tables'!$I$258,4)</f>
        <v>1269</v>
      </c>
      <c r="BA61" s="82">
        <f>ROUND($B61*'Rate Tables'!$I$259,4)</f>
        <v>0</v>
      </c>
      <c r="BB61" s="41">
        <f>ROUND(B61*'Rate Tables'!$I$261,4)</f>
        <v>3778.2</v>
      </c>
      <c r="BC61" s="41">
        <f>ROUND(B61*'Rate Tables'!$I$263,4)</f>
        <v>0</v>
      </c>
      <c r="BD61" s="41">
        <f>ROUND(B61*'Rate Tables'!$I$265,4)</f>
        <v>143.91</v>
      </c>
      <c r="BE61" s="41">
        <f>ROUND(R61*'Rate Tables'!$I$268,4)</f>
        <v>7230</v>
      </c>
      <c r="BF61" s="41">
        <f>ROUND(S61*'Rate Tables'!$I$269,4)</f>
        <v>1728</v>
      </c>
      <c r="BG61" s="41">
        <f>ROUND(B61*'Rate Tables'!$I$273,4)</f>
        <v>-13581</v>
      </c>
      <c r="BH61" s="41">
        <f>SUM(BE61:BG61)</f>
        <v>-4623</v>
      </c>
      <c r="BI61" s="41">
        <f>ROUND(A61*Q61*'Rate Tables'!$I$277,4)</f>
        <v>28142.7</v>
      </c>
      <c r="BJ61" s="41">
        <f>ROUND(B61*'Rate Tables'!$I$279,4)</f>
        <v>36369</v>
      </c>
      <c r="BK61" s="41">
        <f>ROUND(B61*'Rate Tables'!$I$280,4)</f>
        <v>0</v>
      </c>
      <c r="BL61" s="41">
        <f>ROUND(B61*'Rate Tables'!$I$281,4)</f>
        <v>0</v>
      </c>
      <c r="BM61" s="41">
        <f>SUM(BI61:BL61)</f>
        <v>64511.7</v>
      </c>
      <c r="BN61" s="41">
        <f t="shared" si="7"/>
        <v>82442.03</v>
      </c>
    </row>
    <row r="62" spans="1:66" x14ac:dyDescent="0.25">
      <c r="A62" s="19">
        <f t="shared" si="9"/>
        <v>3000</v>
      </c>
      <c r="B62" s="19">
        <f t="shared" si="9"/>
        <v>900000</v>
      </c>
      <c r="C62" s="50">
        <f t="shared" si="9"/>
        <v>0.5</v>
      </c>
      <c r="D62" s="50">
        <f t="shared" si="9"/>
        <v>0.5</v>
      </c>
      <c r="E62" s="12">
        <f>AP62</f>
        <v>81243.23</v>
      </c>
      <c r="F62" s="12">
        <f>BN62</f>
        <v>82512.23</v>
      </c>
      <c r="G62" s="12">
        <f>F62-E62</f>
        <v>1269</v>
      </c>
      <c r="H62" s="29">
        <f>ROUND(G62/E62*100,1)</f>
        <v>1.6</v>
      </c>
      <c r="J62" s="12">
        <f>E62/B62*100</f>
        <v>9.0270255555555554</v>
      </c>
      <c r="K62" s="12">
        <f>F62/B62*100</f>
        <v>9.1680255555555554</v>
      </c>
      <c r="L62" s="12"/>
      <c r="N62" s="35">
        <f>ROUND(B62*C62,0)</f>
        <v>450000</v>
      </c>
      <c r="O62" s="35">
        <f>ROUND(B62*D62,0)</f>
        <v>450000</v>
      </c>
      <c r="P62" s="57">
        <f>$P$51</f>
        <v>0.9</v>
      </c>
      <c r="Q62" s="55">
        <f>$Q$51</f>
        <v>1</v>
      </c>
      <c r="R62" s="56">
        <f>A62</f>
        <v>3000</v>
      </c>
      <c r="S62" s="35">
        <f>ROUND(A62*P62,0)</f>
        <v>2700</v>
      </c>
      <c r="T62" s="41">
        <f>'Rate Tables'!$F$242</f>
        <v>2288.12</v>
      </c>
      <c r="U62" s="41">
        <f>ROUND(R62*'Rate Tables'!$F$245,4)</f>
        <v>4410</v>
      </c>
      <c r="V62" s="41">
        <f>ROUND(S62*'Rate Tables'!$F$246,4)</f>
        <v>918</v>
      </c>
      <c r="W62" s="41">
        <f>ROUND(N62*'Rate Tables'!$F$249,4)</f>
        <v>913.5</v>
      </c>
      <c r="X62" s="41">
        <f>ROUND(O62*'Rate Tables'!$F$250,4)</f>
        <v>679.5</v>
      </c>
      <c r="Y62" s="41">
        <f>SUM(U62:X62)</f>
        <v>6921</v>
      </c>
      <c r="Z62" s="41">
        <f>ROUND(B62*'Rate Tables'!$F$254,4)</f>
        <v>3160.8</v>
      </c>
      <c r="AA62" s="41">
        <f>ROUND($B62*'Rate Tables'!$F$256,4)</f>
        <v>5062.5</v>
      </c>
      <c r="AB62" s="82">
        <f>ROUND($B62*'Rate Tables'!$F$258,4)</f>
        <v>0</v>
      </c>
      <c r="AC62" s="82">
        <f>ROUND($B62*'Rate Tables'!$F$259,4)</f>
        <v>0</v>
      </c>
      <c r="AD62" s="41">
        <f>ROUND(B62*'Rate Tables'!$F$261,4)</f>
        <v>3778.2</v>
      </c>
      <c r="AE62" s="41">
        <f>ROUND(B62*'Rate Tables'!$F$263,4)</f>
        <v>0</v>
      </c>
      <c r="AF62" s="41">
        <f>ROUND(B62*'Rate Tables'!$F$265,4)</f>
        <v>143.91</v>
      </c>
      <c r="AG62" s="41">
        <f>ROUND(R62*'Rate Tables'!$F$268,4)</f>
        <v>7230</v>
      </c>
      <c r="AH62" s="41">
        <f>ROUND(S62*'Rate Tables'!$F$269,4)</f>
        <v>1728</v>
      </c>
      <c r="AI62" s="41">
        <f>ROUND(B62*'Rate Tables'!$F$273,4)</f>
        <v>-13581</v>
      </c>
      <c r="AJ62" s="41">
        <f>SUM(AG62:AI62)</f>
        <v>-4623</v>
      </c>
      <c r="AK62" s="41">
        <f>ROUND(A62*Q62*'Rate Tables'!$F$277,4)</f>
        <v>28142.7</v>
      </c>
      <c r="AL62" s="41">
        <f>ROUND(B62*'Rate Tables'!$F$279,4)</f>
        <v>36369</v>
      </c>
      <c r="AM62" s="41">
        <f>ROUND(B62*'Rate Tables'!$F$280,4)</f>
        <v>0</v>
      </c>
      <c r="AN62" s="41">
        <f>ROUND(B62*'Rate Tables'!$F$281,4)</f>
        <v>0</v>
      </c>
      <c r="AO62" s="41">
        <f>SUM(AK62:AN62)</f>
        <v>64511.7</v>
      </c>
      <c r="AP62" s="41">
        <f t="shared" si="6"/>
        <v>81243.23</v>
      </c>
      <c r="AR62" s="41">
        <f>'Rate Tables'!$I$242</f>
        <v>2288.12</v>
      </c>
      <c r="AS62" s="41">
        <f>ROUND(R62*'Rate Tables'!$I$245,4)</f>
        <v>4410</v>
      </c>
      <c r="AT62" s="41">
        <f>ROUND(S62*'Rate Tables'!$I$246,4)</f>
        <v>918</v>
      </c>
      <c r="AU62" s="41">
        <f>ROUND(N62*'Rate Tables'!$I$249,4)</f>
        <v>913.5</v>
      </c>
      <c r="AV62" s="41">
        <f>ROUND(O62*'Rate Tables'!$I$250,4)</f>
        <v>679.5</v>
      </c>
      <c r="AW62" s="41">
        <f>SUM(AS62:AV62)</f>
        <v>6921</v>
      </c>
      <c r="AX62" s="41">
        <f>ROUND(B62*'Rate Tables'!$I$254,4)</f>
        <v>3160.8</v>
      </c>
      <c r="AY62" s="41">
        <f>ROUND($B62*'Rate Tables'!$I$256,4)</f>
        <v>5062.5</v>
      </c>
      <c r="AZ62" s="82">
        <f>ROUND($B62*'Rate Tables'!$I$258,4)</f>
        <v>1269</v>
      </c>
      <c r="BA62" s="82">
        <f>ROUND($B62*'Rate Tables'!$I$259,4)</f>
        <v>0</v>
      </c>
      <c r="BB62" s="41">
        <f>ROUND(B62*'Rate Tables'!$I$261,4)</f>
        <v>3778.2</v>
      </c>
      <c r="BC62" s="41">
        <f>ROUND(B62*'Rate Tables'!$I$263,4)</f>
        <v>0</v>
      </c>
      <c r="BD62" s="41">
        <f>ROUND(B62*'Rate Tables'!$I$265,4)</f>
        <v>143.91</v>
      </c>
      <c r="BE62" s="41">
        <f>ROUND(R62*'Rate Tables'!$I$268,4)</f>
        <v>7230</v>
      </c>
      <c r="BF62" s="41">
        <f>ROUND(S62*'Rate Tables'!$I$269,4)</f>
        <v>1728</v>
      </c>
      <c r="BG62" s="41">
        <f>ROUND(B62*'Rate Tables'!$I$273,4)</f>
        <v>-13581</v>
      </c>
      <c r="BH62" s="41">
        <f>SUM(BE62:BG62)</f>
        <v>-4623</v>
      </c>
      <c r="BI62" s="41">
        <f>ROUND(A62*Q62*'Rate Tables'!$I$277,4)</f>
        <v>28142.7</v>
      </c>
      <c r="BJ62" s="41">
        <f>ROUND(B62*'Rate Tables'!$I$279,4)</f>
        <v>36369</v>
      </c>
      <c r="BK62" s="41">
        <f>ROUND(B62*'Rate Tables'!$I$280,4)</f>
        <v>0</v>
      </c>
      <c r="BL62" s="41">
        <f>ROUND(B62*'Rate Tables'!$I$281,4)</f>
        <v>0</v>
      </c>
      <c r="BM62" s="41">
        <f>SUM(BI62:BL62)</f>
        <v>64511.7</v>
      </c>
      <c r="BN62" s="41">
        <f t="shared" si="7"/>
        <v>82512.23</v>
      </c>
    </row>
    <row r="63" spans="1:66" x14ac:dyDescent="0.25">
      <c r="A63" s="19">
        <f t="shared" si="9"/>
        <v>3000</v>
      </c>
      <c r="B63" s="19">
        <f t="shared" si="9"/>
        <v>1200000</v>
      </c>
      <c r="C63" s="50">
        <f t="shared" si="9"/>
        <v>0.35</v>
      </c>
      <c r="D63" s="50">
        <f t="shared" si="9"/>
        <v>0.65</v>
      </c>
      <c r="E63" s="12">
        <f>AP63</f>
        <v>93325.1</v>
      </c>
      <c r="F63" s="12">
        <f>BN63</f>
        <v>95017.1</v>
      </c>
      <c r="G63" s="12">
        <f>F63-E63</f>
        <v>1692</v>
      </c>
      <c r="H63" s="29">
        <f>ROUND(G63/E63*100,1)</f>
        <v>1.8</v>
      </c>
      <c r="J63" s="12">
        <f>E63/B63*100</f>
        <v>7.7770916666666672</v>
      </c>
      <c r="K63" s="12">
        <f>F63/B63*100</f>
        <v>7.9180916666666672</v>
      </c>
      <c r="L63" s="12"/>
      <c r="N63" s="35">
        <f>ROUND(B63*C63,0)</f>
        <v>420000</v>
      </c>
      <c r="O63" s="35">
        <f>ROUND(B63*D63,0)</f>
        <v>780000</v>
      </c>
      <c r="P63" s="57">
        <f>$P$51</f>
        <v>0.9</v>
      </c>
      <c r="Q63" s="55">
        <f>$Q$51</f>
        <v>1</v>
      </c>
      <c r="R63" s="56">
        <f>A63</f>
        <v>3000</v>
      </c>
      <c r="S63" s="35">
        <f>ROUND(A63*P63,0)</f>
        <v>2700</v>
      </c>
      <c r="T63" s="41">
        <f>'Rate Tables'!$F$242</f>
        <v>2288.12</v>
      </c>
      <c r="U63" s="41">
        <f>ROUND(R63*'Rate Tables'!$F$245,4)</f>
        <v>4410</v>
      </c>
      <c r="V63" s="41">
        <f>ROUND(S63*'Rate Tables'!$F$246,4)</f>
        <v>918</v>
      </c>
      <c r="W63" s="41">
        <f>ROUND(N63*'Rate Tables'!$F$249,4)</f>
        <v>852.6</v>
      </c>
      <c r="X63" s="41">
        <f>ROUND(O63*'Rate Tables'!$F$250,4)</f>
        <v>1177.8</v>
      </c>
      <c r="Y63" s="41">
        <f>SUM(U63:X63)</f>
        <v>7358.4000000000005</v>
      </c>
      <c r="Z63" s="41">
        <f>ROUND(B63*'Rate Tables'!$F$254,4)</f>
        <v>4214.3999999999996</v>
      </c>
      <c r="AA63" s="41">
        <f>ROUND($B63*'Rate Tables'!$F$256,4)</f>
        <v>6750</v>
      </c>
      <c r="AB63" s="82">
        <f>ROUND($B63*'Rate Tables'!$F$258,4)</f>
        <v>0</v>
      </c>
      <c r="AC63" s="82">
        <f>ROUND($B63*'Rate Tables'!$F$259,4)</f>
        <v>0</v>
      </c>
      <c r="AD63" s="41">
        <f>ROUND(B63*'Rate Tables'!$F$261,4)</f>
        <v>5037.6000000000004</v>
      </c>
      <c r="AE63" s="41">
        <f>ROUND(B63*'Rate Tables'!$F$263,4)</f>
        <v>0</v>
      </c>
      <c r="AF63" s="41">
        <f>ROUND(B63*'Rate Tables'!$F$265,4)</f>
        <v>191.88</v>
      </c>
      <c r="AG63" s="41">
        <f>ROUND(R63*'Rate Tables'!$F$268,4)</f>
        <v>7230</v>
      </c>
      <c r="AH63" s="41">
        <f>ROUND(S63*'Rate Tables'!$F$269,4)</f>
        <v>1728</v>
      </c>
      <c r="AI63" s="41">
        <f>ROUND(B63*'Rate Tables'!$F$273,4)</f>
        <v>-18108</v>
      </c>
      <c r="AJ63" s="41">
        <f>SUM(AG63:AI63)</f>
        <v>-9150</v>
      </c>
      <c r="AK63" s="41">
        <f>ROUND(A63*Q63*'Rate Tables'!$F$277,4)</f>
        <v>28142.7</v>
      </c>
      <c r="AL63" s="41">
        <f>ROUND(B63*'Rate Tables'!$F$279,4)</f>
        <v>48492</v>
      </c>
      <c r="AM63" s="41">
        <f>ROUND(B63*'Rate Tables'!$F$280,4)</f>
        <v>0</v>
      </c>
      <c r="AN63" s="41">
        <f>ROUND(B63*'Rate Tables'!$F$281,4)</f>
        <v>0</v>
      </c>
      <c r="AO63" s="41">
        <f>SUM(AK63:AN63)</f>
        <v>76634.7</v>
      </c>
      <c r="AP63" s="41">
        <f t="shared" si="6"/>
        <v>93325.1</v>
      </c>
      <c r="AR63" s="41">
        <f>'Rate Tables'!$I$242</f>
        <v>2288.12</v>
      </c>
      <c r="AS63" s="41">
        <f>ROUND(R63*'Rate Tables'!$I$245,4)</f>
        <v>4410</v>
      </c>
      <c r="AT63" s="41">
        <f>ROUND(S63*'Rate Tables'!$I$246,4)</f>
        <v>918</v>
      </c>
      <c r="AU63" s="41">
        <f>ROUND(N63*'Rate Tables'!$I$249,4)</f>
        <v>852.6</v>
      </c>
      <c r="AV63" s="41">
        <f>ROUND(O63*'Rate Tables'!$I$250,4)</f>
        <v>1177.8</v>
      </c>
      <c r="AW63" s="41">
        <f>SUM(AS63:AV63)</f>
        <v>7358.4000000000005</v>
      </c>
      <c r="AX63" s="41">
        <f>ROUND(B63*'Rate Tables'!$I$254,4)</f>
        <v>4214.3999999999996</v>
      </c>
      <c r="AY63" s="41">
        <f>ROUND($B63*'Rate Tables'!$I$256,4)</f>
        <v>6750</v>
      </c>
      <c r="AZ63" s="82">
        <f>ROUND($B63*'Rate Tables'!$I$258,4)</f>
        <v>1692</v>
      </c>
      <c r="BA63" s="82">
        <f>ROUND($B63*'Rate Tables'!$I$259,4)</f>
        <v>0</v>
      </c>
      <c r="BB63" s="41">
        <f>ROUND(B63*'Rate Tables'!$I$261,4)</f>
        <v>5037.6000000000004</v>
      </c>
      <c r="BC63" s="41">
        <f>ROUND(B63*'Rate Tables'!$I$263,4)</f>
        <v>0</v>
      </c>
      <c r="BD63" s="41">
        <f>ROUND(B63*'Rate Tables'!$I$265,4)</f>
        <v>191.88</v>
      </c>
      <c r="BE63" s="41">
        <f>ROUND(R63*'Rate Tables'!$I$268,4)</f>
        <v>7230</v>
      </c>
      <c r="BF63" s="41">
        <f>ROUND(S63*'Rate Tables'!$I$269,4)</f>
        <v>1728</v>
      </c>
      <c r="BG63" s="41">
        <f>ROUND(B63*'Rate Tables'!$I$273,4)</f>
        <v>-18108</v>
      </c>
      <c r="BH63" s="41">
        <f>SUM(BE63:BG63)</f>
        <v>-9150</v>
      </c>
      <c r="BI63" s="41">
        <f>ROUND(A63*Q63*'Rate Tables'!$I$277,4)</f>
        <v>28142.7</v>
      </c>
      <c r="BJ63" s="41">
        <f>ROUND(B63*'Rate Tables'!$I$279,4)</f>
        <v>48492</v>
      </c>
      <c r="BK63" s="41">
        <f>ROUND(B63*'Rate Tables'!$I$280,4)</f>
        <v>0</v>
      </c>
      <c r="BL63" s="41">
        <f>ROUND(B63*'Rate Tables'!$I$281,4)</f>
        <v>0</v>
      </c>
      <c r="BM63" s="41">
        <f>SUM(BI63:BL63)</f>
        <v>76634.7</v>
      </c>
      <c r="BN63" s="41">
        <f t="shared" si="7"/>
        <v>95017.1</v>
      </c>
    </row>
    <row r="64" spans="1:66" x14ac:dyDescent="0.25">
      <c r="A64" s="19">
        <f t="shared" si="9"/>
        <v>3000</v>
      </c>
      <c r="B64" s="19">
        <f t="shared" si="9"/>
        <v>1200000</v>
      </c>
      <c r="C64" s="50">
        <f t="shared" si="9"/>
        <v>0.5</v>
      </c>
      <c r="D64" s="50">
        <f t="shared" si="9"/>
        <v>0.5</v>
      </c>
      <c r="E64" s="12">
        <f>AP64</f>
        <v>93418.7</v>
      </c>
      <c r="F64" s="12">
        <f>BN64</f>
        <v>95110.7</v>
      </c>
      <c r="G64" s="12">
        <f>F64-E64</f>
        <v>1692</v>
      </c>
      <c r="H64" s="29">
        <f>ROUND(G64/E64*100,1)</f>
        <v>1.8</v>
      </c>
      <c r="J64" s="12">
        <f>E64/B64*100</f>
        <v>7.7848916666666668</v>
      </c>
      <c r="K64" s="12">
        <f>F64/B64*100</f>
        <v>7.9258916666666668</v>
      </c>
      <c r="L64" s="12"/>
      <c r="N64" s="35">
        <f>ROUND(B64*C64,0)</f>
        <v>600000</v>
      </c>
      <c r="O64" s="35">
        <f>ROUND(B64*D64,0)</f>
        <v>600000</v>
      </c>
      <c r="P64" s="57">
        <f>$P$51</f>
        <v>0.9</v>
      </c>
      <c r="Q64" s="55">
        <f>$Q$51</f>
        <v>1</v>
      </c>
      <c r="R64" s="56">
        <f>A64</f>
        <v>3000</v>
      </c>
      <c r="S64" s="35">
        <f>ROUND(A64*P64,0)</f>
        <v>2700</v>
      </c>
      <c r="T64" s="41">
        <f>'Rate Tables'!$F$242</f>
        <v>2288.12</v>
      </c>
      <c r="U64" s="41">
        <f>ROUND(R64*'Rate Tables'!$F$245,4)</f>
        <v>4410</v>
      </c>
      <c r="V64" s="41">
        <f>ROUND(S64*'Rate Tables'!$F$246,4)</f>
        <v>918</v>
      </c>
      <c r="W64" s="41">
        <f>ROUND(N64*'Rate Tables'!$F$249,4)</f>
        <v>1218</v>
      </c>
      <c r="X64" s="41">
        <f>ROUND(O64*'Rate Tables'!$F$250,4)</f>
        <v>906</v>
      </c>
      <c r="Y64" s="41">
        <f>SUM(U64:X64)</f>
        <v>7452</v>
      </c>
      <c r="Z64" s="41">
        <f>ROUND(B64*'Rate Tables'!$F$254,4)</f>
        <v>4214.3999999999996</v>
      </c>
      <c r="AA64" s="41">
        <f>ROUND($B64*'Rate Tables'!$F$256,4)</f>
        <v>6750</v>
      </c>
      <c r="AB64" s="82">
        <f>ROUND($B64*'Rate Tables'!$F$258,4)</f>
        <v>0</v>
      </c>
      <c r="AC64" s="82">
        <f>ROUND($B64*'Rate Tables'!$F$259,4)</f>
        <v>0</v>
      </c>
      <c r="AD64" s="41">
        <f>ROUND(B64*'Rate Tables'!$F$261,4)</f>
        <v>5037.6000000000004</v>
      </c>
      <c r="AE64" s="41">
        <f>ROUND(B64*'Rate Tables'!$F$263,4)</f>
        <v>0</v>
      </c>
      <c r="AF64" s="41">
        <f>ROUND(B64*'Rate Tables'!$F$265,4)</f>
        <v>191.88</v>
      </c>
      <c r="AG64" s="41">
        <f>ROUND(R64*'Rate Tables'!$F$268,4)</f>
        <v>7230</v>
      </c>
      <c r="AH64" s="41">
        <f>ROUND(S64*'Rate Tables'!$F$269,4)</f>
        <v>1728</v>
      </c>
      <c r="AI64" s="41">
        <f>ROUND(B64*'Rate Tables'!$F$273,4)</f>
        <v>-18108</v>
      </c>
      <c r="AJ64" s="41">
        <f>SUM(AG64:AI64)</f>
        <v>-9150</v>
      </c>
      <c r="AK64" s="41">
        <f>ROUND(A64*Q64*'Rate Tables'!$F$277,4)</f>
        <v>28142.7</v>
      </c>
      <c r="AL64" s="41">
        <f>ROUND(B64*'Rate Tables'!$F$279,4)</f>
        <v>48492</v>
      </c>
      <c r="AM64" s="41">
        <f>ROUND(B64*'Rate Tables'!$F$280,4)</f>
        <v>0</v>
      </c>
      <c r="AN64" s="41">
        <f>ROUND(B64*'Rate Tables'!$F$281,4)</f>
        <v>0</v>
      </c>
      <c r="AO64" s="41">
        <f>SUM(AK64:AN64)</f>
        <v>76634.7</v>
      </c>
      <c r="AP64" s="41">
        <f t="shared" si="6"/>
        <v>93418.7</v>
      </c>
      <c r="AR64" s="41">
        <f>'Rate Tables'!$I$242</f>
        <v>2288.12</v>
      </c>
      <c r="AS64" s="41">
        <f>ROUND(R64*'Rate Tables'!$I$245,4)</f>
        <v>4410</v>
      </c>
      <c r="AT64" s="41">
        <f>ROUND(S64*'Rate Tables'!$I$246,4)</f>
        <v>918</v>
      </c>
      <c r="AU64" s="41">
        <f>ROUND(N64*'Rate Tables'!$I$249,4)</f>
        <v>1218</v>
      </c>
      <c r="AV64" s="41">
        <f>ROUND(O64*'Rate Tables'!$I$250,4)</f>
        <v>906</v>
      </c>
      <c r="AW64" s="41">
        <f>SUM(AS64:AV64)</f>
        <v>7452</v>
      </c>
      <c r="AX64" s="41">
        <f>ROUND(B64*'Rate Tables'!$I$254,4)</f>
        <v>4214.3999999999996</v>
      </c>
      <c r="AY64" s="41">
        <f>ROUND($B64*'Rate Tables'!$I$256,4)</f>
        <v>6750</v>
      </c>
      <c r="AZ64" s="82">
        <f>ROUND($B64*'Rate Tables'!$I$258,4)</f>
        <v>1692</v>
      </c>
      <c r="BA64" s="82">
        <f>ROUND($B64*'Rate Tables'!$I$259,4)</f>
        <v>0</v>
      </c>
      <c r="BB64" s="41">
        <f>ROUND(B64*'Rate Tables'!$I$261,4)</f>
        <v>5037.6000000000004</v>
      </c>
      <c r="BC64" s="41">
        <f>ROUND(B64*'Rate Tables'!$I$263,4)</f>
        <v>0</v>
      </c>
      <c r="BD64" s="41">
        <f>ROUND(B64*'Rate Tables'!$I$265,4)</f>
        <v>191.88</v>
      </c>
      <c r="BE64" s="41">
        <f>ROUND(R64*'Rate Tables'!$I$268,4)</f>
        <v>7230</v>
      </c>
      <c r="BF64" s="41">
        <f>ROUND(S64*'Rate Tables'!$I$269,4)</f>
        <v>1728</v>
      </c>
      <c r="BG64" s="41">
        <f>ROUND(B64*'Rate Tables'!$I$273,4)</f>
        <v>-18108</v>
      </c>
      <c r="BH64" s="41">
        <f>SUM(BE64:BG64)</f>
        <v>-9150</v>
      </c>
      <c r="BI64" s="41">
        <f>ROUND(A64*Q64*'Rate Tables'!$I$277,4)</f>
        <v>28142.7</v>
      </c>
      <c r="BJ64" s="41">
        <f>ROUND(B64*'Rate Tables'!$I$279,4)</f>
        <v>48492</v>
      </c>
      <c r="BK64" s="41">
        <f>ROUND(B64*'Rate Tables'!$I$280,4)</f>
        <v>0</v>
      </c>
      <c r="BL64" s="41">
        <f>ROUND(B64*'Rate Tables'!$I$281,4)</f>
        <v>0</v>
      </c>
      <c r="BM64" s="41">
        <f>SUM(BI64:BL64)</f>
        <v>76634.7</v>
      </c>
      <c r="BN64" s="41">
        <f t="shared" si="7"/>
        <v>95110.7</v>
      </c>
    </row>
    <row r="65" spans="1:66" x14ac:dyDescent="0.25">
      <c r="B65" s="19"/>
      <c r="C65" s="19"/>
      <c r="D65" s="19"/>
      <c r="E65" s="12"/>
      <c r="F65" s="12"/>
      <c r="G65" s="12"/>
      <c r="H65" s="29"/>
      <c r="J65" s="12"/>
      <c r="K65" s="12"/>
      <c r="L65" s="12"/>
      <c r="T65" s="41"/>
      <c r="U65" s="41"/>
      <c r="V65" s="41"/>
      <c r="W65" s="41"/>
      <c r="X65" s="41"/>
      <c r="Y65" s="41"/>
      <c r="Z65" s="41"/>
      <c r="AA65" s="41"/>
      <c r="AB65" s="82"/>
      <c r="AC65" s="82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R65" s="41"/>
      <c r="AS65" s="41"/>
      <c r="AT65" s="41"/>
      <c r="AU65" s="41"/>
      <c r="AV65" s="41"/>
      <c r="AW65" s="41"/>
      <c r="AX65" s="41"/>
      <c r="AY65" s="41"/>
      <c r="AZ65" s="82"/>
      <c r="BA65" s="82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</row>
    <row r="66" spans="1:66" x14ac:dyDescent="0.25">
      <c r="A66" s="19">
        <f t="shared" ref="A66:D69" si="10">A28</f>
        <v>4000</v>
      </c>
      <c r="B66" s="19">
        <f t="shared" si="10"/>
        <v>1200000</v>
      </c>
      <c r="C66" s="50">
        <f t="shared" si="10"/>
        <v>0.35</v>
      </c>
      <c r="D66" s="50">
        <f t="shared" si="10"/>
        <v>0.65</v>
      </c>
      <c r="E66" s="12">
        <f>AP66</f>
        <v>107468</v>
      </c>
      <c r="F66" s="12">
        <f>BN66</f>
        <v>109160</v>
      </c>
      <c r="G66" s="12">
        <f>F66-E66</f>
        <v>1692</v>
      </c>
      <c r="H66" s="29">
        <f>ROUND(G66/E66*100,1)</f>
        <v>1.6</v>
      </c>
      <c r="J66" s="12">
        <f>E66/B66*100</f>
        <v>8.9556666666666676</v>
      </c>
      <c r="K66" s="12">
        <f>F66/B66*100</f>
        <v>9.0966666666666676</v>
      </c>
      <c r="L66" s="12"/>
      <c r="N66" s="35">
        <f>ROUND(B66*C66,0)</f>
        <v>420000</v>
      </c>
      <c r="O66" s="35">
        <f>ROUND(B66*D66,0)</f>
        <v>780000</v>
      </c>
      <c r="P66" s="57">
        <f>$P$51</f>
        <v>0.9</v>
      </c>
      <c r="Q66" s="55">
        <f>$Q$51</f>
        <v>1</v>
      </c>
      <c r="R66" s="56">
        <f>A66</f>
        <v>4000</v>
      </c>
      <c r="S66" s="35">
        <f>ROUND(A66*P66,0)</f>
        <v>3600</v>
      </c>
      <c r="T66" s="41">
        <f>'Rate Tables'!$F$242</f>
        <v>2288.12</v>
      </c>
      <c r="U66" s="41">
        <f>ROUND(R66*'Rate Tables'!$F$245,4)</f>
        <v>5880</v>
      </c>
      <c r="V66" s="41">
        <f>ROUND(S66*'Rate Tables'!$F$246,4)</f>
        <v>1224</v>
      </c>
      <c r="W66" s="41">
        <f>ROUND(N66*'Rate Tables'!$F$249,4)</f>
        <v>852.6</v>
      </c>
      <c r="X66" s="41">
        <f>ROUND(O66*'Rate Tables'!$F$250,4)</f>
        <v>1177.8</v>
      </c>
      <c r="Y66" s="41">
        <f>SUM(U66:X66)</f>
        <v>9134.4</v>
      </c>
      <c r="Z66" s="41">
        <f>ROUND(B66*'Rate Tables'!$F$254,4)</f>
        <v>4214.3999999999996</v>
      </c>
      <c r="AA66" s="41">
        <f>ROUND($B66*'Rate Tables'!$F$256,4)</f>
        <v>6750</v>
      </c>
      <c r="AB66" s="82">
        <f>ROUND($B66*'Rate Tables'!$F$258,4)</f>
        <v>0</v>
      </c>
      <c r="AC66" s="82">
        <f>ROUND($B66*'Rate Tables'!$F$259,4)</f>
        <v>0</v>
      </c>
      <c r="AD66" s="41">
        <f>ROUND(B66*'Rate Tables'!$F$261,4)</f>
        <v>5037.6000000000004</v>
      </c>
      <c r="AE66" s="41">
        <f>ROUND(B66*'Rate Tables'!$F$263,4)</f>
        <v>0</v>
      </c>
      <c r="AF66" s="41">
        <f>ROUND(B66*'Rate Tables'!$F$265,4)</f>
        <v>191.88</v>
      </c>
      <c r="AG66" s="41">
        <f>ROUND(R66*'Rate Tables'!$F$268,4)</f>
        <v>9640</v>
      </c>
      <c r="AH66" s="41">
        <f>ROUND(S66*'Rate Tables'!$F$269,4)</f>
        <v>2304</v>
      </c>
      <c r="AI66" s="41">
        <f>ROUND(B66*'Rate Tables'!$F$273,4)</f>
        <v>-18108</v>
      </c>
      <c r="AJ66" s="41">
        <f>SUM(AG66:AI66)</f>
        <v>-6164</v>
      </c>
      <c r="AK66" s="41">
        <f>ROUND(A66*Q66*'Rate Tables'!$F$277,4)</f>
        <v>37523.599999999999</v>
      </c>
      <c r="AL66" s="41">
        <f>ROUND(B66*'Rate Tables'!$F$279,4)</f>
        <v>48492</v>
      </c>
      <c r="AM66" s="41">
        <f>ROUND(B66*'Rate Tables'!$F$280,4)</f>
        <v>0</v>
      </c>
      <c r="AN66" s="41">
        <f>ROUND(B66*'Rate Tables'!$F$281,4)</f>
        <v>0</v>
      </c>
      <c r="AO66" s="41">
        <f>SUM(AK66:AN66)</f>
        <v>86015.6</v>
      </c>
      <c r="AP66" s="41">
        <f t="shared" si="6"/>
        <v>107468</v>
      </c>
      <c r="AR66" s="41">
        <f>'Rate Tables'!$I$242</f>
        <v>2288.12</v>
      </c>
      <c r="AS66" s="41">
        <f>ROUND(R66*'Rate Tables'!$I$245,4)</f>
        <v>5880</v>
      </c>
      <c r="AT66" s="41">
        <f>ROUND(S66*'Rate Tables'!$I$246,4)</f>
        <v>1224</v>
      </c>
      <c r="AU66" s="41">
        <f>ROUND(N66*'Rate Tables'!$I$249,4)</f>
        <v>852.6</v>
      </c>
      <c r="AV66" s="41">
        <f>ROUND(O66*'Rate Tables'!$I$250,4)</f>
        <v>1177.8</v>
      </c>
      <c r="AW66" s="41">
        <f>SUM(AS66:AV66)</f>
        <v>9134.4</v>
      </c>
      <c r="AX66" s="41">
        <f>ROUND(B66*'Rate Tables'!$I$254,4)</f>
        <v>4214.3999999999996</v>
      </c>
      <c r="AY66" s="41">
        <f>ROUND($B66*'Rate Tables'!$I$256,4)</f>
        <v>6750</v>
      </c>
      <c r="AZ66" s="82">
        <f>ROUND($B66*'Rate Tables'!$I$258,4)</f>
        <v>1692</v>
      </c>
      <c r="BA66" s="82">
        <f>ROUND($B66*'Rate Tables'!$I$259,4)</f>
        <v>0</v>
      </c>
      <c r="BB66" s="41">
        <f>ROUND(B66*'Rate Tables'!$I$261,4)</f>
        <v>5037.6000000000004</v>
      </c>
      <c r="BC66" s="41">
        <f>ROUND(B66*'Rate Tables'!$I$263,4)</f>
        <v>0</v>
      </c>
      <c r="BD66" s="41">
        <f>ROUND(B66*'Rate Tables'!$I$265,4)</f>
        <v>191.88</v>
      </c>
      <c r="BE66" s="41">
        <f>ROUND(R66*'Rate Tables'!$I$268,4)</f>
        <v>9640</v>
      </c>
      <c r="BF66" s="41">
        <f>ROUND(S66*'Rate Tables'!$I$269,4)</f>
        <v>2304</v>
      </c>
      <c r="BG66" s="41">
        <f>ROUND(B66*'Rate Tables'!$I$273,4)</f>
        <v>-18108</v>
      </c>
      <c r="BH66" s="41">
        <f>SUM(BE66:BG66)</f>
        <v>-6164</v>
      </c>
      <c r="BI66" s="41">
        <f>ROUND(A66*Q66*'Rate Tables'!$I$277,4)</f>
        <v>37523.599999999999</v>
      </c>
      <c r="BJ66" s="41">
        <f>ROUND(B66*'Rate Tables'!$I$279,4)</f>
        <v>48492</v>
      </c>
      <c r="BK66" s="41">
        <f>ROUND(B66*'Rate Tables'!$I$280,4)</f>
        <v>0</v>
      </c>
      <c r="BL66" s="41">
        <f>ROUND(B66*'Rate Tables'!$I$281,4)</f>
        <v>0</v>
      </c>
      <c r="BM66" s="41">
        <f>SUM(BI66:BL66)</f>
        <v>86015.6</v>
      </c>
      <c r="BN66" s="41">
        <f t="shared" si="7"/>
        <v>109160</v>
      </c>
    </row>
    <row r="67" spans="1:66" x14ac:dyDescent="0.25">
      <c r="A67" s="19">
        <f t="shared" si="10"/>
        <v>4000</v>
      </c>
      <c r="B67" s="19">
        <f t="shared" si="10"/>
        <v>1200000</v>
      </c>
      <c r="C67" s="50">
        <f t="shared" si="10"/>
        <v>0.5</v>
      </c>
      <c r="D67" s="50">
        <f t="shared" si="10"/>
        <v>0.5</v>
      </c>
      <c r="E67" s="12">
        <f>AP67</f>
        <v>107561.60000000001</v>
      </c>
      <c r="F67" s="12">
        <f>BN67</f>
        <v>109253.6</v>
      </c>
      <c r="G67" s="12">
        <f>F67-E67</f>
        <v>1692</v>
      </c>
      <c r="H67" s="29">
        <f>ROUND(G67/E67*100,1)</f>
        <v>1.6</v>
      </c>
      <c r="J67" s="12">
        <f>E67/B67*100</f>
        <v>8.9634666666666671</v>
      </c>
      <c r="K67" s="12">
        <f>F67/B67*100</f>
        <v>9.1044666666666672</v>
      </c>
      <c r="L67" s="12"/>
      <c r="N67" s="35">
        <f>ROUND(B67*C67,0)</f>
        <v>600000</v>
      </c>
      <c r="O67" s="35">
        <f>ROUND(B67*D67,0)</f>
        <v>600000</v>
      </c>
      <c r="P67" s="57">
        <f>$P$51</f>
        <v>0.9</v>
      </c>
      <c r="Q67" s="55">
        <f>$Q$51</f>
        <v>1</v>
      </c>
      <c r="R67" s="56">
        <f>A67</f>
        <v>4000</v>
      </c>
      <c r="S67" s="35">
        <f>ROUND(A67*P67,0)</f>
        <v>3600</v>
      </c>
      <c r="T67" s="41">
        <f>'Rate Tables'!$F$242</f>
        <v>2288.12</v>
      </c>
      <c r="U67" s="41">
        <f>ROUND(R67*'Rate Tables'!$F$245,4)</f>
        <v>5880</v>
      </c>
      <c r="V67" s="41">
        <f>ROUND(S67*'Rate Tables'!$F$246,4)</f>
        <v>1224</v>
      </c>
      <c r="W67" s="41">
        <f>ROUND(N67*'Rate Tables'!$F$249,4)</f>
        <v>1218</v>
      </c>
      <c r="X67" s="41">
        <f>ROUND(O67*'Rate Tables'!$F$250,4)</f>
        <v>906</v>
      </c>
      <c r="Y67" s="41">
        <f>SUM(U67:X67)</f>
        <v>9228</v>
      </c>
      <c r="Z67" s="41">
        <f>ROUND(B67*'Rate Tables'!$F$254,4)</f>
        <v>4214.3999999999996</v>
      </c>
      <c r="AA67" s="41">
        <f>ROUND($B67*'Rate Tables'!$F$256,4)</f>
        <v>6750</v>
      </c>
      <c r="AB67" s="82">
        <f>ROUND($B67*'Rate Tables'!$F$258,4)</f>
        <v>0</v>
      </c>
      <c r="AC67" s="82">
        <f>ROUND($B67*'Rate Tables'!$F$259,4)</f>
        <v>0</v>
      </c>
      <c r="AD67" s="41">
        <f>ROUND(B67*'Rate Tables'!$F$261,4)</f>
        <v>5037.6000000000004</v>
      </c>
      <c r="AE67" s="41">
        <f>ROUND(B67*'Rate Tables'!$F$263,4)</f>
        <v>0</v>
      </c>
      <c r="AF67" s="41">
        <f>ROUND(B67*'Rate Tables'!$F$265,4)</f>
        <v>191.88</v>
      </c>
      <c r="AG67" s="41">
        <f>ROUND(R67*'Rate Tables'!$F$268,4)</f>
        <v>9640</v>
      </c>
      <c r="AH67" s="41">
        <f>ROUND(S67*'Rate Tables'!$F$269,4)</f>
        <v>2304</v>
      </c>
      <c r="AI67" s="41">
        <f>ROUND(B67*'Rate Tables'!$F$273,4)</f>
        <v>-18108</v>
      </c>
      <c r="AJ67" s="41">
        <f>SUM(AG67:AI67)</f>
        <v>-6164</v>
      </c>
      <c r="AK67" s="41">
        <f>ROUND(A67*Q67*'Rate Tables'!$F$277,4)</f>
        <v>37523.599999999999</v>
      </c>
      <c r="AL67" s="41">
        <f>ROUND(B67*'Rate Tables'!$F$279,4)</f>
        <v>48492</v>
      </c>
      <c r="AM67" s="41">
        <f>ROUND(B67*'Rate Tables'!$F$280,4)</f>
        <v>0</v>
      </c>
      <c r="AN67" s="41">
        <f>ROUND(B67*'Rate Tables'!$F$281,4)</f>
        <v>0</v>
      </c>
      <c r="AO67" s="41">
        <f>SUM(AK67:AN67)</f>
        <v>86015.6</v>
      </c>
      <c r="AP67" s="41">
        <f t="shared" si="6"/>
        <v>107561.60000000001</v>
      </c>
      <c r="AR67" s="41">
        <f>'Rate Tables'!$I$242</f>
        <v>2288.12</v>
      </c>
      <c r="AS67" s="41">
        <f>ROUND(R67*'Rate Tables'!$I$245,4)</f>
        <v>5880</v>
      </c>
      <c r="AT67" s="41">
        <f>ROUND(S67*'Rate Tables'!$I$246,4)</f>
        <v>1224</v>
      </c>
      <c r="AU67" s="41">
        <f>ROUND(N67*'Rate Tables'!$I$249,4)</f>
        <v>1218</v>
      </c>
      <c r="AV67" s="41">
        <f>ROUND(O67*'Rate Tables'!$I$250,4)</f>
        <v>906</v>
      </c>
      <c r="AW67" s="41">
        <f>SUM(AS67:AV67)</f>
        <v>9228</v>
      </c>
      <c r="AX67" s="41">
        <f>ROUND(B67*'Rate Tables'!$I$254,4)</f>
        <v>4214.3999999999996</v>
      </c>
      <c r="AY67" s="41">
        <f>ROUND($B67*'Rate Tables'!$I$256,4)</f>
        <v>6750</v>
      </c>
      <c r="AZ67" s="82">
        <f>ROUND($B67*'Rate Tables'!$I$258,4)</f>
        <v>1692</v>
      </c>
      <c r="BA67" s="82">
        <f>ROUND($B67*'Rate Tables'!$I$259,4)</f>
        <v>0</v>
      </c>
      <c r="BB67" s="41">
        <f>ROUND(B67*'Rate Tables'!$I$261,4)</f>
        <v>5037.6000000000004</v>
      </c>
      <c r="BC67" s="41">
        <f>ROUND(B67*'Rate Tables'!$I$263,4)</f>
        <v>0</v>
      </c>
      <c r="BD67" s="41">
        <f>ROUND(B67*'Rate Tables'!$I$265,4)</f>
        <v>191.88</v>
      </c>
      <c r="BE67" s="41">
        <f>ROUND(R67*'Rate Tables'!$I$268,4)</f>
        <v>9640</v>
      </c>
      <c r="BF67" s="41">
        <f>ROUND(S67*'Rate Tables'!$I$269,4)</f>
        <v>2304</v>
      </c>
      <c r="BG67" s="41">
        <f>ROUND(B67*'Rate Tables'!$I$273,4)</f>
        <v>-18108</v>
      </c>
      <c r="BH67" s="41">
        <f>SUM(BE67:BG67)</f>
        <v>-6164</v>
      </c>
      <c r="BI67" s="41">
        <f>ROUND(A67*Q67*'Rate Tables'!$I$277,4)</f>
        <v>37523.599999999999</v>
      </c>
      <c r="BJ67" s="41">
        <f>ROUND(B67*'Rate Tables'!$I$279,4)</f>
        <v>48492</v>
      </c>
      <c r="BK67" s="41">
        <f>ROUND(B67*'Rate Tables'!$I$280,4)</f>
        <v>0</v>
      </c>
      <c r="BL67" s="41">
        <f>ROUND(B67*'Rate Tables'!$I$281,4)</f>
        <v>0</v>
      </c>
      <c r="BM67" s="41">
        <f>SUM(BI67:BL67)</f>
        <v>86015.6</v>
      </c>
      <c r="BN67" s="41">
        <f t="shared" si="7"/>
        <v>109253.6</v>
      </c>
    </row>
    <row r="68" spans="1:66" x14ac:dyDescent="0.25">
      <c r="A68" s="19">
        <f t="shared" si="10"/>
        <v>4000</v>
      </c>
      <c r="B68" s="19">
        <f t="shared" si="10"/>
        <v>1600000</v>
      </c>
      <c r="C68" s="50">
        <f t="shared" si="10"/>
        <v>0.35</v>
      </c>
      <c r="D68" s="50">
        <f t="shared" si="10"/>
        <v>0.65</v>
      </c>
      <c r="E68" s="12">
        <f>AP68</f>
        <v>123670.76</v>
      </c>
      <c r="F68" s="12">
        <f>BN68</f>
        <v>125926.76</v>
      </c>
      <c r="G68" s="12">
        <f>F68-E68</f>
        <v>2256</v>
      </c>
      <c r="H68" s="29">
        <f>ROUND(G68/E68*100,1)</f>
        <v>1.8</v>
      </c>
      <c r="J68" s="12">
        <f>E68/B68*100</f>
        <v>7.7294224999999992</v>
      </c>
      <c r="K68" s="12">
        <f>F68/B68*100</f>
        <v>7.8704225000000001</v>
      </c>
      <c r="L68" s="12"/>
      <c r="N68" s="35">
        <f>ROUND(B68*C68,0)</f>
        <v>560000</v>
      </c>
      <c r="O68" s="35">
        <f>ROUND(B68*D68,0)</f>
        <v>1040000</v>
      </c>
      <c r="P68" s="57">
        <f>$P$51</f>
        <v>0.9</v>
      </c>
      <c r="Q68" s="55">
        <f>$Q$51</f>
        <v>1</v>
      </c>
      <c r="R68" s="56">
        <f>A68</f>
        <v>4000</v>
      </c>
      <c r="S68" s="35">
        <f>ROUND(A68*P68,0)</f>
        <v>3600</v>
      </c>
      <c r="T68" s="41">
        <f>'Rate Tables'!$F$242</f>
        <v>2288.12</v>
      </c>
      <c r="U68" s="41">
        <f>ROUND(R68*'Rate Tables'!$F$245,4)</f>
        <v>5880</v>
      </c>
      <c r="V68" s="41">
        <f>ROUND(S68*'Rate Tables'!$F$246,4)</f>
        <v>1224</v>
      </c>
      <c r="W68" s="41">
        <f>ROUND(N68*'Rate Tables'!$F$249,4)</f>
        <v>1136.8</v>
      </c>
      <c r="X68" s="41">
        <f>ROUND(O68*'Rate Tables'!$F$250,4)</f>
        <v>1570.4</v>
      </c>
      <c r="Y68" s="41">
        <f>SUM(U68:X68)</f>
        <v>9811.1999999999989</v>
      </c>
      <c r="Z68" s="41">
        <f>ROUND(B68*'Rate Tables'!$F$254,4)</f>
        <v>5619.2</v>
      </c>
      <c r="AA68" s="41">
        <f>ROUND($B68*'Rate Tables'!$F$256,4)</f>
        <v>9000</v>
      </c>
      <c r="AB68" s="82">
        <f>ROUND($B68*'Rate Tables'!$F$258,4)</f>
        <v>0</v>
      </c>
      <c r="AC68" s="82">
        <f>ROUND($B68*'Rate Tables'!$F$259,4)</f>
        <v>0</v>
      </c>
      <c r="AD68" s="41">
        <f>ROUND(B68*'Rate Tables'!$F$261,4)</f>
        <v>6716.8</v>
      </c>
      <c r="AE68" s="41">
        <f>ROUND(B68*'Rate Tables'!$F$263,4)</f>
        <v>0</v>
      </c>
      <c r="AF68" s="41">
        <f>ROUND(B68*'Rate Tables'!$F$265,4)</f>
        <v>255.84</v>
      </c>
      <c r="AG68" s="41">
        <f>ROUND(R68*'Rate Tables'!$F$268,4)</f>
        <v>9640</v>
      </c>
      <c r="AH68" s="41">
        <f>ROUND(S68*'Rate Tables'!$F$269,4)</f>
        <v>2304</v>
      </c>
      <c r="AI68" s="41">
        <f>ROUND(B68*'Rate Tables'!$F$273,4)</f>
        <v>-24144</v>
      </c>
      <c r="AJ68" s="41">
        <f>SUM(AG68:AI68)</f>
        <v>-12200</v>
      </c>
      <c r="AK68" s="41">
        <f>ROUND(A68*Q68*'Rate Tables'!$F$277,4)</f>
        <v>37523.599999999999</v>
      </c>
      <c r="AL68" s="41">
        <f>ROUND(B68*'Rate Tables'!$F$279,4)</f>
        <v>64656</v>
      </c>
      <c r="AM68" s="41">
        <f>ROUND(B68*'Rate Tables'!$F$280,4)</f>
        <v>0</v>
      </c>
      <c r="AN68" s="41">
        <f>ROUND(B68*'Rate Tables'!$F$281,4)</f>
        <v>0</v>
      </c>
      <c r="AO68" s="41">
        <f>SUM(AK68:AN68)</f>
        <v>102179.6</v>
      </c>
      <c r="AP68" s="41">
        <f t="shared" si="6"/>
        <v>123670.76</v>
      </c>
      <c r="AR68" s="41">
        <f>'Rate Tables'!$I$242</f>
        <v>2288.12</v>
      </c>
      <c r="AS68" s="41">
        <f>ROUND(R68*'Rate Tables'!$I$245,4)</f>
        <v>5880</v>
      </c>
      <c r="AT68" s="41">
        <f>ROUND(S68*'Rate Tables'!$I$246,4)</f>
        <v>1224</v>
      </c>
      <c r="AU68" s="41">
        <f>ROUND(N68*'Rate Tables'!$I$249,4)</f>
        <v>1136.8</v>
      </c>
      <c r="AV68" s="41">
        <f>ROUND(O68*'Rate Tables'!$I$250,4)</f>
        <v>1570.4</v>
      </c>
      <c r="AW68" s="41">
        <f>SUM(AS68:AV68)</f>
        <v>9811.1999999999989</v>
      </c>
      <c r="AX68" s="41">
        <f>ROUND(B68*'Rate Tables'!$I$254,4)</f>
        <v>5619.2</v>
      </c>
      <c r="AY68" s="41">
        <f>ROUND($B68*'Rate Tables'!$I$256,4)</f>
        <v>9000</v>
      </c>
      <c r="AZ68" s="82">
        <f>ROUND($B68*'Rate Tables'!$I$258,4)</f>
        <v>2256</v>
      </c>
      <c r="BA68" s="82">
        <f>ROUND($B68*'Rate Tables'!$I$259,4)</f>
        <v>0</v>
      </c>
      <c r="BB68" s="41">
        <f>ROUND(B68*'Rate Tables'!$I$261,4)</f>
        <v>6716.8</v>
      </c>
      <c r="BC68" s="41">
        <f>ROUND(B68*'Rate Tables'!$I$263,4)</f>
        <v>0</v>
      </c>
      <c r="BD68" s="41">
        <f>ROUND(B68*'Rate Tables'!$I$265,4)</f>
        <v>255.84</v>
      </c>
      <c r="BE68" s="41">
        <f>ROUND(R68*'Rate Tables'!$I$268,4)</f>
        <v>9640</v>
      </c>
      <c r="BF68" s="41">
        <f>ROUND(S68*'Rate Tables'!$I$269,4)</f>
        <v>2304</v>
      </c>
      <c r="BG68" s="41">
        <f>ROUND(B68*'Rate Tables'!$I$273,4)</f>
        <v>-24144</v>
      </c>
      <c r="BH68" s="41">
        <f>SUM(BE68:BG68)</f>
        <v>-12200</v>
      </c>
      <c r="BI68" s="41">
        <f>ROUND(A68*Q68*'Rate Tables'!$I$277,4)</f>
        <v>37523.599999999999</v>
      </c>
      <c r="BJ68" s="41">
        <f>ROUND(B68*'Rate Tables'!$I$279,4)</f>
        <v>64656</v>
      </c>
      <c r="BK68" s="41">
        <f>ROUND(B68*'Rate Tables'!$I$280,4)</f>
        <v>0</v>
      </c>
      <c r="BL68" s="41">
        <f>ROUND(B68*'Rate Tables'!$I$281,4)</f>
        <v>0</v>
      </c>
      <c r="BM68" s="41">
        <f>SUM(BI68:BL68)</f>
        <v>102179.6</v>
      </c>
      <c r="BN68" s="41">
        <f t="shared" si="7"/>
        <v>125926.76</v>
      </c>
    </row>
    <row r="69" spans="1:66" x14ac:dyDescent="0.25">
      <c r="A69" s="19">
        <f t="shared" si="10"/>
        <v>4000</v>
      </c>
      <c r="B69" s="19">
        <f t="shared" si="10"/>
        <v>1600000</v>
      </c>
      <c r="C69" s="50">
        <f t="shared" si="10"/>
        <v>0.5</v>
      </c>
      <c r="D69" s="50">
        <f t="shared" si="10"/>
        <v>0.5</v>
      </c>
      <c r="E69" s="12">
        <f>AP69</f>
        <v>123795.56</v>
      </c>
      <c r="F69" s="12">
        <f>BN69</f>
        <v>126051.56</v>
      </c>
      <c r="G69" s="12">
        <f>F69-E69</f>
        <v>2256</v>
      </c>
      <c r="H69" s="29">
        <f>ROUND(G69/E69*100,1)</f>
        <v>1.8</v>
      </c>
      <c r="J69" s="12">
        <f>E69/B69*100</f>
        <v>7.7372225000000006</v>
      </c>
      <c r="K69" s="12">
        <f>F69/B69*100</f>
        <v>7.8782224999999997</v>
      </c>
      <c r="L69" s="12"/>
      <c r="N69" s="35">
        <f>ROUND(B69*C69,0)</f>
        <v>800000</v>
      </c>
      <c r="O69" s="35">
        <f>ROUND(B69*D69,0)</f>
        <v>800000</v>
      </c>
      <c r="P69" s="57">
        <f>$P$51</f>
        <v>0.9</v>
      </c>
      <c r="Q69" s="55">
        <f>$Q$51</f>
        <v>1</v>
      </c>
      <c r="R69" s="56">
        <f>A69</f>
        <v>4000</v>
      </c>
      <c r="S69" s="35">
        <f>ROUND(A69*P69,0)</f>
        <v>3600</v>
      </c>
      <c r="T69" s="41">
        <f>'Rate Tables'!$F$242</f>
        <v>2288.12</v>
      </c>
      <c r="U69" s="41">
        <f>ROUND(R69*'Rate Tables'!$F$245,4)</f>
        <v>5880</v>
      </c>
      <c r="V69" s="41">
        <f>ROUND(S69*'Rate Tables'!$F$246,4)</f>
        <v>1224</v>
      </c>
      <c r="W69" s="41">
        <f>ROUND(N69*'Rate Tables'!$F$249,4)</f>
        <v>1624</v>
      </c>
      <c r="X69" s="41">
        <f>ROUND(O69*'Rate Tables'!$F$250,4)</f>
        <v>1208</v>
      </c>
      <c r="Y69" s="41">
        <f>SUM(U69:X69)</f>
        <v>9936</v>
      </c>
      <c r="Z69" s="41">
        <f>ROUND(B69*'Rate Tables'!$F$254,4)</f>
        <v>5619.2</v>
      </c>
      <c r="AA69" s="41">
        <f>ROUND($B69*'Rate Tables'!$F$256,4)</f>
        <v>9000</v>
      </c>
      <c r="AB69" s="82">
        <f>ROUND($B69*'Rate Tables'!$F$258,4)</f>
        <v>0</v>
      </c>
      <c r="AC69" s="82">
        <f>ROUND($B69*'Rate Tables'!$F$259,4)</f>
        <v>0</v>
      </c>
      <c r="AD69" s="41">
        <f>ROUND(B69*'Rate Tables'!$F$261,4)</f>
        <v>6716.8</v>
      </c>
      <c r="AE69" s="41">
        <f>ROUND(B69*'Rate Tables'!$F$263,4)</f>
        <v>0</v>
      </c>
      <c r="AF69" s="41">
        <f>ROUND(B69*'Rate Tables'!$F$265,4)</f>
        <v>255.84</v>
      </c>
      <c r="AG69" s="41">
        <f>ROUND(R69*'Rate Tables'!$F$268,4)</f>
        <v>9640</v>
      </c>
      <c r="AH69" s="41">
        <f>ROUND(S69*'Rate Tables'!$F$269,4)</f>
        <v>2304</v>
      </c>
      <c r="AI69" s="41">
        <f>ROUND(B69*'Rate Tables'!$F$273,4)</f>
        <v>-24144</v>
      </c>
      <c r="AJ69" s="41">
        <f>SUM(AG69:AI69)</f>
        <v>-12200</v>
      </c>
      <c r="AK69" s="41">
        <f>ROUND(A69*Q69*'Rate Tables'!$F$277,4)</f>
        <v>37523.599999999999</v>
      </c>
      <c r="AL69" s="41">
        <f>ROUND(B69*'Rate Tables'!$F$279,4)</f>
        <v>64656</v>
      </c>
      <c r="AM69" s="41">
        <f>ROUND(B69*'Rate Tables'!$F$280,4)</f>
        <v>0</v>
      </c>
      <c r="AN69" s="41">
        <f>ROUND(B69*'Rate Tables'!$F$281,4)</f>
        <v>0</v>
      </c>
      <c r="AO69" s="41">
        <f>SUM(AK69:AN69)</f>
        <v>102179.6</v>
      </c>
      <c r="AP69" s="41">
        <f t="shared" si="6"/>
        <v>123795.56</v>
      </c>
      <c r="AR69" s="41">
        <f>'Rate Tables'!$I$242</f>
        <v>2288.12</v>
      </c>
      <c r="AS69" s="41">
        <f>ROUND(R69*'Rate Tables'!$I$245,4)</f>
        <v>5880</v>
      </c>
      <c r="AT69" s="41">
        <f>ROUND(S69*'Rate Tables'!$I$246,4)</f>
        <v>1224</v>
      </c>
      <c r="AU69" s="41">
        <f>ROUND(N69*'Rate Tables'!$I$249,4)</f>
        <v>1624</v>
      </c>
      <c r="AV69" s="41">
        <f>ROUND(O69*'Rate Tables'!$I$250,4)</f>
        <v>1208</v>
      </c>
      <c r="AW69" s="41">
        <f>SUM(AS69:AV69)</f>
        <v>9936</v>
      </c>
      <c r="AX69" s="41">
        <f>ROUND(B69*'Rate Tables'!$I$254,4)</f>
        <v>5619.2</v>
      </c>
      <c r="AY69" s="41">
        <f>ROUND($B69*'Rate Tables'!$I$256,4)</f>
        <v>9000</v>
      </c>
      <c r="AZ69" s="82">
        <f>ROUND($B69*'Rate Tables'!$I$258,4)</f>
        <v>2256</v>
      </c>
      <c r="BA69" s="82">
        <f>ROUND($B69*'Rate Tables'!$I$259,4)</f>
        <v>0</v>
      </c>
      <c r="BB69" s="41">
        <f>ROUND(B69*'Rate Tables'!$I$261,4)</f>
        <v>6716.8</v>
      </c>
      <c r="BC69" s="41">
        <f>ROUND(B69*'Rate Tables'!$I$263,4)</f>
        <v>0</v>
      </c>
      <c r="BD69" s="41">
        <f>ROUND(B69*'Rate Tables'!$I$265,4)</f>
        <v>255.84</v>
      </c>
      <c r="BE69" s="41">
        <f>ROUND(R69*'Rate Tables'!$I$268,4)</f>
        <v>9640</v>
      </c>
      <c r="BF69" s="41">
        <f>ROUND(S69*'Rate Tables'!$I$269,4)</f>
        <v>2304</v>
      </c>
      <c r="BG69" s="41">
        <f>ROUND(B69*'Rate Tables'!$I$273,4)</f>
        <v>-24144</v>
      </c>
      <c r="BH69" s="41">
        <f>SUM(BE69:BG69)</f>
        <v>-12200</v>
      </c>
      <c r="BI69" s="41">
        <f>ROUND(A69*Q69*'Rate Tables'!$I$277,4)</f>
        <v>37523.599999999999</v>
      </c>
      <c r="BJ69" s="41">
        <f>ROUND(B69*'Rate Tables'!$I$279,4)</f>
        <v>64656</v>
      </c>
      <c r="BK69" s="41">
        <f>ROUND(B69*'Rate Tables'!$I$280,4)</f>
        <v>0</v>
      </c>
      <c r="BL69" s="41">
        <f>ROUND(B69*'Rate Tables'!$I$281,4)</f>
        <v>0</v>
      </c>
      <c r="BM69" s="41">
        <f>SUM(BI69:BL69)</f>
        <v>102179.6</v>
      </c>
      <c r="BN69" s="41">
        <f t="shared" si="7"/>
        <v>126051.56</v>
      </c>
    </row>
    <row r="70" spans="1:66" x14ac:dyDescent="0.25">
      <c r="B70" s="19"/>
      <c r="C70" s="19"/>
      <c r="D70" s="19"/>
      <c r="E70" s="12"/>
      <c r="F70" s="12"/>
      <c r="G70" s="12"/>
      <c r="H70" s="29"/>
      <c r="J70" s="12"/>
      <c r="K70" s="12"/>
      <c r="L70" s="12"/>
      <c r="Q70" s="55"/>
      <c r="T70" s="41"/>
      <c r="U70" s="41"/>
      <c r="V70" s="41"/>
      <c r="W70" s="41"/>
      <c r="X70" s="41"/>
      <c r="Y70" s="41"/>
      <c r="Z70" s="41"/>
      <c r="AA70" s="41"/>
      <c r="AB70" s="82"/>
      <c r="AC70" s="82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R70" s="41"/>
      <c r="AS70" s="41"/>
      <c r="AT70" s="41"/>
      <c r="AU70" s="41"/>
      <c r="AV70" s="41"/>
      <c r="AW70" s="41"/>
      <c r="AX70" s="41"/>
      <c r="AY70" s="41"/>
      <c r="AZ70" s="82"/>
      <c r="BA70" s="82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</row>
    <row r="71" spans="1:66" x14ac:dyDescent="0.25">
      <c r="A71" s="19">
        <f t="shared" ref="A71:D74" si="11">A33</f>
        <v>5000</v>
      </c>
      <c r="B71" s="19">
        <f t="shared" si="11"/>
        <v>1500000</v>
      </c>
      <c r="C71" s="50">
        <f t="shared" si="11"/>
        <v>0.35</v>
      </c>
      <c r="D71" s="50">
        <f t="shared" si="11"/>
        <v>0.65</v>
      </c>
      <c r="E71" s="12">
        <f>AP71</f>
        <v>133762.97</v>
      </c>
      <c r="F71" s="12">
        <f>BN71</f>
        <v>135877.97</v>
      </c>
      <c r="G71" s="12">
        <f>F71-E71</f>
        <v>2115</v>
      </c>
      <c r="H71" s="29">
        <f>ROUND(G71/E71*100,1)</f>
        <v>1.6</v>
      </c>
      <c r="J71" s="12">
        <f>E71/B71*100</f>
        <v>8.9175313333333346</v>
      </c>
      <c r="K71" s="12">
        <f>F71/B71*100</f>
        <v>9.0585313333333328</v>
      </c>
      <c r="L71" s="12"/>
      <c r="N71" s="35">
        <f>ROUND(B71*C71,0)</f>
        <v>525000</v>
      </c>
      <c r="O71" s="35">
        <f>ROUND(B71*D71,0)</f>
        <v>975000</v>
      </c>
      <c r="P71" s="57">
        <f>$P$51</f>
        <v>0.9</v>
      </c>
      <c r="Q71" s="55">
        <f>$Q$51</f>
        <v>1</v>
      </c>
      <c r="R71" s="56">
        <f>A71</f>
        <v>5000</v>
      </c>
      <c r="S71" s="35">
        <f>ROUND(A71*P71,0)</f>
        <v>4500</v>
      </c>
      <c r="T71" s="41">
        <f>'Rate Tables'!$F$242</f>
        <v>2288.12</v>
      </c>
      <c r="U71" s="41">
        <f>ROUND(R71*'Rate Tables'!$F$245,4)</f>
        <v>7350</v>
      </c>
      <c r="V71" s="41">
        <f>ROUND(S71*'Rate Tables'!$F$246,4)</f>
        <v>1530</v>
      </c>
      <c r="W71" s="41">
        <f>ROUND(N71*'Rate Tables'!$F$249,4)</f>
        <v>1065.75</v>
      </c>
      <c r="X71" s="41">
        <f>ROUND(O71*'Rate Tables'!$F$250,4)</f>
        <v>1472.25</v>
      </c>
      <c r="Y71" s="41">
        <f>SUM(U71:X71)</f>
        <v>11418</v>
      </c>
      <c r="Z71" s="41">
        <f>ROUND(B71*'Rate Tables'!$F$254,4)</f>
        <v>5268</v>
      </c>
      <c r="AA71" s="41">
        <f>ROUND($B71*'Rate Tables'!$F$256,4)</f>
        <v>8437.5</v>
      </c>
      <c r="AB71" s="82">
        <f>ROUND($B71*'Rate Tables'!$F$258,4)</f>
        <v>0</v>
      </c>
      <c r="AC71" s="82">
        <f>ROUND($B71*'Rate Tables'!$F$259,4)</f>
        <v>0</v>
      </c>
      <c r="AD71" s="41">
        <f>ROUND(B71*'Rate Tables'!$F$261,4)</f>
        <v>6297</v>
      </c>
      <c r="AE71" s="41">
        <f>ROUND(B71*'Rate Tables'!$F$263,4)</f>
        <v>0</v>
      </c>
      <c r="AF71" s="41">
        <f>ROUND(B71*'Rate Tables'!$F$265,4)</f>
        <v>239.85</v>
      </c>
      <c r="AG71" s="41">
        <f>ROUND(R71*'Rate Tables'!$F$268,4)</f>
        <v>12050</v>
      </c>
      <c r="AH71" s="41">
        <f>ROUND(S71*'Rate Tables'!$F$269,4)</f>
        <v>2880</v>
      </c>
      <c r="AI71" s="41">
        <f>ROUND(B71*'Rate Tables'!$F$273,4)</f>
        <v>-22635</v>
      </c>
      <c r="AJ71" s="41">
        <f>SUM(AG71:AI71)</f>
        <v>-7705</v>
      </c>
      <c r="AK71" s="41">
        <f>ROUND(A71*Q71*'Rate Tables'!$F$277,4)</f>
        <v>46904.5</v>
      </c>
      <c r="AL71" s="41">
        <f>ROUND(B71*'Rate Tables'!$F$279,4)</f>
        <v>60615</v>
      </c>
      <c r="AM71" s="41">
        <f>ROUND(B71*'Rate Tables'!$F$280,4)</f>
        <v>0</v>
      </c>
      <c r="AN71" s="41">
        <f>ROUND(B71*'Rate Tables'!$F$281,4)</f>
        <v>0</v>
      </c>
      <c r="AO71" s="41">
        <f>SUM(AK71:AN71)</f>
        <v>107519.5</v>
      </c>
      <c r="AP71" s="41">
        <f t="shared" si="6"/>
        <v>133762.97</v>
      </c>
      <c r="AR71" s="41">
        <f>'Rate Tables'!$I$242</f>
        <v>2288.12</v>
      </c>
      <c r="AS71" s="41">
        <f>ROUND(R71*'Rate Tables'!$I$245,4)</f>
        <v>7350</v>
      </c>
      <c r="AT71" s="41">
        <f>ROUND(S71*'Rate Tables'!$I$246,4)</f>
        <v>1530</v>
      </c>
      <c r="AU71" s="41">
        <f>ROUND(N71*'Rate Tables'!$I$249,4)</f>
        <v>1065.75</v>
      </c>
      <c r="AV71" s="41">
        <f>ROUND(O71*'Rate Tables'!$I$250,4)</f>
        <v>1472.25</v>
      </c>
      <c r="AW71" s="41">
        <f>SUM(AS71:AV71)</f>
        <v>11418</v>
      </c>
      <c r="AX71" s="41">
        <f>ROUND(B71*'Rate Tables'!$I$254,4)</f>
        <v>5268</v>
      </c>
      <c r="AY71" s="41">
        <f>ROUND($B71*'Rate Tables'!$I$256,4)</f>
        <v>8437.5</v>
      </c>
      <c r="AZ71" s="82">
        <f>ROUND($B71*'Rate Tables'!$I$258,4)</f>
        <v>2115</v>
      </c>
      <c r="BA71" s="82">
        <f>ROUND($B71*'Rate Tables'!$I$259,4)</f>
        <v>0</v>
      </c>
      <c r="BB71" s="41">
        <f>ROUND(B71*'Rate Tables'!$I$261,4)</f>
        <v>6297</v>
      </c>
      <c r="BC71" s="41">
        <f>ROUND(B71*'Rate Tables'!$I$263,4)</f>
        <v>0</v>
      </c>
      <c r="BD71" s="41">
        <f>ROUND(B71*'Rate Tables'!$I$265,4)</f>
        <v>239.85</v>
      </c>
      <c r="BE71" s="41">
        <f>ROUND(R71*'Rate Tables'!$I$268,4)</f>
        <v>12050</v>
      </c>
      <c r="BF71" s="41">
        <f>ROUND(S71*'Rate Tables'!$I$269,4)</f>
        <v>2880</v>
      </c>
      <c r="BG71" s="41">
        <f>ROUND(B71*'Rate Tables'!$I$273,4)</f>
        <v>-22635</v>
      </c>
      <c r="BH71" s="41">
        <f>SUM(BE71:BG71)</f>
        <v>-7705</v>
      </c>
      <c r="BI71" s="41">
        <f>ROUND(A71*Q71*'Rate Tables'!$I$277,4)</f>
        <v>46904.5</v>
      </c>
      <c r="BJ71" s="41">
        <f>ROUND(B71*'Rate Tables'!$I$279,4)</f>
        <v>60615</v>
      </c>
      <c r="BK71" s="41">
        <f>ROUND(B71*'Rate Tables'!$I$280,4)</f>
        <v>0</v>
      </c>
      <c r="BL71" s="41">
        <f>ROUND(B71*'Rate Tables'!$I$281,4)</f>
        <v>0</v>
      </c>
      <c r="BM71" s="41">
        <f>SUM(BI71:BL71)</f>
        <v>107519.5</v>
      </c>
      <c r="BN71" s="41">
        <f t="shared" si="7"/>
        <v>135877.97</v>
      </c>
    </row>
    <row r="72" spans="1:66" x14ac:dyDescent="0.25">
      <c r="A72" s="19">
        <f t="shared" si="11"/>
        <v>5000</v>
      </c>
      <c r="B72" s="19">
        <f t="shared" si="11"/>
        <v>1500000</v>
      </c>
      <c r="C72" s="50">
        <f t="shared" si="11"/>
        <v>0.5</v>
      </c>
      <c r="D72" s="50">
        <f t="shared" si="11"/>
        <v>0.5</v>
      </c>
      <c r="E72" s="12">
        <f>AP72</f>
        <v>133879.97</v>
      </c>
      <c r="F72" s="12">
        <f>BN72</f>
        <v>135994.97</v>
      </c>
      <c r="G72" s="12">
        <f>F72-E72</f>
        <v>2115</v>
      </c>
      <c r="H72" s="29">
        <f>ROUND(G72/E72*100,1)</f>
        <v>1.6</v>
      </c>
      <c r="J72" s="12">
        <f>E72/B72*100</f>
        <v>8.9253313333333342</v>
      </c>
      <c r="K72" s="12">
        <f>F72/B72*100</f>
        <v>9.0663313333333324</v>
      </c>
      <c r="L72" s="12"/>
      <c r="N72" s="35">
        <f>ROUND(B72*C72,0)</f>
        <v>750000</v>
      </c>
      <c r="O72" s="35">
        <f>ROUND(B72*D72,0)</f>
        <v>750000</v>
      </c>
      <c r="P72" s="57">
        <f>$P$51</f>
        <v>0.9</v>
      </c>
      <c r="Q72" s="55">
        <f>$Q$51</f>
        <v>1</v>
      </c>
      <c r="R72" s="56">
        <f>A72</f>
        <v>5000</v>
      </c>
      <c r="S72" s="35">
        <f>ROUND(A72*P72,0)</f>
        <v>4500</v>
      </c>
      <c r="T72" s="41">
        <f>'Rate Tables'!$F$242</f>
        <v>2288.12</v>
      </c>
      <c r="U72" s="41">
        <f>ROUND(R72*'Rate Tables'!$F$245,4)</f>
        <v>7350</v>
      </c>
      <c r="V72" s="41">
        <f>ROUND(S72*'Rate Tables'!$F$246,4)</f>
        <v>1530</v>
      </c>
      <c r="W72" s="41">
        <f>ROUND(N72*'Rate Tables'!$F$249,4)</f>
        <v>1522.5</v>
      </c>
      <c r="X72" s="41">
        <f>ROUND(O72*'Rate Tables'!$F$250,4)</f>
        <v>1132.5</v>
      </c>
      <c r="Y72" s="41">
        <f>SUM(U72:X72)</f>
        <v>11535</v>
      </c>
      <c r="Z72" s="41">
        <f>ROUND(B72*'Rate Tables'!$F$254,4)</f>
        <v>5268</v>
      </c>
      <c r="AA72" s="41">
        <f>ROUND($B72*'Rate Tables'!$F$256,4)</f>
        <v>8437.5</v>
      </c>
      <c r="AB72" s="82">
        <f>ROUND($B72*'Rate Tables'!$F$258,4)</f>
        <v>0</v>
      </c>
      <c r="AC72" s="82">
        <f>ROUND($B72*'Rate Tables'!$F$259,4)</f>
        <v>0</v>
      </c>
      <c r="AD72" s="41">
        <f>ROUND(B72*'Rate Tables'!$F$261,4)</f>
        <v>6297</v>
      </c>
      <c r="AE72" s="41">
        <f>ROUND(B72*'Rate Tables'!$F$263,4)</f>
        <v>0</v>
      </c>
      <c r="AF72" s="41">
        <f>ROUND(B72*'Rate Tables'!$F$265,4)</f>
        <v>239.85</v>
      </c>
      <c r="AG72" s="41">
        <f>ROUND(R72*'Rate Tables'!$F$268,4)</f>
        <v>12050</v>
      </c>
      <c r="AH72" s="41">
        <f>ROUND(S72*'Rate Tables'!$F$269,4)</f>
        <v>2880</v>
      </c>
      <c r="AI72" s="41">
        <f>ROUND(B72*'Rate Tables'!$F$273,4)</f>
        <v>-22635</v>
      </c>
      <c r="AJ72" s="41">
        <f>SUM(AG72:AI72)</f>
        <v>-7705</v>
      </c>
      <c r="AK72" s="41">
        <f>ROUND(A72*Q72*'Rate Tables'!$F$277,4)</f>
        <v>46904.5</v>
      </c>
      <c r="AL72" s="41">
        <f>ROUND(B72*'Rate Tables'!$F$279,4)</f>
        <v>60615</v>
      </c>
      <c r="AM72" s="41">
        <f>ROUND(B72*'Rate Tables'!$F$280,4)</f>
        <v>0</v>
      </c>
      <c r="AN72" s="41">
        <f>ROUND(B72*'Rate Tables'!$F$281,4)</f>
        <v>0</v>
      </c>
      <c r="AO72" s="41">
        <f>SUM(AK72:AN72)</f>
        <v>107519.5</v>
      </c>
      <c r="AP72" s="41">
        <f t="shared" si="6"/>
        <v>133879.97</v>
      </c>
      <c r="AR72" s="41">
        <f>'Rate Tables'!$I$242</f>
        <v>2288.12</v>
      </c>
      <c r="AS72" s="41">
        <f>ROUND(R72*'Rate Tables'!$I$245,4)</f>
        <v>7350</v>
      </c>
      <c r="AT72" s="41">
        <f>ROUND(S72*'Rate Tables'!$I$246,4)</f>
        <v>1530</v>
      </c>
      <c r="AU72" s="41">
        <f>ROUND(N72*'Rate Tables'!$I$249,4)</f>
        <v>1522.5</v>
      </c>
      <c r="AV72" s="41">
        <f>ROUND(O72*'Rate Tables'!$I$250,4)</f>
        <v>1132.5</v>
      </c>
      <c r="AW72" s="41">
        <f>SUM(AS72:AV72)</f>
        <v>11535</v>
      </c>
      <c r="AX72" s="41">
        <f>ROUND(B72*'Rate Tables'!$I$254,4)</f>
        <v>5268</v>
      </c>
      <c r="AY72" s="41">
        <f>ROUND($B72*'Rate Tables'!$I$256,4)</f>
        <v>8437.5</v>
      </c>
      <c r="AZ72" s="82">
        <f>ROUND($B72*'Rate Tables'!$I$258,4)</f>
        <v>2115</v>
      </c>
      <c r="BA72" s="82">
        <f>ROUND($B72*'Rate Tables'!$I$259,4)</f>
        <v>0</v>
      </c>
      <c r="BB72" s="41">
        <f>ROUND(B72*'Rate Tables'!$I$261,4)</f>
        <v>6297</v>
      </c>
      <c r="BC72" s="41">
        <f>ROUND(B72*'Rate Tables'!$I$263,4)</f>
        <v>0</v>
      </c>
      <c r="BD72" s="41">
        <f>ROUND(B72*'Rate Tables'!$I$265,4)</f>
        <v>239.85</v>
      </c>
      <c r="BE72" s="41">
        <f>ROUND(R72*'Rate Tables'!$I$268,4)</f>
        <v>12050</v>
      </c>
      <c r="BF72" s="41">
        <f>ROUND(S72*'Rate Tables'!$I$269,4)</f>
        <v>2880</v>
      </c>
      <c r="BG72" s="41">
        <f>ROUND(B72*'Rate Tables'!$I$273,4)</f>
        <v>-22635</v>
      </c>
      <c r="BH72" s="41">
        <f>SUM(BE72:BG72)</f>
        <v>-7705</v>
      </c>
      <c r="BI72" s="41">
        <f>ROUND(A72*Q72*'Rate Tables'!$I$277,4)</f>
        <v>46904.5</v>
      </c>
      <c r="BJ72" s="41">
        <f>ROUND(B72*'Rate Tables'!$I$279,4)</f>
        <v>60615</v>
      </c>
      <c r="BK72" s="41">
        <f>ROUND(B72*'Rate Tables'!$I$280,4)</f>
        <v>0</v>
      </c>
      <c r="BL72" s="41">
        <f>ROUND(B72*'Rate Tables'!$I$281,4)</f>
        <v>0</v>
      </c>
      <c r="BM72" s="41">
        <f>SUM(BI72:BL72)</f>
        <v>107519.5</v>
      </c>
      <c r="BN72" s="41">
        <f t="shared" si="7"/>
        <v>135994.97</v>
      </c>
    </row>
    <row r="73" spans="1:66" x14ac:dyDescent="0.25">
      <c r="A73" s="19">
        <f t="shared" si="11"/>
        <v>5000</v>
      </c>
      <c r="B73" s="19">
        <f t="shared" si="11"/>
        <v>2000000</v>
      </c>
      <c r="C73" s="50">
        <f t="shared" si="11"/>
        <v>0.35</v>
      </c>
      <c r="D73" s="50">
        <f t="shared" si="11"/>
        <v>0.65</v>
      </c>
      <c r="E73" s="12">
        <f>AP73</f>
        <v>154016.42000000001</v>
      </c>
      <c r="F73" s="12">
        <f>BN73</f>
        <v>156836.42000000001</v>
      </c>
      <c r="G73" s="12">
        <f>F73-E73</f>
        <v>2820</v>
      </c>
      <c r="H73" s="29">
        <f>ROUND(G73/E73*100,1)</f>
        <v>1.8</v>
      </c>
      <c r="J73" s="12">
        <f>E73/B73*100</f>
        <v>7.7008210000000004</v>
      </c>
      <c r="K73" s="12">
        <f>F73/B73*100</f>
        <v>7.8418210000000004</v>
      </c>
      <c r="L73" s="12"/>
      <c r="N73" s="35">
        <f>ROUND(B73*C73,0)</f>
        <v>700000</v>
      </c>
      <c r="O73" s="35">
        <f>ROUND(B73*D73,0)</f>
        <v>1300000</v>
      </c>
      <c r="P73" s="57">
        <f>$P$51</f>
        <v>0.9</v>
      </c>
      <c r="Q73" s="55">
        <f>$Q$51</f>
        <v>1</v>
      </c>
      <c r="R73" s="56">
        <f>A73</f>
        <v>5000</v>
      </c>
      <c r="S73" s="35">
        <f>ROUND(A73*P73,0)</f>
        <v>4500</v>
      </c>
      <c r="T73" s="41">
        <f>'Rate Tables'!$F$242</f>
        <v>2288.12</v>
      </c>
      <c r="U73" s="41">
        <f>ROUND(R73*'Rate Tables'!$F$245,4)</f>
        <v>7350</v>
      </c>
      <c r="V73" s="41">
        <f>ROUND(S73*'Rate Tables'!$F$246,4)</f>
        <v>1530</v>
      </c>
      <c r="W73" s="41">
        <f>ROUND(N73*'Rate Tables'!$F$249,4)</f>
        <v>1421</v>
      </c>
      <c r="X73" s="41">
        <f>ROUND(O73*'Rate Tables'!$F$250,4)</f>
        <v>1963</v>
      </c>
      <c r="Y73" s="41">
        <f>SUM(U73:X73)</f>
        <v>12264</v>
      </c>
      <c r="Z73" s="41">
        <f>ROUND(B73*'Rate Tables'!$F$254,4)</f>
        <v>7024</v>
      </c>
      <c r="AA73" s="41">
        <f>ROUND($B73*'Rate Tables'!$F$256,4)</f>
        <v>11250</v>
      </c>
      <c r="AB73" s="82">
        <f>ROUND($B73*'Rate Tables'!$F$258,4)</f>
        <v>0</v>
      </c>
      <c r="AC73" s="82">
        <f>ROUND($B73*'Rate Tables'!$F$259,4)</f>
        <v>0</v>
      </c>
      <c r="AD73" s="41">
        <f>ROUND(B73*'Rate Tables'!$F$261,4)</f>
        <v>8396</v>
      </c>
      <c r="AE73" s="41">
        <f>ROUND(B73*'Rate Tables'!$F$263,4)</f>
        <v>0</v>
      </c>
      <c r="AF73" s="41">
        <f>ROUND(B73*'Rate Tables'!$F$265,4)</f>
        <v>319.8</v>
      </c>
      <c r="AG73" s="41">
        <f>ROUND(R73*'Rate Tables'!$F$268,4)</f>
        <v>12050</v>
      </c>
      <c r="AH73" s="41">
        <f>ROUND(S73*'Rate Tables'!$F$269,4)</f>
        <v>2880</v>
      </c>
      <c r="AI73" s="41">
        <f>ROUND(B73*'Rate Tables'!$F$273,4)</f>
        <v>-30180</v>
      </c>
      <c r="AJ73" s="41">
        <f>SUM(AG73:AI73)</f>
        <v>-15250</v>
      </c>
      <c r="AK73" s="41">
        <f>ROUND(A73*Q73*'Rate Tables'!$F$277,4)</f>
        <v>46904.5</v>
      </c>
      <c r="AL73" s="41">
        <f>ROUND(B73*'Rate Tables'!$F$279,4)</f>
        <v>80820</v>
      </c>
      <c r="AM73" s="41">
        <f>ROUND(B73*'Rate Tables'!$F$280,4)</f>
        <v>0</v>
      </c>
      <c r="AN73" s="41">
        <f>ROUND(B73*'Rate Tables'!$F$281,4)</f>
        <v>0</v>
      </c>
      <c r="AO73" s="41">
        <f>SUM(AK73:AN73)</f>
        <v>127724.5</v>
      </c>
      <c r="AP73" s="41">
        <f t="shared" si="6"/>
        <v>154016.42000000001</v>
      </c>
      <c r="AR73" s="41">
        <f>'Rate Tables'!$I$242</f>
        <v>2288.12</v>
      </c>
      <c r="AS73" s="41">
        <f>ROUND(R73*'Rate Tables'!$I$245,4)</f>
        <v>7350</v>
      </c>
      <c r="AT73" s="41">
        <f>ROUND(S73*'Rate Tables'!$I$246,4)</f>
        <v>1530</v>
      </c>
      <c r="AU73" s="41">
        <f>ROUND(N73*'Rate Tables'!$I$249,4)</f>
        <v>1421</v>
      </c>
      <c r="AV73" s="41">
        <f>ROUND(O73*'Rate Tables'!$I$250,4)</f>
        <v>1963</v>
      </c>
      <c r="AW73" s="41">
        <f>SUM(AS73:AV73)</f>
        <v>12264</v>
      </c>
      <c r="AX73" s="41">
        <f>ROUND(B73*'Rate Tables'!$I$254,4)</f>
        <v>7024</v>
      </c>
      <c r="AY73" s="41">
        <f>ROUND($B73*'Rate Tables'!$I$256,4)</f>
        <v>11250</v>
      </c>
      <c r="AZ73" s="82">
        <f>ROUND($B73*'Rate Tables'!$I$258,4)</f>
        <v>2820</v>
      </c>
      <c r="BA73" s="82">
        <f>ROUND($B73*'Rate Tables'!$I$259,4)</f>
        <v>0</v>
      </c>
      <c r="BB73" s="41">
        <f>ROUND(B73*'Rate Tables'!$I$261,4)</f>
        <v>8396</v>
      </c>
      <c r="BC73" s="41">
        <f>ROUND(B73*'Rate Tables'!$I$263,4)</f>
        <v>0</v>
      </c>
      <c r="BD73" s="41">
        <f>ROUND(B73*'Rate Tables'!$I$265,4)</f>
        <v>319.8</v>
      </c>
      <c r="BE73" s="41">
        <f>ROUND(R73*'Rate Tables'!$I$268,4)</f>
        <v>12050</v>
      </c>
      <c r="BF73" s="41">
        <f>ROUND(S73*'Rate Tables'!$I$269,4)</f>
        <v>2880</v>
      </c>
      <c r="BG73" s="41">
        <f>ROUND(B73*'Rate Tables'!$I$273,4)</f>
        <v>-30180</v>
      </c>
      <c r="BH73" s="41">
        <f>SUM(BE73:BG73)</f>
        <v>-15250</v>
      </c>
      <c r="BI73" s="41">
        <f>ROUND(A73*Q73*'Rate Tables'!$I$277,4)</f>
        <v>46904.5</v>
      </c>
      <c r="BJ73" s="41">
        <f>ROUND(B73*'Rate Tables'!$I$279,4)</f>
        <v>80820</v>
      </c>
      <c r="BK73" s="41">
        <f>ROUND(B73*'Rate Tables'!$I$280,4)</f>
        <v>0</v>
      </c>
      <c r="BL73" s="41">
        <f>ROUND(B73*'Rate Tables'!$I$281,4)</f>
        <v>0</v>
      </c>
      <c r="BM73" s="41">
        <f>SUM(BI73:BL73)</f>
        <v>127724.5</v>
      </c>
      <c r="BN73" s="41">
        <f t="shared" si="7"/>
        <v>156836.42000000001</v>
      </c>
    </row>
    <row r="74" spans="1:66" x14ac:dyDescent="0.25">
      <c r="A74" s="19">
        <f t="shared" si="11"/>
        <v>5000</v>
      </c>
      <c r="B74" s="19">
        <f t="shared" si="11"/>
        <v>2000000</v>
      </c>
      <c r="C74" s="50">
        <f t="shared" si="11"/>
        <v>0.5</v>
      </c>
      <c r="D74" s="50">
        <f t="shared" si="11"/>
        <v>0.5</v>
      </c>
      <c r="E74" s="12">
        <f>AP74</f>
        <v>154172.42000000001</v>
      </c>
      <c r="F74" s="12">
        <f>BN74</f>
        <v>156992.42000000001</v>
      </c>
      <c r="G74" s="12">
        <f>F74-E74</f>
        <v>2820</v>
      </c>
      <c r="H74" s="29">
        <f>ROUND(G74/E74*100,1)</f>
        <v>1.8</v>
      </c>
      <c r="J74" s="12">
        <f>E74/B74*100</f>
        <v>7.7086209999999999</v>
      </c>
      <c r="K74" s="12">
        <f>F74/B74*100</f>
        <v>7.8496210000000008</v>
      </c>
      <c r="L74" s="12"/>
      <c r="N74" s="35">
        <f>ROUND(B74*C74,0)</f>
        <v>1000000</v>
      </c>
      <c r="O74" s="35">
        <f>ROUND(B74*D74,0)</f>
        <v>1000000</v>
      </c>
      <c r="P74" s="57">
        <f>$P$51</f>
        <v>0.9</v>
      </c>
      <c r="Q74" s="55">
        <f>$Q$51</f>
        <v>1</v>
      </c>
      <c r="R74" s="56">
        <f>A74</f>
        <v>5000</v>
      </c>
      <c r="S74" s="35">
        <f>ROUND(A74*P74,0)</f>
        <v>4500</v>
      </c>
      <c r="T74" s="41">
        <f>'Rate Tables'!$F$242</f>
        <v>2288.12</v>
      </c>
      <c r="U74" s="41">
        <f>ROUND(R74*'Rate Tables'!$F$245,4)</f>
        <v>7350</v>
      </c>
      <c r="V74" s="41">
        <f>ROUND(S74*'Rate Tables'!$F$246,4)</f>
        <v>1530</v>
      </c>
      <c r="W74" s="41">
        <f>ROUND(N74*'Rate Tables'!$F$249,4)</f>
        <v>2030</v>
      </c>
      <c r="X74" s="41">
        <f>ROUND(O74*'Rate Tables'!$F$250,4)</f>
        <v>1510</v>
      </c>
      <c r="Y74" s="41">
        <f>SUM(U74:X74)</f>
        <v>12420</v>
      </c>
      <c r="Z74" s="41">
        <f>ROUND(B74*'Rate Tables'!$F$254,4)</f>
        <v>7024</v>
      </c>
      <c r="AA74" s="41">
        <f>ROUND($B74*'Rate Tables'!$F$256,4)</f>
        <v>11250</v>
      </c>
      <c r="AB74" s="82">
        <f>ROUND($B74*'Rate Tables'!$F$258,4)</f>
        <v>0</v>
      </c>
      <c r="AC74" s="82">
        <f>ROUND($B74*'Rate Tables'!$F$259,4)</f>
        <v>0</v>
      </c>
      <c r="AD74" s="41">
        <f>ROUND(B74*'Rate Tables'!$F$261,4)</f>
        <v>8396</v>
      </c>
      <c r="AE74" s="41">
        <f>ROUND(B74*'Rate Tables'!$F$263,4)</f>
        <v>0</v>
      </c>
      <c r="AF74" s="41">
        <f>ROUND(B74*'Rate Tables'!$F$265,4)</f>
        <v>319.8</v>
      </c>
      <c r="AG74" s="41">
        <f>ROUND(R74*'Rate Tables'!$F$268,4)</f>
        <v>12050</v>
      </c>
      <c r="AH74" s="41">
        <f>ROUND(S74*'Rate Tables'!$F$269,4)</f>
        <v>2880</v>
      </c>
      <c r="AI74" s="41">
        <f>ROUND(B74*'Rate Tables'!$F$273,4)</f>
        <v>-30180</v>
      </c>
      <c r="AJ74" s="41">
        <f>SUM(AG74:AI74)</f>
        <v>-15250</v>
      </c>
      <c r="AK74" s="41">
        <f>ROUND(A74*Q74*'Rate Tables'!$F$277,4)</f>
        <v>46904.5</v>
      </c>
      <c r="AL74" s="41">
        <f>ROUND(B74*'Rate Tables'!$F$279,4)</f>
        <v>80820</v>
      </c>
      <c r="AM74" s="41">
        <f>ROUND(B74*'Rate Tables'!$F$280,4)</f>
        <v>0</v>
      </c>
      <c r="AN74" s="41">
        <f>ROUND(B74*'Rate Tables'!$F$281,4)</f>
        <v>0</v>
      </c>
      <c r="AO74" s="41">
        <f>SUM(AK74:AN74)</f>
        <v>127724.5</v>
      </c>
      <c r="AP74" s="41">
        <f t="shared" si="6"/>
        <v>154172.42000000001</v>
      </c>
      <c r="AR74" s="41">
        <f>'Rate Tables'!$I$242</f>
        <v>2288.12</v>
      </c>
      <c r="AS74" s="41">
        <f>ROUND(R74*'Rate Tables'!$I$245,4)</f>
        <v>7350</v>
      </c>
      <c r="AT74" s="41">
        <f>ROUND(S74*'Rate Tables'!$I$246,4)</f>
        <v>1530</v>
      </c>
      <c r="AU74" s="41">
        <f>ROUND(N74*'Rate Tables'!$I$249,4)</f>
        <v>2030</v>
      </c>
      <c r="AV74" s="41">
        <f>ROUND(O74*'Rate Tables'!$I$250,4)</f>
        <v>1510</v>
      </c>
      <c r="AW74" s="41">
        <f>SUM(AS74:AV74)</f>
        <v>12420</v>
      </c>
      <c r="AX74" s="41">
        <f>ROUND(B74*'Rate Tables'!$I$254,4)</f>
        <v>7024</v>
      </c>
      <c r="AY74" s="41">
        <f>ROUND($B74*'Rate Tables'!$I$256,4)</f>
        <v>11250</v>
      </c>
      <c r="AZ74" s="82">
        <f>ROUND($B74*'Rate Tables'!$I$258,4)</f>
        <v>2820</v>
      </c>
      <c r="BA74" s="82">
        <f>ROUND($B74*'Rate Tables'!$I$259,4)</f>
        <v>0</v>
      </c>
      <c r="BB74" s="41">
        <f>ROUND(B74*'Rate Tables'!$I$261,4)</f>
        <v>8396</v>
      </c>
      <c r="BC74" s="41">
        <f>ROUND(B74*'Rate Tables'!$I$263,4)</f>
        <v>0</v>
      </c>
      <c r="BD74" s="41">
        <f>ROUND(B74*'Rate Tables'!$I$265,4)</f>
        <v>319.8</v>
      </c>
      <c r="BE74" s="41">
        <f>ROUND(R74*'Rate Tables'!$I$268,4)</f>
        <v>12050</v>
      </c>
      <c r="BF74" s="41">
        <f>ROUND(S74*'Rate Tables'!$I$269,4)</f>
        <v>2880</v>
      </c>
      <c r="BG74" s="41">
        <f>ROUND(B74*'Rate Tables'!$I$273,4)</f>
        <v>-30180</v>
      </c>
      <c r="BH74" s="41">
        <f>SUM(BE74:BG74)</f>
        <v>-15250</v>
      </c>
      <c r="BI74" s="41">
        <f>ROUND(A74*Q74*'Rate Tables'!$I$277,4)</f>
        <v>46904.5</v>
      </c>
      <c r="BJ74" s="41">
        <f>ROUND(B74*'Rate Tables'!$I$279,4)</f>
        <v>80820</v>
      </c>
      <c r="BK74" s="41">
        <f>ROUND(B74*'Rate Tables'!$I$280,4)</f>
        <v>0</v>
      </c>
      <c r="BL74" s="41">
        <f>ROUND(B74*'Rate Tables'!$I$281,4)</f>
        <v>0</v>
      </c>
      <c r="BM74" s="41">
        <f>SUM(BI74:BL74)</f>
        <v>127724.5</v>
      </c>
      <c r="BN74" s="41">
        <f t="shared" si="7"/>
        <v>156992.42000000001</v>
      </c>
    </row>
    <row r="77" spans="1:66" ht="15.5" x14ac:dyDescent="0.35">
      <c r="A77" s="20" t="str">
        <f>'Rate Tables'!A1</f>
        <v>ROCKLAND ELECTRIC COMPANY</v>
      </c>
      <c r="B77" s="20"/>
      <c r="C77" s="20"/>
      <c r="D77" s="20"/>
      <c r="E77" s="21"/>
      <c r="F77" s="21"/>
      <c r="G77" s="21"/>
      <c r="H77" s="21"/>
    </row>
    <row r="79" spans="1:66" x14ac:dyDescent="0.25">
      <c r="A79" s="21" t="str">
        <f>'Rate Tables'!A3</f>
        <v>Monthly Billing Comparisons</v>
      </c>
      <c r="B79" s="21"/>
      <c r="C79" s="21"/>
      <c r="D79" s="21"/>
      <c r="E79" s="21"/>
      <c r="F79" s="21"/>
      <c r="G79" s="21"/>
      <c r="H79" s="21"/>
    </row>
    <row r="80" spans="1:66" ht="13" x14ac:dyDescent="0.3">
      <c r="A80" s="22" t="str">
        <f>A42</f>
        <v>Service Classification No. 7 - High Voltage Distribution</v>
      </c>
      <c r="B80" s="22"/>
      <c r="C80" s="22"/>
      <c r="D80" s="22"/>
      <c r="E80" s="21"/>
      <c r="F80" s="21"/>
      <c r="G80" s="21"/>
      <c r="H80" s="21"/>
    </row>
    <row r="81" spans="1:66" x14ac:dyDescent="0.25">
      <c r="B81" s="21"/>
      <c r="C81" s="21"/>
      <c r="D81" s="21"/>
      <c r="E81" s="21"/>
      <c r="F81" s="21"/>
      <c r="G81" s="21"/>
      <c r="H81" s="21"/>
    </row>
    <row r="82" spans="1:66" x14ac:dyDescent="0.25">
      <c r="A82" s="132" t="s">
        <v>102</v>
      </c>
      <c r="B82" s="132"/>
      <c r="C82" s="132"/>
      <c r="D82" s="132"/>
      <c r="E82" s="132"/>
      <c r="F82" s="132"/>
      <c r="G82" s="132"/>
      <c r="H82" s="132"/>
    </row>
    <row r="85" spans="1:66" x14ac:dyDescent="0.25">
      <c r="B85" s="24" t="s">
        <v>48</v>
      </c>
      <c r="C85" s="132" t="s">
        <v>60</v>
      </c>
      <c r="D85" s="132"/>
      <c r="E85" s="24" t="s">
        <v>49</v>
      </c>
      <c r="F85" s="24" t="s">
        <v>49</v>
      </c>
      <c r="T85" s="52" t="s">
        <v>50</v>
      </c>
      <c r="U85" s="53"/>
      <c r="V85" s="53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3"/>
      <c r="AH85" s="53"/>
      <c r="AI85" s="52"/>
      <c r="AJ85" s="53"/>
      <c r="AK85" s="53"/>
      <c r="AL85" s="53"/>
      <c r="AM85" s="52"/>
      <c r="AN85" s="52"/>
      <c r="AO85" s="52"/>
      <c r="AP85" s="52"/>
      <c r="AR85" s="52" t="s">
        <v>51</v>
      </c>
      <c r="AS85" s="53"/>
      <c r="AT85" s="53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3"/>
      <c r="BF85" s="53"/>
      <c r="BG85" s="52"/>
      <c r="BH85" s="53"/>
      <c r="BI85" s="53"/>
      <c r="BJ85" s="53"/>
      <c r="BK85" s="52"/>
      <c r="BL85" s="52"/>
      <c r="BM85" s="52"/>
      <c r="BN85" s="52"/>
    </row>
    <row r="86" spans="1:66" ht="13" x14ac:dyDescent="0.3">
      <c r="A86" s="26" t="s">
        <v>78</v>
      </c>
      <c r="B86" s="24" t="s">
        <v>52</v>
      </c>
      <c r="C86" s="137" t="s">
        <v>93</v>
      </c>
      <c r="D86" s="138"/>
      <c r="E86" s="24" t="s">
        <v>1</v>
      </c>
      <c r="F86" s="24" t="s">
        <v>3</v>
      </c>
      <c r="G86" s="25" t="s">
        <v>53</v>
      </c>
      <c r="H86" s="21"/>
      <c r="J86" s="129" t="s">
        <v>54</v>
      </c>
      <c r="K86" s="129"/>
      <c r="L86" s="4"/>
      <c r="N86" s="38" t="s">
        <v>37</v>
      </c>
      <c r="O86" s="38" t="s">
        <v>37</v>
      </c>
      <c r="P86" s="38" t="s">
        <v>95</v>
      </c>
      <c r="Q86" s="38"/>
      <c r="R86" s="42" t="s">
        <v>32</v>
      </c>
      <c r="S86" s="42" t="s">
        <v>32</v>
      </c>
      <c r="T86" s="38"/>
      <c r="U86" s="42" t="s">
        <v>79</v>
      </c>
      <c r="V86" s="42" t="s">
        <v>79</v>
      </c>
      <c r="W86" s="38" t="s">
        <v>55</v>
      </c>
      <c r="X86" s="38" t="s">
        <v>55</v>
      </c>
      <c r="Y86" s="38" t="s">
        <v>2</v>
      </c>
      <c r="Z86" s="38"/>
      <c r="AA86" s="38"/>
      <c r="AB86" s="38"/>
      <c r="AC86" s="38"/>
      <c r="AD86" s="38" t="s">
        <v>56</v>
      </c>
      <c r="AE86" s="38"/>
      <c r="AF86" s="38"/>
      <c r="AG86" s="42" t="s">
        <v>97</v>
      </c>
      <c r="AH86" s="42" t="s">
        <v>97</v>
      </c>
      <c r="AI86" s="38" t="s">
        <v>69</v>
      </c>
      <c r="AJ86" s="38" t="s">
        <v>2</v>
      </c>
      <c r="AK86" s="42" t="s">
        <v>19</v>
      </c>
      <c r="AL86" s="42" t="s">
        <v>19</v>
      </c>
      <c r="AM86" s="42" t="s">
        <v>19</v>
      </c>
      <c r="AN86" s="42" t="s">
        <v>19</v>
      </c>
      <c r="AO86" s="38" t="s">
        <v>2</v>
      </c>
      <c r="AP86" s="38" t="s">
        <v>2</v>
      </c>
      <c r="AR86" s="38"/>
      <c r="AS86" s="42" t="s">
        <v>79</v>
      </c>
      <c r="AT86" s="42" t="s">
        <v>79</v>
      </c>
      <c r="AU86" s="38" t="s">
        <v>55</v>
      </c>
      <c r="AV86" s="38" t="s">
        <v>55</v>
      </c>
      <c r="AW86" s="38" t="s">
        <v>2</v>
      </c>
      <c r="AX86" s="38"/>
      <c r="AY86" s="38"/>
      <c r="AZ86" s="38"/>
      <c r="BA86" s="38"/>
      <c r="BB86" s="38" t="s">
        <v>56</v>
      </c>
      <c r="BC86" s="38"/>
      <c r="BD86" s="38"/>
      <c r="BE86" s="42" t="s">
        <v>97</v>
      </c>
      <c r="BF86" s="42" t="s">
        <v>97</v>
      </c>
      <c r="BG86" s="38" t="s">
        <v>69</v>
      </c>
      <c r="BH86" s="38" t="s">
        <v>2</v>
      </c>
      <c r="BI86" s="42" t="s">
        <v>19</v>
      </c>
      <c r="BJ86" s="42" t="s">
        <v>19</v>
      </c>
      <c r="BK86" s="42" t="s">
        <v>19</v>
      </c>
      <c r="BL86" s="42" t="s">
        <v>19</v>
      </c>
      <c r="BM86" s="38" t="s">
        <v>2</v>
      </c>
      <c r="BN86" s="38" t="s">
        <v>2</v>
      </c>
    </row>
    <row r="87" spans="1:66" ht="13" x14ac:dyDescent="0.3">
      <c r="A87" s="3" t="s">
        <v>82</v>
      </c>
      <c r="B87" s="27" t="s">
        <v>57</v>
      </c>
      <c r="C87" s="49" t="s">
        <v>94</v>
      </c>
      <c r="D87" s="49" t="s">
        <v>95</v>
      </c>
      <c r="E87" s="27" t="s">
        <v>58</v>
      </c>
      <c r="F87" s="27" t="s">
        <v>58</v>
      </c>
      <c r="G87" s="27" t="s">
        <v>59</v>
      </c>
      <c r="H87" s="27" t="s">
        <v>60</v>
      </c>
      <c r="J87" s="28" t="s">
        <v>1</v>
      </c>
      <c r="K87" s="28" t="s">
        <v>3</v>
      </c>
      <c r="L87" s="28"/>
      <c r="N87" s="39" t="s">
        <v>94</v>
      </c>
      <c r="O87" s="39" t="s">
        <v>95</v>
      </c>
      <c r="P87" s="39" t="s">
        <v>98</v>
      </c>
      <c r="Q87" s="39"/>
      <c r="R87" s="39" t="s">
        <v>94</v>
      </c>
      <c r="S87" s="39" t="s">
        <v>95</v>
      </c>
      <c r="T87" s="39" t="s">
        <v>63</v>
      </c>
      <c r="U87" s="39" t="s">
        <v>94</v>
      </c>
      <c r="V87" s="39" t="s">
        <v>95</v>
      </c>
      <c r="W87" s="39" t="s">
        <v>94</v>
      </c>
      <c r="X87" s="39" t="s">
        <v>95</v>
      </c>
      <c r="Y87" s="39" t="s">
        <v>64</v>
      </c>
      <c r="Z87" s="39" t="s">
        <v>65</v>
      </c>
      <c r="AA87" s="39" t="s">
        <v>66</v>
      </c>
      <c r="AB87" s="62" t="s">
        <v>103</v>
      </c>
      <c r="AC87" s="62" t="s">
        <v>105</v>
      </c>
      <c r="AD87" s="39" t="s">
        <v>67</v>
      </c>
      <c r="AE87" s="39" t="s">
        <v>68</v>
      </c>
      <c r="AF87" s="39" t="s">
        <v>112</v>
      </c>
      <c r="AG87" s="39" t="s">
        <v>94</v>
      </c>
      <c r="AH87" s="39" t="s">
        <v>95</v>
      </c>
      <c r="AI87" s="39" t="s">
        <v>37</v>
      </c>
      <c r="AJ87" s="39" t="s">
        <v>69</v>
      </c>
      <c r="AK87" s="39" t="s">
        <v>99</v>
      </c>
      <c r="AL87" s="39" t="s">
        <v>100</v>
      </c>
      <c r="AM87" s="39" t="s">
        <v>101</v>
      </c>
      <c r="AN87" s="39" t="s">
        <v>44</v>
      </c>
      <c r="AO87" s="39" t="s">
        <v>19</v>
      </c>
      <c r="AP87" s="39" t="s">
        <v>72</v>
      </c>
      <c r="AR87" s="39" t="s">
        <v>63</v>
      </c>
      <c r="AS87" s="39" t="s">
        <v>94</v>
      </c>
      <c r="AT87" s="39" t="s">
        <v>95</v>
      </c>
      <c r="AU87" s="39" t="s">
        <v>94</v>
      </c>
      <c r="AV87" s="39" t="s">
        <v>95</v>
      </c>
      <c r="AW87" s="39" t="s">
        <v>64</v>
      </c>
      <c r="AX87" s="39" t="s">
        <v>65</v>
      </c>
      <c r="AY87" s="39" t="s">
        <v>66</v>
      </c>
      <c r="AZ87" s="62" t="s">
        <v>103</v>
      </c>
      <c r="BA87" s="62" t="s">
        <v>105</v>
      </c>
      <c r="BB87" s="39" t="s">
        <v>67</v>
      </c>
      <c r="BC87" s="39" t="s">
        <v>68</v>
      </c>
      <c r="BD87" s="39" t="s">
        <v>112</v>
      </c>
      <c r="BE87" s="39" t="s">
        <v>94</v>
      </c>
      <c r="BF87" s="39" t="s">
        <v>95</v>
      </c>
      <c r="BG87" s="39" t="s">
        <v>37</v>
      </c>
      <c r="BH87" s="39" t="s">
        <v>69</v>
      </c>
      <c r="BI87" s="39" t="s">
        <v>99</v>
      </c>
      <c r="BJ87" s="39" t="s">
        <v>100</v>
      </c>
      <c r="BK87" s="39" t="s">
        <v>101</v>
      </c>
      <c r="BL87" s="39" t="s">
        <v>44</v>
      </c>
      <c r="BM87" s="39" t="s">
        <v>19</v>
      </c>
      <c r="BN87" s="39" t="s">
        <v>72</v>
      </c>
    </row>
    <row r="88" spans="1:66" ht="13" x14ac:dyDescent="0.3">
      <c r="B88" s="27"/>
      <c r="C88" s="27"/>
      <c r="D88" s="27"/>
      <c r="E88" s="27"/>
      <c r="F88" s="27"/>
      <c r="G88" s="27"/>
      <c r="H88" s="27"/>
      <c r="N88" s="39"/>
      <c r="O88" s="39"/>
      <c r="P88" s="39"/>
      <c r="Q88" s="39"/>
      <c r="T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I88" s="39"/>
      <c r="AM88" s="39"/>
      <c r="AN88" s="39"/>
      <c r="AO88" s="39"/>
      <c r="AP88" s="39"/>
      <c r="AR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G88" s="39"/>
      <c r="BK88" s="39"/>
      <c r="BL88" s="39"/>
      <c r="BM88" s="39"/>
      <c r="BN88" s="39"/>
    </row>
    <row r="89" spans="1:66" x14ac:dyDescent="0.25">
      <c r="A89" s="19">
        <f t="shared" ref="A89:D92" si="12">A51</f>
        <v>1000</v>
      </c>
      <c r="B89" s="19">
        <f t="shared" si="12"/>
        <v>300000</v>
      </c>
      <c r="C89" s="50">
        <f t="shared" si="12"/>
        <v>0.35</v>
      </c>
      <c r="D89" s="50">
        <f t="shared" si="12"/>
        <v>0.65</v>
      </c>
      <c r="E89" s="5">
        <f>AP89</f>
        <v>28453.09</v>
      </c>
      <c r="F89" s="5">
        <f>BN89</f>
        <v>28876.09</v>
      </c>
      <c r="G89" s="5">
        <f>F89-E89</f>
        <v>423</v>
      </c>
      <c r="H89" s="29">
        <f>ROUND(G89/E89*100,1)</f>
        <v>1.5</v>
      </c>
      <c r="J89" s="12">
        <f>E89/B89*100</f>
        <v>9.4843633333333326</v>
      </c>
      <c r="K89" s="12">
        <f>F89/B89*100</f>
        <v>9.6253633333333344</v>
      </c>
      <c r="L89" s="12"/>
      <c r="N89" s="35">
        <f>ROUND(B89*C89,0)</f>
        <v>105000</v>
      </c>
      <c r="O89" s="35">
        <f>ROUND(B89*D89,0)</f>
        <v>195000</v>
      </c>
      <c r="P89" s="57">
        <f>$P$51</f>
        <v>0.9</v>
      </c>
      <c r="Q89" s="55">
        <v>1</v>
      </c>
      <c r="R89" s="56">
        <f>A89</f>
        <v>1000</v>
      </c>
      <c r="S89" s="35">
        <f>ROUND(A89*P89,0)</f>
        <v>900</v>
      </c>
      <c r="T89" s="41">
        <f>'Rate Tables'!$F$242</f>
        <v>2288.12</v>
      </c>
      <c r="U89" s="41">
        <f>ROUND(R89*'Rate Tables'!$F$247,4)</f>
        <v>1340</v>
      </c>
      <c r="V89" s="41">
        <f>ROUND(S89*'Rate Tables'!$F$248,4)</f>
        <v>306</v>
      </c>
      <c r="W89" s="41">
        <f>ROUND(N89*'Rate Tables'!$F$251,4)</f>
        <v>213.15</v>
      </c>
      <c r="X89" s="41">
        <f>ROUND(O89*'Rate Tables'!$F$252,4)</f>
        <v>294.45</v>
      </c>
      <c r="Y89" s="41">
        <f>SUM(U89:X89)</f>
        <v>2153.6</v>
      </c>
      <c r="Z89" s="41">
        <f>ROUND(B89*'Rate Tables'!$F$254,4)</f>
        <v>1053.5999999999999</v>
      </c>
      <c r="AA89" s="41">
        <f>ROUND($B89*'Rate Tables'!$F$256,4)</f>
        <v>1687.5</v>
      </c>
      <c r="AB89" s="82">
        <f>ROUND($B89*'Rate Tables'!$F$258,4)</f>
        <v>0</v>
      </c>
      <c r="AC89" s="82">
        <f>ROUND($B89*'Rate Tables'!$F$259,4)</f>
        <v>0</v>
      </c>
      <c r="AD89" s="41">
        <f>ROUND(B89*'Rate Tables'!$F$261,4)</f>
        <v>1259.4000000000001</v>
      </c>
      <c r="AE89" s="41">
        <f>ROUND(B89*'Rate Tables'!$F$263,4)</f>
        <v>0</v>
      </c>
      <c r="AF89" s="41">
        <f>ROUND(B89*'Rate Tables'!$F$265,4)</f>
        <v>47.97</v>
      </c>
      <c r="AG89" s="41">
        <f>ROUND(R89*'Rate Tables'!$F$270,4)</f>
        <v>2410</v>
      </c>
      <c r="AH89" s="41">
        <f>ROUND(S89*'Rate Tables'!$F$271,4)</f>
        <v>576</v>
      </c>
      <c r="AI89" s="41">
        <f>ROUND(B89*'Rate Tables'!$F$273,4)</f>
        <v>-4527</v>
      </c>
      <c r="AJ89" s="41">
        <f>SUM(AG89:AI89)</f>
        <v>-1541</v>
      </c>
      <c r="AK89" s="41">
        <f>ROUND(A89*Q89*'Rate Tables'!$F$278,4)</f>
        <v>9380.9</v>
      </c>
      <c r="AL89" s="41">
        <f>ROUND(B89*'Rate Tables'!$F$279,4)</f>
        <v>12123</v>
      </c>
      <c r="AM89" s="41">
        <f>ROUND(B89*'Rate Tables'!$F$280,4)</f>
        <v>0</v>
      </c>
      <c r="AN89" s="41">
        <f>ROUND(B89*'Rate Tables'!$F$281,4)</f>
        <v>0</v>
      </c>
      <c r="AO89" s="41">
        <f>SUM(AK89:AN89)</f>
        <v>21503.9</v>
      </c>
      <c r="AP89" s="41">
        <f>ROUND(T89+Y89+Z89+AA89+AB89+AC89+AD89+AE89+AF89+AJ89+AO89,2)</f>
        <v>28453.09</v>
      </c>
      <c r="AR89" s="41">
        <f>'Rate Tables'!$I$242</f>
        <v>2288.12</v>
      </c>
      <c r="AS89" s="41">
        <f>ROUND(R89*'Rate Tables'!$I$247,4)</f>
        <v>1340</v>
      </c>
      <c r="AT89" s="41">
        <f>ROUND(S89*'Rate Tables'!$I$248,4)</f>
        <v>306</v>
      </c>
      <c r="AU89" s="41">
        <f>ROUND(N89*'Rate Tables'!$I$251,4)</f>
        <v>213.15</v>
      </c>
      <c r="AV89" s="41">
        <f>ROUND(O89*'Rate Tables'!$I$252,4)</f>
        <v>294.45</v>
      </c>
      <c r="AW89" s="41">
        <f>SUM(AS89:AV89)</f>
        <v>2153.6</v>
      </c>
      <c r="AX89" s="41">
        <f>ROUND(B89*'Rate Tables'!$I$254,4)</f>
        <v>1053.5999999999999</v>
      </c>
      <c r="AY89" s="41">
        <f>ROUND($B89*'Rate Tables'!$I$256,4)</f>
        <v>1687.5</v>
      </c>
      <c r="AZ89" s="82">
        <f>ROUND($B89*'Rate Tables'!$I$258,4)</f>
        <v>423</v>
      </c>
      <c r="BA89" s="82">
        <f>ROUND($B89*'Rate Tables'!$I$259,4)</f>
        <v>0</v>
      </c>
      <c r="BB89" s="41">
        <f>ROUND(B89*'Rate Tables'!$I$261,4)</f>
        <v>1259.4000000000001</v>
      </c>
      <c r="BC89" s="41">
        <f>ROUND(B89*'Rate Tables'!$I$263,4)</f>
        <v>0</v>
      </c>
      <c r="BD89" s="41">
        <f>ROUND(B89*'Rate Tables'!$I$265,4)</f>
        <v>47.97</v>
      </c>
      <c r="BE89" s="41">
        <f>ROUND(R89*'Rate Tables'!$I$270,4)</f>
        <v>2410</v>
      </c>
      <c r="BF89" s="41">
        <f>ROUND(S89*'Rate Tables'!$I$271,4)</f>
        <v>576</v>
      </c>
      <c r="BG89" s="41">
        <f>ROUND(B89*'Rate Tables'!$I$273,4)</f>
        <v>-4527</v>
      </c>
      <c r="BH89" s="41">
        <f>SUM(BE89:BG89)</f>
        <v>-1541</v>
      </c>
      <c r="BI89" s="41">
        <f>ROUND(A89*Q89*'Rate Tables'!$I$277,4)</f>
        <v>9380.9</v>
      </c>
      <c r="BJ89" s="41">
        <f>ROUND(B89*'Rate Tables'!$I$279,4)</f>
        <v>12123</v>
      </c>
      <c r="BK89" s="41">
        <f>ROUND(B89*'Rate Tables'!$I$280,4)</f>
        <v>0</v>
      </c>
      <c r="BL89" s="41">
        <f>ROUND(B89*'Rate Tables'!$I$281,4)</f>
        <v>0</v>
      </c>
      <c r="BM89" s="41">
        <f>SUM(BI89:BL89)</f>
        <v>21503.9</v>
      </c>
      <c r="BN89" s="41">
        <f>ROUND(AR89+AW89+AX89+AY89+AZ89+BA89+BB89+BC89+BD89+BH89+BM89,2)</f>
        <v>28876.09</v>
      </c>
    </row>
    <row r="90" spans="1:66" x14ac:dyDescent="0.25">
      <c r="A90" s="19">
        <f t="shared" si="12"/>
        <v>1000</v>
      </c>
      <c r="B90" s="19">
        <f t="shared" si="12"/>
        <v>300000</v>
      </c>
      <c r="C90" s="50">
        <f t="shared" si="12"/>
        <v>0.5</v>
      </c>
      <c r="D90" s="50">
        <f t="shared" si="12"/>
        <v>0.5</v>
      </c>
      <c r="E90" s="12">
        <f>AP90</f>
        <v>28476.49</v>
      </c>
      <c r="F90" s="12">
        <f>BN90</f>
        <v>28899.49</v>
      </c>
      <c r="G90" s="12">
        <f>F90-E90</f>
        <v>423</v>
      </c>
      <c r="H90" s="29">
        <f>ROUND(G90/E90*100,1)</f>
        <v>1.5</v>
      </c>
      <c r="J90" s="12">
        <f>E90/B90*100</f>
        <v>9.492163333333334</v>
      </c>
      <c r="K90" s="12">
        <f>F90/B90*100</f>
        <v>9.633163333333334</v>
      </c>
      <c r="L90" s="12"/>
      <c r="N90" s="35">
        <f>ROUND(B90*C90,0)</f>
        <v>150000</v>
      </c>
      <c r="O90" s="35">
        <f>ROUND(B90*D90,0)</f>
        <v>150000</v>
      </c>
      <c r="P90" s="57">
        <f>$P$51</f>
        <v>0.9</v>
      </c>
      <c r="Q90" s="55">
        <f>$Q$89</f>
        <v>1</v>
      </c>
      <c r="R90" s="56">
        <f>A90</f>
        <v>1000</v>
      </c>
      <c r="S90" s="35">
        <f>ROUND(A90*P90,0)</f>
        <v>900</v>
      </c>
      <c r="T90" s="41">
        <f>'Rate Tables'!$F$242</f>
        <v>2288.12</v>
      </c>
      <c r="U90" s="41">
        <f>ROUND(R90*'Rate Tables'!$F$247,4)</f>
        <v>1340</v>
      </c>
      <c r="V90" s="41">
        <f>ROUND(S90*'Rate Tables'!$F$248,4)</f>
        <v>306</v>
      </c>
      <c r="W90" s="41">
        <f>ROUND(N90*'Rate Tables'!$F$251,4)</f>
        <v>304.5</v>
      </c>
      <c r="X90" s="41">
        <f>ROUND(O90*'Rate Tables'!$F$252,4)</f>
        <v>226.5</v>
      </c>
      <c r="Y90" s="41">
        <f>SUM(U90:X90)</f>
        <v>2177</v>
      </c>
      <c r="Z90" s="41">
        <f>ROUND(B90*'Rate Tables'!$F$254,4)</f>
        <v>1053.5999999999999</v>
      </c>
      <c r="AA90" s="41">
        <f>ROUND($B90*'Rate Tables'!$F$256,4)</f>
        <v>1687.5</v>
      </c>
      <c r="AB90" s="82">
        <f>ROUND($B90*'Rate Tables'!$F$258,4)</f>
        <v>0</v>
      </c>
      <c r="AC90" s="82">
        <f>ROUND($B90*'Rate Tables'!$F$259,4)</f>
        <v>0</v>
      </c>
      <c r="AD90" s="41">
        <f>ROUND(B90*'Rate Tables'!$F$261,4)</f>
        <v>1259.4000000000001</v>
      </c>
      <c r="AE90" s="41">
        <f>ROUND(B90*'Rate Tables'!$F$263,4)</f>
        <v>0</v>
      </c>
      <c r="AF90" s="41">
        <f>ROUND(B90*'Rate Tables'!$F$265,4)</f>
        <v>47.97</v>
      </c>
      <c r="AG90" s="41">
        <f>ROUND(R90*'Rate Tables'!$F$270,4)</f>
        <v>2410</v>
      </c>
      <c r="AH90" s="41">
        <f>ROUND(S90*'Rate Tables'!$F$271,4)</f>
        <v>576</v>
      </c>
      <c r="AI90" s="41">
        <f>ROUND(B90*'Rate Tables'!$F$273,4)</f>
        <v>-4527</v>
      </c>
      <c r="AJ90" s="41">
        <f>SUM(AG90:AI90)</f>
        <v>-1541</v>
      </c>
      <c r="AK90" s="41">
        <f>ROUND(A90*Q90*'Rate Tables'!$F$278,4)</f>
        <v>9380.9</v>
      </c>
      <c r="AL90" s="41">
        <f>ROUND(B90*'Rate Tables'!$F$279,4)</f>
        <v>12123</v>
      </c>
      <c r="AM90" s="41">
        <f>ROUND(B90*'Rate Tables'!$F$280,4)</f>
        <v>0</v>
      </c>
      <c r="AN90" s="41">
        <f>ROUND(B90*'Rate Tables'!$F$281,4)</f>
        <v>0</v>
      </c>
      <c r="AO90" s="41">
        <f>SUM(AK90:AN90)</f>
        <v>21503.9</v>
      </c>
      <c r="AP90" s="41">
        <f t="shared" ref="AP90:AP112" si="13">ROUND(T90+Y90+Z90+AA90+AB90+AC90+AD90+AE90+AF90+AJ90+AO90,2)</f>
        <v>28476.49</v>
      </c>
      <c r="AR90" s="41">
        <f>'Rate Tables'!$I$242</f>
        <v>2288.12</v>
      </c>
      <c r="AS90" s="41">
        <f>ROUND(R90*'Rate Tables'!$I$247,4)</f>
        <v>1340</v>
      </c>
      <c r="AT90" s="41">
        <f>ROUND(S90*'Rate Tables'!$I$248,4)</f>
        <v>306</v>
      </c>
      <c r="AU90" s="41">
        <f>ROUND(N90*'Rate Tables'!$I$251,4)</f>
        <v>304.5</v>
      </c>
      <c r="AV90" s="41">
        <f>ROUND(O90*'Rate Tables'!$I$252,4)</f>
        <v>226.5</v>
      </c>
      <c r="AW90" s="41">
        <f>SUM(AS90:AV90)</f>
        <v>2177</v>
      </c>
      <c r="AX90" s="41">
        <f>ROUND(B90*'Rate Tables'!$I$254,4)</f>
        <v>1053.5999999999999</v>
      </c>
      <c r="AY90" s="41">
        <f>ROUND($B90*'Rate Tables'!$I$256,4)</f>
        <v>1687.5</v>
      </c>
      <c r="AZ90" s="82">
        <f>ROUND($B90*'Rate Tables'!$I$258,4)</f>
        <v>423</v>
      </c>
      <c r="BA90" s="82">
        <f>ROUND($B90*'Rate Tables'!$I$259,4)</f>
        <v>0</v>
      </c>
      <c r="BB90" s="41">
        <f>ROUND(B90*'Rate Tables'!$I$261,4)</f>
        <v>1259.4000000000001</v>
      </c>
      <c r="BC90" s="41">
        <f>ROUND(B90*'Rate Tables'!$I$263,4)</f>
        <v>0</v>
      </c>
      <c r="BD90" s="41">
        <f>ROUND(B90*'Rate Tables'!$I$265,4)</f>
        <v>47.97</v>
      </c>
      <c r="BE90" s="41">
        <f>ROUND(R90*'Rate Tables'!$I$270,4)</f>
        <v>2410</v>
      </c>
      <c r="BF90" s="41">
        <f>ROUND(S90*'Rate Tables'!$I$271,4)</f>
        <v>576</v>
      </c>
      <c r="BG90" s="41">
        <f>ROUND(B90*'Rate Tables'!$I$273,4)</f>
        <v>-4527</v>
      </c>
      <c r="BH90" s="41">
        <f>SUM(BE90:BG90)</f>
        <v>-1541</v>
      </c>
      <c r="BI90" s="41">
        <f>ROUND(A90*Q90*'Rate Tables'!$I$277,4)</f>
        <v>9380.9</v>
      </c>
      <c r="BJ90" s="41">
        <f>ROUND(B90*'Rate Tables'!$I$279,4)</f>
        <v>12123</v>
      </c>
      <c r="BK90" s="41">
        <f>ROUND(B90*'Rate Tables'!$I$280,4)</f>
        <v>0</v>
      </c>
      <c r="BL90" s="41">
        <f>ROUND(B90*'Rate Tables'!$I$281,4)</f>
        <v>0</v>
      </c>
      <c r="BM90" s="41">
        <f>SUM(BI90:BL90)</f>
        <v>21503.9</v>
      </c>
      <c r="BN90" s="41">
        <f t="shared" ref="BN90:BN112" si="14">ROUND(AR90+AW90+AX90+AY90+AZ90+BA90+BB90+BC90+BD90+BH90+BM90,2)</f>
        <v>28899.49</v>
      </c>
    </row>
    <row r="91" spans="1:66" x14ac:dyDescent="0.25">
      <c r="A91" s="19">
        <f t="shared" si="12"/>
        <v>1000</v>
      </c>
      <c r="B91" s="19">
        <f t="shared" si="12"/>
        <v>400000</v>
      </c>
      <c r="C91" s="50">
        <f t="shared" si="12"/>
        <v>0.35</v>
      </c>
      <c r="D91" s="50">
        <f t="shared" si="12"/>
        <v>0.65</v>
      </c>
      <c r="E91" s="12">
        <f>AP91</f>
        <v>32503.78</v>
      </c>
      <c r="F91" s="12">
        <f>BN91</f>
        <v>33067.78</v>
      </c>
      <c r="G91" s="12">
        <f>F91-E91</f>
        <v>564</v>
      </c>
      <c r="H91" s="29">
        <f>ROUND(G91/E91*100,1)</f>
        <v>1.7</v>
      </c>
      <c r="J91" s="12">
        <f>E91/B91*100</f>
        <v>8.1259449999999998</v>
      </c>
      <c r="K91" s="12">
        <f>F91/B91*100</f>
        <v>8.2669449999999998</v>
      </c>
      <c r="L91" s="12"/>
      <c r="N91" s="35">
        <f>ROUND(B91*C91,0)</f>
        <v>140000</v>
      </c>
      <c r="O91" s="35">
        <f>ROUND(B91*D91,0)</f>
        <v>260000</v>
      </c>
      <c r="P91" s="57">
        <f>$P$51</f>
        <v>0.9</v>
      </c>
      <c r="Q91" s="55">
        <f>$Q$89</f>
        <v>1</v>
      </c>
      <c r="R91" s="56">
        <f>A91</f>
        <v>1000</v>
      </c>
      <c r="S91" s="35">
        <f>ROUND(A91*P91,0)</f>
        <v>900</v>
      </c>
      <c r="T91" s="41">
        <f>'Rate Tables'!$F$242</f>
        <v>2288.12</v>
      </c>
      <c r="U91" s="41">
        <f>ROUND(R91*'Rate Tables'!$F$247,4)</f>
        <v>1340</v>
      </c>
      <c r="V91" s="41">
        <f>ROUND(S91*'Rate Tables'!$F$248,4)</f>
        <v>306</v>
      </c>
      <c r="W91" s="41">
        <f>ROUND(N91*'Rate Tables'!$F$251,4)</f>
        <v>284.2</v>
      </c>
      <c r="X91" s="41">
        <f>ROUND(O91*'Rate Tables'!$F$252,4)</f>
        <v>392.6</v>
      </c>
      <c r="Y91" s="41">
        <f>SUM(U91:X91)</f>
        <v>2322.8000000000002</v>
      </c>
      <c r="Z91" s="41">
        <f>ROUND(B91*'Rate Tables'!$F$254,4)</f>
        <v>1404.8</v>
      </c>
      <c r="AA91" s="41">
        <f>ROUND($B91*'Rate Tables'!$F$256,4)</f>
        <v>2250</v>
      </c>
      <c r="AB91" s="82">
        <f>ROUND($B91*'Rate Tables'!$F$258,4)</f>
        <v>0</v>
      </c>
      <c r="AC91" s="82">
        <f>ROUND($B91*'Rate Tables'!$F$259,4)</f>
        <v>0</v>
      </c>
      <c r="AD91" s="41">
        <f>ROUND(B91*'Rate Tables'!$F$261,4)</f>
        <v>1679.2</v>
      </c>
      <c r="AE91" s="41">
        <f>ROUND(B91*'Rate Tables'!$F$263,4)</f>
        <v>0</v>
      </c>
      <c r="AF91" s="41">
        <f>ROUND(B91*'Rate Tables'!$F$265,4)</f>
        <v>63.96</v>
      </c>
      <c r="AG91" s="41">
        <f>ROUND(R91*'Rate Tables'!$F$270,4)</f>
        <v>2410</v>
      </c>
      <c r="AH91" s="41">
        <f>ROUND(S91*'Rate Tables'!$F$271,4)</f>
        <v>576</v>
      </c>
      <c r="AI91" s="41">
        <f>ROUND(B91*'Rate Tables'!$F$273,4)</f>
        <v>-6036</v>
      </c>
      <c r="AJ91" s="41">
        <f>SUM(AG91:AI91)</f>
        <v>-3050</v>
      </c>
      <c r="AK91" s="41">
        <f>ROUND(A91*Q91*'Rate Tables'!$F$278,4)</f>
        <v>9380.9</v>
      </c>
      <c r="AL91" s="41">
        <f>ROUND(B91*'Rate Tables'!$F$279,4)</f>
        <v>16164</v>
      </c>
      <c r="AM91" s="41">
        <f>ROUND(B91*'Rate Tables'!$F$280,4)</f>
        <v>0</v>
      </c>
      <c r="AN91" s="41">
        <f>ROUND(B91*'Rate Tables'!$F$281,4)</f>
        <v>0</v>
      </c>
      <c r="AO91" s="41">
        <f>SUM(AK91:AN91)</f>
        <v>25544.9</v>
      </c>
      <c r="AP91" s="41">
        <f t="shared" si="13"/>
        <v>32503.78</v>
      </c>
      <c r="AR91" s="41">
        <f>'Rate Tables'!$I$242</f>
        <v>2288.12</v>
      </c>
      <c r="AS91" s="41">
        <f>ROUND(R91*'Rate Tables'!$I$247,4)</f>
        <v>1340</v>
      </c>
      <c r="AT91" s="41">
        <f>ROUND(S91*'Rate Tables'!$I$248,4)</f>
        <v>306</v>
      </c>
      <c r="AU91" s="41">
        <f>ROUND(N91*'Rate Tables'!$I$251,4)</f>
        <v>284.2</v>
      </c>
      <c r="AV91" s="41">
        <f>ROUND(O91*'Rate Tables'!$I$252,4)</f>
        <v>392.6</v>
      </c>
      <c r="AW91" s="41">
        <f>SUM(AS91:AV91)</f>
        <v>2322.8000000000002</v>
      </c>
      <c r="AX91" s="41">
        <f>ROUND(B91*'Rate Tables'!$I$254,4)</f>
        <v>1404.8</v>
      </c>
      <c r="AY91" s="41">
        <f>ROUND($B91*'Rate Tables'!$I$256,4)</f>
        <v>2250</v>
      </c>
      <c r="AZ91" s="82">
        <f>ROUND($B91*'Rate Tables'!$I$258,4)</f>
        <v>564</v>
      </c>
      <c r="BA91" s="82">
        <f>ROUND($B91*'Rate Tables'!$I$259,4)</f>
        <v>0</v>
      </c>
      <c r="BB91" s="41">
        <f>ROUND(B91*'Rate Tables'!$I$261,4)</f>
        <v>1679.2</v>
      </c>
      <c r="BC91" s="41">
        <f>ROUND(B91*'Rate Tables'!$I$263,4)</f>
        <v>0</v>
      </c>
      <c r="BD91" s="41">
        <f>ROUND(B91*'Rate Tables'!$I$265,4)</f>
        <v>63.96</v>
      </c>
      <c r="BE91" s="41">
        <f>ROUND(R91*'Rate Tables'!$I$270,4)</f>
        <v>2410</v>
      </c>
      <c r="BF91" s="41">
        <f>ROUND(S91*'Rate Tables'!$I$271,4)</f>
        <v>576</v>
      </c>
      <c r="BG91" s="41">
        <f>ROUND(B91*'Rate Tables'!$I$273,4)</f>
        <v>-6036</v>
      </c>
      <c r="BH91" s="41">
        <f>SUM(BE91:BG91)</f>
        <v>-3050</v>
      </c>
      <c r="BI91" s="41">
        <f>ROUND(A91*Q91*'Rate Tables'!$I$277,4)</f>
        <v>9380.9</v>
      </c>
      <c r="BJ91" s="41">
        <f>ROUND(B91*'Rate Tables'!$I$279,4)</f>
        <v>16164</v>
      </c>
      <c r="BK91" s="41">
        <f>ROUND(B91*'Rate Tables'!$I$280,4)</f>
        <v>0</v>
      </c>
      <c r="BL91" s="41">
        <f>ROUND(B91*'Rate Tables'!$I$281,4)</f>
        <v>0</v>
      </c>
      <c r="BM91" s="41">
        <f>SUM(BI91:BL91)</f>
        <v>25544.9</v>
      </c>
      <c r="BN91" s="41">
        <f t="shared" si="14"/>
        <v>33067.78</v>
      </c>
    </row>
    <row r="92" spans="1:66" x14ac:dyDescent="0.25">
      <c r="A92" s="19">
        <f t="shared" si="12"/>
        <v>1000</v>
      </c>
      <c r="B92" s="19">
        <f t="shared" si="12"/>
        <v>400000</v>
      </c>
      <c r="C92" s="50">
        <f t="shared" si="12"/>
        <v>0.5</v>
      </c>
      <c r="D92" s="50">
        <f t="shared" si="12"/>
        <v>0.5</v>
      </c>
      <c r="E92" s="12">
        <f>AP92</f>
        <v>32534.98</v>
      </c>
      <c r="F92" s="12">
        <f>BN92</f>
        <v>33098.980000000003</v>
      </c>
      <c r="G92" s="12">
        <f>F92-E92</f>
        <v>564.00000000000364</v>
      </c>
      <c r="H92" s="29">
        <f>ROUND(G92/E92*100,1)</f>
        <v>1.7</v>
      </c>
      <c r="J92" s="12">
        <f>E92/B92*100</f>
        <v>8.1337450000000011</v>
      </c>
      <c r="K92" s="12">
        <f>F92/B92*100</f>
        <v>8.2747450000000011</v>
      </c>
      <c r="L92" s="12"/>
      <c r="N92" s="35">
        <f>ROUND(B92*C92,0)</f>
        <v>200000</v>
      </c>
      <c r="O92" s="35">
        <f>ROUND(B92*D92,0)</f>
        <v>200000</v>
      </c>
      <c r="P92" s="57">
        <f>$P$51</f>
        <v>0.9</v>
      </c>
      <c r="Q92" s="55">
        <f>$Q$89</f>
        <v>1</v>
      </c>
      <c r="R92" s="56">
        <f>A92</f>
        <v>1000</v>
      </c>
      <c r="S92" s="35">
        <f>ROUND(A92*P92,0)</f>
        <v>900</v>
      </c>
      <c r="T92" s="41">
        <f>'Rate Tables'!$F$242</f>
        <v>2288.12</v>
      </c>
      <c r="U92" s="41">
        <f>ROUND(R92*'Rate Tables'!$F$247,4)</f>
        <v>1340</v>
      </c>
      <c r="V92" s="41">
        <f>ROUND(S92*'Rate Tables'!$F$248,4)</f>
        <v>306</v>
      </c>
      <c r="W92" s="41">
        <f>ROUND(N92*'Rate Tables'!$F$251,4)</f>
        <v>406</v>
      </c>
      <c r="X92" s="41">
        <f>ROUND(O92*'Rate Tables'!$F$252,4)</f>
        <v>302</v>
      </c>
      <c r="Y92" s="41">
        <f>SUM(U92:X92)</f>
        <v>2354</v>
      </c>
      <c r="Z92" s="41">
        <f>ROUND(B92*'Rate Tables'!$F$254,4)</f>
        <v>1404.8</v>
      </c>
      <c r="AA92" s="41">
        <f>ROUND($B92*'Rate Tables'!$F$256,4)</f>
        <v>2250</v>
      </c>
      <c r="AB92" s="82">
        <f>ROUND($B92*'Rate Tables'!$F$258,4)</f>
        <v>0</v>
      </c>
      <c r="AC92" s="82">
        <f>ROUND($B92*'Rate Tables'!$F$259,4)</f>
        <v>0</v>
      </c>
      <c r="AD92" s="41">
        <f>ROUND(B92*'Rate Tables'!$F$261,4)</f>
        <v>1679.2</v>
      </c>
      <c r="AE92" s="41">
        <f>ROUND(B92*'Rate Tables'!$F$263,4)</f>
        <v>0</v>
      </c>
      <c r="AF92" s="41">
        <f>ROUND(B92*'Rate Tables'!$F$265,4)</f>
        <v>63.96</v>
      </c>
      <c r="AG92" s="41">
        <f>ROUND(R92*'Rate Tables'!$F$270,4)</f>
        <v>2410</v>
      </c>
      <c r="AH92" s="41">
        <f>ROUND(S92*'Rate Tables'!$F$271,4)</f>
        <v>576</v>
      </c>
      <c r="AI92" s="41">
        <f>ROUND(B92*'Rate Tables'!$F$273,4)</f>
        <v>-6036</v>
      </c>
      <c r="AJ92" s="41">
        <f>SUM(AG92:AI92)</f>
        <v>-3050</v>
      </c>
      <c r="AK92" s="41">
        <f>ROUND(A92*Q92*'Rate Tables'!$F$278,4)</f>
        <v>9380.9</v>
      </c>
      <c r="AL92" s="41">
        <f>ROUND(B92*'Rate Tables'!$F$279,4)</f>
        <v>16164</v>
      </c>
      <c r="AM92" s="41">
        <f>ROUND(B92*'Rate Tables'!$F$280,4)</f>
        <v>0</v>
      </c>
      <c r="AN92" s="41">
        <f>ROUND(B92*'Rate Tables'!$F$281,4)</f>
        <v>0</v>
      </c>
      <c r="AO92" s="41">
        <f>SUM(AK92:AN92)</f>
        <v>25544.9</v>
      </c>
      <c r="AP92" s="41">
        <f t="shared" si="13"/>
        <v>32534.98</v>
      </c>
      <c r="AR92" s="41">
        <f>'Rate Tables'!$I$242</f>
        <v>2288.12</v>
      </c>
      <c r="AS92" s="41">
        <f>ROUND(R92*'Rate Tables'!$I$247,4)</f>
        <v>1340</v>
      </c>
      <c r="AT92" s="41">
        <f>ROUND(S92*'Rate Tables'!$I$248,4)</f>
        <v>306</v>
      </c>
      <c r="AU92" s="41">
        <f>ROUND(N92*'Rate Tables'!$I$251,4)</f>
        <v>406</v>
      </c>
      <c r="AV92" s="41">
        <f>ROUND(O92*'Rate Tables'!$I$252,4)</f>
        <v>302</v>
      </c>
      <c r="AW92" s="41">
        <f>SUM(AS92:AV92)</f>
        <v>2354</v>
      </c>
      <c r="AX92" s="41">
        <f>ROUND(B92*'Rate Tables'!$I$254,4)</f>
        <v>1404.8</v>
      </c>
      <c r="AY92" s="41">
        <f>ROUND($B92*'Rate Tables'!$I$256,4)</f>
        <v>2250</v>
      </c>
      <c r="AZ92" s="82">
        <f>ROUND($B92*'Rate Tables'!$I$258,4)</f>
        <v>564</v>
      </c>
      <c r="BA92" s="82">
        <f>ROUND($B92*'Rate Tables'!$I$259,4)</f>
        <v>0</v>
      </c>
      <c r="BB92" s="41">
        <f>ROUND(B92*'Rate Tables'!$I$261,4)</f>
        <v>1679.2</v>
      </c>
      <c r="BC92" s="41">
        <f>ROUND(B92*'Rate Tables'!$I$263,4)</f>
        <v>0</v>
      </c>
      <c r="BD92" s="41">
        <f>ROUND(B92*'Rate Tables'!$I$265,4)</f>
        <v>63.96</v>
      </c>
      <c r="BE92" s="41">
        <f>ROUND(R92*'Rate Tables'!$I$270,4)</f>
        <v>2410</v>
      </c>
      <c r="BF92" s="41">
        <f>ROUND(S92*'Rate Tables'!$I$271,4)</f>
        <v>576</v>
      </c>
      <c r="BG92" s="41">
        <f>ROUND(B92*'Rate Tables'!$I$273,4)</f>
        <v>-6036</v>
      </c>
      <c r="BH92" s="41">
        <f>SUM(BE92:BG92)</f>
        <v>-3050</v>
      </c>
      <c r="BI92" s="41">
        <f>ROUND(A92*Q92*'Rate Tables'!$I$277,4)</f>
        <v>9380.9</v>
      </c>
      <c r="BJ92" s="41">
        <f>ROUND(B92*'Rate Tables'!$I$279,4)</f>
        <v>16164</v>
      </c>
      <c r="BK92" s="41">
        <f>ROUND(B92*'Rate Tables'!$I$280,4)</f>
        <v>0</v>
      </c>
      <c r="BL92" s="41">
        <f>ROUND(B92*'Rate Tables'!$I$281,4)</f>
        <v>0</v>
      </c>
      <c r="BM92" s="41">
        <f>SUM(BI92:BL92)</f>
        <v>25544.9</v>
      </c>
      <c r="BN92" s="41">
        <f t="shared" si="14"/>
        <v>33098.980000000003</v>
      </c>
    </row>
    <row r="93" spans="1:66" x14ac:dyDescent="0.25">
      <c r="B93" s="19"/>
      <c r="C93" s="19"/>
      <c r="D93" s="19"/>
      <c r="E93" s="12"/>
      <c r="F93" s="12"/>
      <c r="G93" s="12"/>
      <c r="H93" s="29"/>
      <c r="J93" s="12"/>
      <c r="K93" s="12"/>
      <c r="L93" s="12"/>
      <c r="T93" s="41"/>
      <c r="U93" s="41"/>
      <c r="V93" s="41"/>
      <c r="W93" s="41"/>
      <c r="X93" s="41"/>
      <c r="Y93" s="41"/>
      <c r="Z93" s="41"/>
      <c r="AA93" s="41"/>
      <c r="AB93" s="82"/>
      <c r="AC93" s="82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R93" s="41"/>
      <c r="AS93" s="41"/>
      <c r="AT93" s="41"/>
      <c r="AU93" s="41"/>
      <c r="AV93" s="41"/>
      <c r="AW93" s="41"/>
      <c r="AX93" s="41"/>
      <c r="AY93" s="41"/>
      <c r="AZ93" s="82"/>
      <c r="BA93" s="82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</row>
    <row r="94" spans="1:66" x14ac:dyDescent="0.25">
      <c r="A94" s="19">
        <f t="shared" ref="A94:D97" si="15">A56</f>
        <v>2000</v>
      </c>
      <c r="B94" s="19">
        <f t="shared" si="15"/>
        <v>600000</v>
      </c>
      <c r="C94" s="50">
        <f t="shared" si="15"/>
        <v>0.35</v>
      </c>
      <c r="D94" s="50">
        <f t="shared" si="15"/>
        <v>0.65</v>
      </c>
      <c r="E94" s="12">
        <f>AP94</f>
        <v>54618.06</v>
      </c>
      <c r="F94" s="12">
        <f>BN94</f>
        <v>55464.06</v>
      </c>
      <c r="G94" s="12">
        <f>F94-E94</f>
        <v>846</v>
      </c>
      <c r="H94" s="29">
        <f>ROUND(G94/E94*100,1)</f>
        <v>1.5</v>
      </c>
      <c r="J94" s="12">
        <f>E94/B94*100</f>
        <v>9.1030100000000012</v>
      </c>
      <c r="K94" s="12">
        <f>F94/B94*100</f>
        <v>9.2440099999999994</v>
      </c>
      <c r="L94" s="12"/>
      <c r="N94" s="35">
        <f>ROUND(B94*C94,0)</f>
        <v>210000</v>
      </c>
      <c r="O94" s="35">
        <f>ROUND(B94*D94,0)</f>
        <v>390000</v>
      </c>
      <c r="P94" s="57">
        <f>$P$51</f>
        <v>0.9</v>
      </c>
      <c r="Q94" s="55">
        <f>$Q$89</f>
        <v>1</v>
      </c>
      <c r="R94" s="56">
        <f>A94</f>
        <v>2000</v>
      </c>
      <c r="S94" s="35">
        <f>ROUND(A94*P94,0)</f>
        <v>1800</v>
      </c>
      <c r="T94" s="41">
        <f>'Rate Tables'!$F$242</f>
        <v>2288.12</v>
      </c>
      <c r="U94" s="41">
        <f>ROUND(R94*'Rate Tables'!$F$247,4)</f>
        <v>2680</v>
      </c>
      <c r="V94" s="41">
        <f>ROUND(S94*'Rate Tables'!$F$248,4)</f>
        <v>612</v>
      </c>
      <c r="W94" s="41">
        <f>ROUND(N94*'Rate Tables'!$F$251,4)</f>
        <v>426.3</v>
      </c>
      <c r="X94" s="41">
        <f>ROUND(O94*'Rate Tables'!$F$252,4)</f>
        <v>588.9</v>
      </c>
      <c r="Y94" s="41">
        <f>SUM(U94:X94)</f>
        <v>4307.2</v>
      </c>
      <c r="Z94" s="41">
        <f>ROUND(B94*'Rate Tables'!$F$254,4)</f>
        <v>2107.1999999999998</v>
      </c>
      <c r="AA94" s="41">
        <f>ROUND($B94*'Rate Tables'!$F$256,4)</f>
        <v>3375</v>
      </c>
      <c r="AB94" s="82">
        <f>ROUND($B94*'Rate Tables'!$F$258,4)</f>
        <v>0</v>
      </c>
      <c r="AC94" s="82">
        <f>ROUND($B94*'Rate Tables'!$F$259,4)</f>
        <v>0</v>
      </c>
      <c r="AD94" s="41">
        <f>ROUND(B94*'Rate Tables'!$F$261,4)</f>
        <v>2518.8000000000002</v>
      </c>
      <c r="AE94" s="41">
        <f>ROUND(B94*'Rate Tables'!$F$263,4)</f>
        <v>0</v>
      </c>
      <c r="AF94" s="41">
        <f>ROUND(B94*'Rate Tables'!$F$265,4)</f>
        <v>95.94</v>
      </c>
      <c r="AG94" s="41">
        <f>ROUND(R94*'Rate Tables'!$F$270,4)</f>
        <v>4820</v>
      </c>
      <c r="AH94" s="41">
        <f>ROUND(S94*'Rate Tables'!$F$271,4)</f>
        <v>1152</v>
      </c>
      <c r="AI94" s="41">
        <f>ROUND(B94*'Rate Tables'!$F$273,4)</f>
        <v>-9054</v>
      </c>
      <c r="AJ94" s="41">
        <f>SUM(AG94:AI94)</f>
        <v>-3082</v>
      </c>
      <c r="AK94" s="41">
        <f>ROUND(A94*Q94*'Rate Tables'!$F$278,4)</f>
        <v>18761.8</v>
      </c>
      <c r="AL94" s="41">
        <f>ROUND(B94*'Rate Tables'!$F$279,4)</f>
        <v>24246</v>
      </c>
      <c r="AM94" s="41">
        <f>ROUND(B94*'Rate Tables'!$F$280,4)</f>
        <v>0</v>
      </c>
      <c r="AN94" s="41">
        <f>ROUND(B94*'Rate Tables'!$F$281,4)</f>
        <v>0</v>
      </c>
      <c r="AO94" s="41">
        <f>SUM(AK94:AN94)</f>
        <v>43007.8</v>
      </c>
      <c r="AP94" s="41">
        <f t="shared" si="13"/>
        <v>54618.06</v>
      </c>
      <c r="AR94" s="41">
        <f>'Rate Tables'!$I$242</f>
        <v>2288.12</v>
      </c>
      <c r="AS94" s="41">
        <f>ROUND(R94*'Rate Tables'!$I$247,4)</f>
        <v>2680</v>
      </c>
      <c r="AT94" s="41">
        <f>ROUND(S94*'Rate Tables'!$I$248,4)</f>
        <v>612</v>
      </c>
      <c r="AU94" s="41">
        <f>ROUND(N94*'Rate Tables'!$I$251,4)</f>
        <v>426.3</v>
      </c>
      <c r="AV94" s="41">
        <f>ROUND(O94*'Rate Tables'!$I$252,4)</f>
        <v>588.9</v>
      </c>
      <c r="AW94" s="41">
        <f>SUM(AS94:AV94)</f>
        <v>4307.2</v>
      </c>
      <c r="AX94" s="41">
        <f>ROUND(B94*'Rate Tables'!$I$254,4)</f>
        <v>2107.1999999999998</v>
      </c>
      <c r="AY94" s="41">
        <f>ROUND($B94*'Rate Tables'!$I$256,4)</f>
        <v>3375</v>
      </c>
      <c r="AZ94" s="82">
        <f>ROUND($B94*'Rate Tables'!$I$258,4)</f>
        <v>846</v>
      </c>
      <c r="BA94" s="82">
        <f>ROUND($B94*'Rate Tables'!$I$259,4)</f>
        <v>0</v>
      </c>
      <c r="BB94" s="41">
        <f>ROUND(B94*'Rate Tables'!$I$261,4)</f>
        <v>2518.8000000000002</v>
      </c>
      <c r="BC94" s="41">
        <f>ROUND(B94*'Rate Tables'!$I$263,4)</f>
        <v>0</v>
      </c>
      <c r="BD94" s="41">
        <f>ROUND(B94*'Rate Tables'!$I$265,4)</f>
        <v>95.94</v>
      </c>
      <c r="BE94" s="41">
        <f>ROUND(R94*'Rate Tables'!$I$270,4)</f>
        <v>4820</v>
      </c>
      <c r="BF94" s="41">
        <f>ROUND(S94*'Rate Tables'!$I$271,4)</f>
        <v>1152</v>
      </c>
      <c r="BG94" s="41">
        <f>ROUND(B94*'Rate Tables'!$I$273,4)</f>
        <v>-9054</v>
      </c>
      <c r="BH94" s="41">
        <f>SUM(BE94:BG94)</f>
        <v>-3082</v>
      </c>
      <c r="BI94" s="41">
        <f>ROUND(A94*Q94*'Rate Tables'!$I$277,4)</f>
        <v>18761.8</v>
      </c>
      <c r="BJ94" s="41">
        <f>ROUND(B94*'Rate Tables'!$I$279,4)</f>
        <v>24246</v>
      </c>
      <c r="BK94" s="41">
        <f>ROUND(B94*'Rate Tables'!$I$280,4)</f>
        <v>0</v>
      </c>
      <c r="BL94" s="41">
        <f>ROUND(B94*'Rate Tables'!$I$281,4)</f>
        <v>0</v>
      </c>
      <c r="BM94" s="41">
        <f>SUM(BI94:BL94)</f>
        <v>43007.8</v>
      </c>
      <c r="BN94" s="41">
        <f t="shared" si="14"/>
        <v>55464.06</v>
      </c>
    </row>
    <row r="95" spans="1:66" x14ac:dyDescent="0.25">
      <c r="A95" s="19">
        <f t="shared" si="15"/>
        <v>2000</v>
      </c>
      <c r="B95" s="19">
        <f t="shared" si="15"/>
        <v>600000</v>
      </c>
      <c r="C95" s="50">
        <f t="shared" si="15"/>
        <v>0.5</v>
      </c>
      <c r="D95" s="50">
        <f t="shared" si="15"/>
        <v>0.5</v>
      </c>
      <c r="E95" s="12">
        <f>AP95</f>
        <v>54664.86</v>
      </c>
      <c r="F95" s="12">
        <f>BN95</f>
        <v>55510.86</v>
      </c>
      <c r="G95" s="12">
        <f>F95-E95</f>
        <v>846</v>
      </c>
      <c r="H95" s="29">
        <f>ROUND(G95/E95*100,1)</f>
        <v>1.5</v>
      </c>
      <c r="J95" s="12">
        <f>E95/B95*100</f>
        <v>9.110809999999999</v>
      </c>
      <c r="K95" s="12">
        <f>F95/B95*100</f>
        <v>9.2518100000000008</v>
      </c>
      <c r="L95" s="12"/>
      <c r="N95" s="35">
        <f>ROUND(B95*C95,0)</f>
        <v>300000</v>
      </c>
      <c r="O95" s="35">
        <f>ROUND(B95*D95,0)</f>
        <v>300000</v>
      </c>
      <c r="P95" s="57">
        <f>$P$51</f>
        <v>0.9</v>
      </c>
      <c r="Q95" s="55">
        <f>$Q$89</f>
        <v>1</v>
      </c>
      <c r="R95" s="56">
        <f>A95</f>
        <v>2000</v>
      </c>
      <c r="S95" s="35">
        <f>ROUND(A95*P95,0)</f>
        <v>1800</v>
      </c>
      <c r="T95" s="41">
        <f>'Rate Tables'!$F$242</f>
        <v>2288.12</v>
      </c>
      <c r="U95" s="41">
        <f>ROUND(R95*'Rate Tables'!$F$247,4)</f>
        <v>2680</v>
      </c>
      <c r="V95" s="41">
        <f>ROUND(S95*'Rate Tables'!$F$248,4)</f>
        <v>612</v>
      </c>
      <c r="W95" s="41">
        <f>ROUND(N95*'Rate Tables'!$F$251,4)</f>
        <v>609</v>
      </c>
      <c r="X95" s="41">
        <f>ROUND(O95*'Rate Tables'!$F$252,4)</f>
        <v>453</v>
      </c>
      <c r="Y95" s="41">
        <f>SUM(U95:X95)</f>
        <v>4354</v>
      </c>
      <c r="Z95" s="41">
        <f>ROUND(B95*'Rate Tables'!$F$254,4)</f>
        <v>2107.1999999999998</v>
      </c>
      <c r="AA95" s="41">
        <f>ROUND($B95*'Rate Tables'!$F$256,4)</f>
        <v>3375</v>
      </c>
      <c r="AB95" s="82">
        <f>ROUND($B95*'Rate Tables'!$F$258,4)</f>
        <v>0</v>
      </c>
      <c r="AC95" s="82">
        <f>ROUND($B95*'Rate Tables'!$F$259,4)</f>
        <v>0</v>
      </c>
      <c r="AD95" s="41">
        <f>ROUND(B95*'Rate Tables'!$F$261,4)</f>
        <v>2518.8000000000002</v>
      </c>
      <c r="AE95" s="41">
        <f>ROUND(B95*'Rate Tables'!$F$263,4)</f>
        <v>0</v>
      </c>
      <c r="AF95" s="41">
        <f>ROUND(B95*'Rate Tables'!$F$265,4)</f>
        <v>95.94</v>
      </c>
      <c r="AG95" s="41">
        <f>ROUND(R95*'Rate Tables'!$F$270,4)</f>
        <v>4820</v>
      </c>
      <c r="AH95" s="41">
        <f>ROUND(S95*'Rate Tables'!$F$271,4)</f>
        <v>1152</v>
      </c>
      <c r="AI95" s="41">
        <f>ROUND(B95*'Rate Tables'!$F$273,4)</f>
        <v>-9054</v>
      </c>
      <c r="AJ95" s="41">
        <f>SUM(AG95:AI95)</f>
        <v>-3082</v>
      </c>
      <c r="AK95" s="41">
        <f>ROUND(A95*Q95*'Rate Tables'!$F$278,4)</f>
        <v>18761.8</v>
      </c>
      <c r="AL95" s="41">
        <f>ROUND(B95*'Rate Tables'!$F$279,4)</f>
        <v>24246</v>
      </c>
      <c r="AM95" s="41">
        <f>ROUND(B95*'Rate Tables'!$F$280,4)</f>
        <v>0</v>
      </c>
      <c r="AN95" s="41">
        <f>ROUND(B95*'Rate Tables'!$F$281,4)</f>
        <v>0</v>
      </c>
      <c r="AO95" s="41">
        <f>SUM(AK95:AN95)</f>
        <v>43007.8</v>
      </c>
      <c r="AP95" s="41">
        <f t="shared" si="13"/>
        <v>54664.86</v>
      </c>
      <c r="AR95" s="41">
        <f>'Rate Tables'!$I$242</f>
        <v>2288.12</v>
      </c>
      <c r="AS95" s="41">
        <f>ROUND(R95*'Rate Tables'!$I$247,4)</f>
        <v>2680</v>
      </c>
      <c r="AT95" s="41">
        <f>ROUND(S95*'Rate Tables'!$I$248,4)</f>
        <v>612</v>
      </c>
      <c r="AU95" s="41">
        <f>ROUND(N95*'Rate Tables'!$I$251,4)</f>
        <v>609</v>
      </c>
      <c r="AV95" s="41">
        <f>ROUND(O95*'Rate Tables'!$I$252,4)</f>
        <v>453</v>
      </c>
      <c r="AW95" s="41">
        <f>SUM(AS95:AV95)</f>
        <v>4354</v>
      </c>
      <c r="AX95" s="41">
        <f>ROUND(B95*'Rate Tables'!$I$254,4)</f>
        <v>2107.1999999999998</v>
      </c>
      <c r="AY95" s="41">
        <f>ROUND($B95*'Rate Tables'!$I$256,4)</f>
        <v>3375</v>
      </c>
      <c r="AZ95" s="82">
        <f>ROUND($B95*'Rate Tables'!$I$258,4)</f>
        <v>846</v>
      </c>
      <c r="BA95" s="82">
        <f>ROUND($B95*'Rate Tables'!$I$259,4)</f>
        <v>0</v>
      </c>
      <c r="BB95" s="41">
        <f>ROUND(B95*'Rate Tables'!$I$261,4)</f>
        <v>2518.8000000000002</v>
      </c>
      <c r="BC95" s="41">
        <f>ROUND(B95*'Rate Tables'!$I$263,4)</f>
        <v>0</v>
      </c>
      <c r="BD95" s="41">
        <f>ROUND(B95*'Rate Tables'!$I$265,4)</f>
        <v>95.94</v>
      </c>
      <c r="BE95" s="41">
        <f>ROUND(R95*'Rate Tables'!$I$270,4)</f>
        <v>4820</v>
      </c>
      <c r="BF95" s="41">
        <f>ROUND(S95*'Rate Tables'!$I$271,4)</f>
        <v>1152</v>
      </c>
      <c r="BG95" s="41">
        <f>ROUND(B95*'Rate Tables'!$I$273,4)</f>
        <v>-9054</v>
      </c>
      <c r="BH95" s="41">
        <f>SUM(BE95:BG95)</f>
        <v>-3082</v>
      </c>
      <c r="BI95" s="41">
        <f>ROUND(A95*Q95*'Rate Tables'!$I$277,4)</f>
        <v>18761.8</v>
      </c>
      <c r="BJ95" s="41">
        <f>ROUND(B95*'Rate Tables'!$I$279,4)</f>
        <v>24246</v>
      </c>
      <c r="BK95" s="41">
        <f>ROUND(B95*'Rate Tables'!$I$280,4)</f>
        <v>0</v>
      </c>
      <c r="BL95" s="41">
        <f>ROUND(B95*'Rate Tables'!$I$281,4)</f>
        <v>0</v>
      </c>
      <c r="BM95" s="41">
        <f>SUM(BI95:BL95)</f>
        <v>43007.8</v>
      </c>
      <c r="BN95" s="41">
        <f t="shared" si="14"/>
        <v>55510.86</v>
      </c>
    </row>
    <row r="96" spans="1:66" x14ac:dyDescent="0.25">
      <c r="A96" s="19">
        <f t="shared" si="15"/>
        <v>2000</v>
      </c>
      <c r="B96" s="19">
        <f t="shared" si="15"/>
        <v>800000</v>
      </c>
      <c r="C96" s="50">
        <f t="shared" si="15"/>
        <v>0.35</v>
      </c>
      <c r="D96" s="50">
        <f t="shared" si="15"/>
        <v>0.65</v>
      </c>
      <c r="E96" s="12">
        <f>AP96</f>
        <v>62719.44</v>
      </c>
      <c r="F96" s="12">
        <f>BN96</f>
        <v>63847.44</v>
      </c>
      <c r="G96" s="12">
        <f>F96-E96</f>
        <v>1128</v>
      </c>
      <c r="H96" s="29">
        <f>ROUND(G96/E96*100,1)</f>
        <v>1.8</v>
      </c>
      <c r="J96" s="12">
        <f>E96/B96*100</f>
        <v>7.8399300000000007</v>
      </c>
      <c r="K96" s="12">
        <f>F96/B96*100</f>
        <v>7.9809299999999999</v>
      </c>
      <c r="L96" s="12"/>
      <c r="N96" s="35">
        <f>ROUND(B96*C96,0)</f>
        <v>280000</v>
      </c>
      <c r="O96" s="35">
        <f>ROUND(B96*D96,0)</f>
        <v>520000</v>
      </c>
      <c r="P96" s="57">
        <f>$P$51</f>
        <v>0.9</v>
      </c>
      <c r="Q96" s="55">
        <f>$Q$89</f>
        <v>1</v>
      </c>
      <c r="R96" s="56">
        <f>A96</f>
        <v>2000</v>
      </c>
      <c r="S96" s="35">
        <f>ROUND(A96*P96,0)</f>
        <v>1800</v>
      </c>
      <c r="T96" s="41">
        <f>'Rate Tables'!$F$242</f>
        <v>2288.12</v>
      </c>
      <c r="U96" s="41">
        <f>ROUND(R96*'Rate Tables'!$F$247,4)</f>
        <v>2680</v>
      </c>
      <c r="V96" s="41">
        <f>ROUND(S96*'Rate Tables'!$F$248,4)</f>
        <v>612</v>
      </c>
      <c r="W96" s="41">
        <f>ROUND(N96*'Rate Tables'!$F$251,4)</f>
        <v>568.4</v>
      </c>
      <c r="X96" s="41">
        <f>ROUND(O96*'Rate Tables'!$F$252,4)</f>
        <v>785.2</v>
      </c>
      <c r="Y96" s="41">
        <f>SUM(U96:X96)</f>
        <v>4645.6000000000004</v>
      </c>
      <c r="Z96" s="41">
        <f>ROUND(B96*'Rate Tables'!$F$254,4)</f>
        <v>2809.6</v>
      </c>
      <c r="AA96" s="41">
        <f>ROUND($B96*'Rate Tables'!$F$256,4)</f>
        <v>4500</v>
      </c>
      <c r="AB96" s="82">
        <f>ROUND($B96*'Rate Tables'!$F$258,4)</f>
        <v>0</v>
      </c>
      <c r="AC96" s="82">
        <f>ROUND($B96*'Rate Tables'!$F$259,4)</f>
        <v>0</v>
      </c>
      <c r="AD96" s="41">
        <f>ROUND(B96*'Rate Tables'!$F$261,4)</f>
        <v>3358.4</v>
      </c>
      <c r="AE96" s="41">
        <f>ROUND(B96*'Rate Tables'!$F$263,4)</f>
        <v>0</v>
      </c>
      <c r="AF96" s="41">
        <f>ROUND(B96*'Rate Tables'!$F$265,4)</f>
        <v>127.92</v>
      </c>
      <c r="AG96" s="41">
        <f>ROUND(R96*'Rate Tables'!$F$270,4)</f>
        <v>4820</v>
      </c>
      <c r="AH96" s="41">
        <f>ROUND(S96*'Rate Tables'!$F$271,4)</f>
        <v>1152</v>
      </c>
      <c r="AI96" s="41">
        <f>ROUND(B96*'Rate Tables'!$F$273,4)</f>
        <v>-12072</v>
      </c>
      <c r="AJ96" s="41">
        <f>SUM(AG96:AI96)</f>
        <v>-6100</v>
      </c>
      <c r="AK96" s="41">
        <f>ROUND(A96*Q96*'Rate Tables'!$F$278,4)</f>
        <v>18761.8</v>
      </c>
      <c r="AL96" s="41">
        <f>ROUND(B96*'Rate Tables'!$F$279,4)</f>
        <v>32328</v>
      </c>
      <c r="AM96" s="41">
        <f>ROUND(B96*'Rate Tables'!$F$280,4)</f>
        <v>0</v>
      </c>
      <c r="AN96" s="41">
        <f>ROUND(B96*'Rate Tables'!$F$281,4)</f>
        <v>0</v>
      </c>
      <c r="AO96" s="41">
        <f>SUM(AK96:AN96)</f>
        <v>51089.8</v>
      </c>
      <c r="AP96" s="41">
        <f t="shared" si="13"/>
        <v>62719.44</v>
      </c>
      <c r="AR96" s="41">
        <f>'Rate Tables'!$I$242</f>
        <v>2288.12</v>
      </c>
      <c r="AS96" s="41">
        <f>ROUND(R96*'Rate Tables'!$I$247,4)</f>
        <v>2680</v>
      </c>
      <c r="AT96" s="41">
        <f>ROUND(S96*'Rate Tables'!$I$248,4)</f>
        <v>612</v>
      </c>
      <c r="AU96" s="41">
        <f>ROUND(N96*'Rate Tables'!$I$251,4)</f>
        <v>568.4</v>
      </c>
      <c r="AV96" s="41">
        <f>ROUND(O96*'Rate Tables'!$I$252,4)</f>
        <v>785.2</v>
      </c>
      <c r="AW96" s="41">
        <f>SUM(AS96:AV96)</f>
        <v>4645.6000000000004</v>
      </c>
      <c r="AX96" s="41">
        <f>ROUND(B96*'Rate Tables'!$I$254,4)</f>
        <v>2809.6</v>
      </c>
      <c r="AY96" s="41">
        <f>ROUND($B96*'Rate Tables'!$I$256,4)</f>
        <v>4500</v>
      </c>
      <c r="AZ96" s="82">
        <f>ROUND($B96*'Rate Tables'!$I$258,4)</f>
        <v>1128</v>
      </c>
      <c r="BA96" s="82">
        <f>ROUND($B96*'Rate Tables'!$I$259,4)</f>
        <v>0</v>
      </c>
      <c r="BB96" s="41">
        <f>ROUND(B96*'Rate Tables'!$I$261,4)</f>
        <v>3358.4</v>
      </c>
      <c r="BC96" s="41">
        <f>ROUND(B96*'Rate Tables'!$I$263,4)</f>
        <v>0</v>
      </c>
      <c r="BD96" s="41">
        <f>ROUND(B96*'Rate Tables'!$I$265,4)</f>
        <v>127.92</v>
      </c>
      <c r="BE96" s="41">
        <f>ROUND(R96*'Rate Tables'!$I$270,4)</f>
        <v>4820</v>
      </c>
      <c r="BF96" s="41">
        <f>ROUND(S96*'Rate Tables'!$I$271,4)</f>
        <v>1152</v>
      </c>
      <c r="BG96" s="41">
        <f>ROUND(B96*'Rate Tables'!$I$273,4)</f>
        <v>-12072</v>
      </c>
      <c r="BH96" s="41">
        <f>SUM(BE96:BG96)</f>
        <v>-6100</v>
      </c>
      <c r="BI96" s="41">
        <f>ROUND(A96*Q96*'Rate Tables'!$I$277,4)</f>
        <v>18761.8</v>
      </c>
      <c r="BJ96" s="41">
        <f>ROUND(B96*'Rate Tables'!$I$279,4)</f>
        <v>32328</v>
      </c>
      <c r="BK96" s="41">
        <f>ROUND(B96*'Rate Tables'!$I$280,4)</f>
        <v>0</v>
      </c>
      <c r="BL96" s="41">
        <f>ROUND(B96*'Rate Tables'!$I$281,4)</f>
        <v>0</v>
      </c>
      <c r="BM96" s="41">
        <f>SUM(BI96:BL96)</f>
        <v>51089.8</v>
      </c>
      <c r="BN96" s="41">
        <f t="shared" si="14"/>
        <v>63847.44</v>
      </c>
    </row>
    <row r="97" spans="1:66" x14ac:dyDescent="0.25">
      <c r="A97" s="19">
        <f t="shared" si="15"/>
        <v>2000</v>
      </c>
      <c r="B97" s="19">
        <f t="shared" si="15"/>
        <v>800000</v>
      </c>
      <c r="C97" s="50">
        <f t="shared" si="15"/>
        <v>0.5</v>
      </c>
      <c r="D97" s="50">
        <f t="shared" si="15"/>
        <v>0.5</v>
      </c>
      <c r="E97" s="12">
        <f>AP97</f>
        <v>62781.84</v>
      </c>
      <c r="F97" s="12">
        <f>BN97</f>
        <v>63909.84</v>
      </c>
      <c r="G97" s="12">
        <f>F97-E97</f>
        <v>1128</v>
      </c>
      <c r="H97" s="29">
        <f>ROUND(G97/E97*100,1)</f>
        <v>1.8</v>
      </c>
      <c r="J97" s="12">
        <f>E97/B97*100</f>
        <v>7.8477300000000003</v>
      </c>
      <c r="K97" s="12">
        <f>F97/B97*100</f>
        <v>7.9887299999999994</v>
      </c>
      <c r="L97" s="12"/>
      <c r="N97" s="35">
        <f>ROUND(B97*C97,0)</f>
        <v>400000</v>
      </c>
      <c r="O97" s="35">
        <f>ROUND(B97*D97,0)</f>
        <v>400000</v>
      </c>
      <c r="P97" s="57">
        <f>$P$51</f>
        <v>0.9</v>
      </c>
      <c r="Q97" s="55">
        <f>$Q$89</f>
        <v>1</v>
      </c>
      <c r="R97" s="56">
        <f>A97</f>
        <v>2000</v>
      </c>
      <c r="S97" s="35">
        <f>ROUND(A97*P97,0)</f>
        <v>1800</v>
      </c>
      <c r="T97" s="41">
        <f>'Rate Tables'!$F$242</f>
        <v>2288.12</v>
      </c>
      <c r="U97" s="41">
        <f>ROUND(R97*'Rate Tables'!$F$247,4)</f>
        <v>2680</v>
      </c>
      <c r="V97" s="41">
        <f>ROUND(S97*'Rate Tables'!$F$248,4)</f>
        <v>612</v>
      </c>
      <c r="W97" s="41">
        <f>ROUND(N97*'Rate Tables'!$F$251,4)</f>
        <v>812</v>
      </c>
      <c r="X97" s="41">
        <f>ROUND(O97*'Rate Tables'!$F$252,4)</f>
        <v>604</v>
      </c>
      <c r="Y97" s="41">
        <f>SUM(U97:X97)</f>
        <v>4708</v>
      </c>
      <c r="Z97" s="41">
        <f>ROUND(B97*'Rate Tables'!$F$254,4)</f>
        <v>2809.6</v>
      </c>
      <c r="AA97" s="41">
        <f>ROUND($B97*'Rate Tables'!$F$256,4)</f>
        <v>4500</v>
      </c>
      <c r="AB97" s="82">
        <f>ROUND($B97*'Rate Tables'!$F$258,4)</f>
        <v>0</v>
      </c>
      <c r="AC97" s="82">
        <f>ROUND($B97*'Rate Tables'!$F$259,4)</f>
        <v>0</v>
      </c>
      <c r="AD97" s="41">
        <f>ROUND(B97*'Rate Tables'!$F$261,4)</f>
        <v>3358.4</v>
      </c>
      <c r="AE97" s="41">
        <f>ROUND(B97*'Rate Tables'!$F$263,4)</f>
        <v>0</v>
      </c>
      <c r="AF97" s="41">
        <f>ROUND(B97*'Rate Tables'!$F$265,4)</f>
        <v>127.92</v>
      </c>
      <c r="AG97" s="41">
        <f>ROUND(R97*'Rate Tables'!$F$270,4)</f>
        <v>4820</v>
      </c>
      <c r="AH97" s="41">
        <f>ROUND(S97*'Rate Tables'!$F$271,4)</f>
        <v>1152</v>
      </c>
      <c r="AI97" s="41">
        <f>ROUND(B97*'Rate Tables'!$F$273,4)</f>
        <v>-12072</v>
      </c>
      <c r="AJ97" s="41">
        <f>SUM(AG97:AI97)</f>
        <v>-6100</v>
      </c>
      <c r="AK97" s="41">
        <f>ROUND(A97*Q97*'Rate Tables'!$F$278,4)</f>
        <v>18761.8</v>
      </c>
      <c r="AL97" s="41">
        <f>ROUND(B97*'Rate Tables'!$F$279,4)</f>
        <v>32328</v>
      </c>
      <c r="AM97" s="41">
        <f>ROUND(B97*'Rate Tables'!$F$280,4)</f>
        <v>0</v>
      </c>
      <c r="AN97" s="41">
        <f>ROUND(B97*'Rate Tables'!$F$281,4)</f>
        <v>0</v>
      </c>
      <c r="AO97" s="41">
        <f>SUM(AK97:AN97)</f>
        <v>51089.8</v>
      </c>
      <c r="AP97" s="41">
        <f t="shared" si="13"/>
        <v>62781.84</v>
      </c>
      <c r="AR97" s="41">
        <f>'Rate Tables'!$I$242</f>
        <v>2288.12</v>
      </c>
      <c r="AS97" s="41">
        <f>ROUND(R97*'Rate Tables'!$I$247,4)</f>
        <v>2680</v>
      </c>
      <c r="AT97" s="41">
        <f>ROUND(S97*'Rate Tables'!$I$248,4)</f>
        <v>612</v>
      </c>
      <c r="AU97" s="41">
        <f>ROUND(N97*'Rate Tables'!$I$251,4)</f>
        <v>812</v>
      </c>
      <c r="AV97" s="41">
        <f>ROUND(O97*'Rate Tables'!$I$252,4)</f>
        <v>604</v>
      </c>
      <c r="AW97" s="41">
        <f>SUM(AS97:AV97)</f>
        <v>4708</v>
      </c>
      <c r="AX97" s="41">
        <f>ROUND(B97*'Rate Tables'!$I$254,4)</f>
        <v>2809.6</v>
      </c>
      <c r="AY97" s="41">
        <f>ROUND($B97*'Rate Tables'!$I$256,4)</f>
        <v>4500</v>
      </c>
      <c r="AZ97" s="82">
        <f>ROUND($B97*'Rate Tables'!$I$258,4)</f>
        <v>1128</v>
      </c>
      <c r="BA97" s="82">
        <f>ROUND($B97*'Rate Tables'!$I$259,4)</f>
        <v>0</v>
      </c>
      <c r="BB97" s="41">
        <f>ROUND(B97*'Rate Tables'!$I$261,4)</f>
        <v>3358.4</v>
      </c>
      <c r="BC97" s="41">
        <f>ROUND(B97*'Rate Tables'!$I$263,4)</f>
        <v>0</v>
      </c>
      <c r="BD97" s="41">
        <f>ROUND(B97*'Rate Tables'!$I$265,4)</f>
        <v>127.92</v>
      </c>
      <c r="BE97" s="41">
        <f>ROUND(R97*'Rate Tables'!$I$270,4)</f>
        <v>4820</v>
      </c>
      <c r="BF97" s="41">
        <f>ROUND(S97*'Rate Tables'!$I$271,4)</f>
        <v>1152</v>
      </c>
      <c r="BG97" s="41">
        <f>ROUND(B97*'Rate Tables'!$I$273,4)</f>
        <v>-12072</v>
      </c>
      <c r="BH97" s="41">
        <f>SUM(BE97:BG97)</f>
        <v>-6100</v>
      </c>
      <c r="BI97" s="41">
        <f>ROUND(A97*Q97*'Rate Tables'!$I$277,4)</f>
        <v>18761.8</v>
      </c>
      <c r="BJ97" s="41">
        <f>ROUND(B97*'Rate Tables'!$I$279,4)</f>
        <v>32328</v>
      </c>
      <c r="BK97" s="41">
        <f>ROUND(B97*'Rate Tables'!$I$280,4)</f>
        <v>0</v>
      </c>
      <c r="BL97" s="41">
        <f>ROUND(B97*'Rate Tables'!$I$281,4)</f>
        <v>0</v>
      </c>
      <c r="BM97" s="41">
        <f>SUM(BI97:BL97)</f>
        <v>51089.8</v>
      </c>
      <c r="BN97" s="41">
        <f t="shared" si="14"/>
        <v>63909.84</v>
      </c>
    </row>
    <row r="98" spans="1:66" x14ac:dyDescent="0.25">
      <c r="B98" s="19"/>
      <c r="C98" s="19"/>
      <c r="D98" s="19"/>
      <c r="E98" s="12"/>
      <c r="F98" s="12"/>
      <c r="G98" s="12"/>
      <c r="H98" s="29"/>
      <c r="J98" s="12"/>
      <c r="K98" s="12"/>
      <c r="L98" s="12"/>
      <c r="T98" s="41"/>
      <c r="U98" s="41"/>
      <c r="V98" s="41"/>
      <c r="W98" s="41"/>
      <c r="X98" s="41"/>
      <c r="Y98" s="41"/>
      <c r="Z98" s="41"/>
      <c r="AA98" s="41"/>
      <c r="AB98" s="82"/>
      <c r="AC98" s="82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R98" s="41"/>
      <c r="AS98" s="41"/>
      <c r="AT98" s="41"/>
      <c r="AU98" s="41"/>
      <c r="AV98" s="41"/>
      <c r="AW98" s="41"/>
      <c r="AX98" s="41"/>
      <c r="AY98" s="41"/>
      <c r="AZ98" s="82"/>
      <c r="BA98" s="82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</row>
    <row r="99" spans="1:66" x14ac:dyDescent="0.25">
      <c r="A99" s="19">
        <f t="shared" ref="A99:D102" si="16">A61</f>
        <v>3000</v>
      </c>
      <c r="B99" s="19">
        <f t="shared" si="16"/>
        <v>900000</v>
      </c>
      <c r="C99" s="50">
        <f t="shared" si="16"/>
        <v>0.35</v>
      </c>
      <c r="D99" s="50">
        <f t="shared" si="16"/>
        <v>0.65</v>
      </c>
      <c r="E99" s="12">
        <f>AP99</f>
        <v>80783.03</v>
      </c>
      <c r="F99" s="12">
        <f>BN99</f>
        <v>82052.03</v>
      </c>
      <c r="G99" s="12">
        <f>F99-E99</f>
        <v>1269</v>
      </c>
      <c r="H99" s="29">
        <f>ROUND(G99/E99*100,1)</f>
        <v>1.6</v>
      </c>
      <c r="J99" s="12">
        <f>E99/B99*100</f>
        <v>8.9758922222222211</v>
      </c>
      <c r="K99" s="12">
        <f>F99/B99*100</f>
        <v>9.1168922222222228</v>
      </c>
      <c r="L99" s="12"/>
      <c r="N99" s="35">
        <f>ROUND(B99*C99,0)</f>
        <v>315000</v>
      </c>
      <c r="O99" s="35">
        <f>ROUND(B99*D99,0)</f>
        <v>585000</v>
      </c>
      <c r="P99" s="57">
        <f>$P$51</f>
        <v>0.9</v>
      </c>
      <c r="Q99" s="55">
        <f>$Q$89</f>
        <v>1</v>
      </c>
      <c r="R99" s="56">
        <f>A99</f>
        <v>3000</v>
      </c>
      <c r="S99" s="35">
        <f>ROUND(A99*P99,0)</f>
        <v>2700</v>
      </c>
      <c r="T99" s="41">
        <f>'Rate Tables'!$F$242</f>
        <v>2288.12</v>
      </c>
      <c r="U99" s="41">
        <f>ROUND(R99*'Rate Tables'!$F$247,4)</f>
        <v>4020</v>
      </c>
      <c r="V99" s="41">
        <f>ROUND(S99*'Rate Tables'!$F$248,4)</f>
        <v>918</v>
      </c>
      <c r="W99" s="41">
        <f>ROUND(N99*'Rate Tables'!$F$251,4)</f>
        <v>639.45000000000005</v>
      </c>
      <c r="X99" s="41">
        <f>ROUND(O99*'Rate Tables'!$F$252,4)</f>
        <v>883.35</v>
      </c>
      <c r="Y99" s="41">
        <f>SUM(U99:X99)</f>
        <v>6460.8</v>
      </c>
      <c r="Z99" s="41">
        <f>ROUND(B99*'Rate Tables'!$F$254,4)</f>
        <v>3160.8</v>
      </c>
      <c r="AA99" s="41">
        <f>ROUND($B99*'Rate Tables'!$F$256,4)</f>
        <v>5062.5</v>
      </c>
      <c r="AB99" s="82">
        <f>ROUND($B99*'Rate Tables'!$F$258,4)</f>
        <v>0</v>
      </c>
      <c r="AC99" s="82">
        <f>ROUND($B99*'Rate Tables'!$F$259,4)</f>
        <v>0</v>
      </c>
      <c r="AD99" s="41">
        <f>ROUND(B99*'Rate Tables'!$F$261,4)</f>
        <v>3778.2</v>
      </c>
      <c r="AE99" s="41">
        <f>ROUND(B99*'Rate Tables'!$F$263,4)</f>
        <v>0</v>
      </c>
      <c r="AF99" s="41">
        <f>ROUND(B99*'Rate Tables'!$F$265,4)</f>
        <v>143.91</v>
      </c>
      <c r="AG99" s="41">
        <f>ROUND(R99*'Rate Tables'!$F$270,4)</f>
        <v>7230</v>
      </c>
      <c r="AH99" s="41">
        <f>ROUND(S99*'Rate Tables'!$F$271,4)</f>
        <v>1728</v>
      </c>
      <c r="AI99" s="41">
        <f>ROUND(B99*'Rate Tables'!$F$273,4)</f>
        <v>-13581</v>
      </c>
      <c r="AJ99" s="41">
        <f>SUM(AG99:AI99)</f>
        <v>-4623</v>
      </c>
      <c r="AK99" s="41">
        <f>ROUND(A99*Q99*'Rate Tables'!$F$278,4)</f>
        <v>28142.7</v>
      </c>
      <c r="AL99" s="41">
        <f>ROUND(B99*'Rate Tables'!$F$279,4)</f>
        <v>36369</v>
      </c>
      <c r="AM99" s="41">
        <f>ROUND(B99*'Rate Tables'!$F$280,4)</f>
        <v>0</v>
      </c>
      <c r="AN99" s="41">
        <f>ROUND(B99*'Rate Tables'!$F$281,4)</f>
        <v>0</v>
      </c>
      <c r="AO99" s="41">
        <f>SUM(AK99:AN99)</f>
        <v>64511.7</v>
      </c>
      <c r="AP99" s="41">
        <f t="shared" si="13"/>
        <v>80783.03</v>
      </c>
      <c r="AR99" s="41">
        <f>'Rate Tables'!$I$242</f>
        <v>2288.12</v>
      </c>
      <c r="AS99" s="41">
        <f>ROUND(R99*'Rate Tables'!$I$247,4)</f>
        <v>4020</v>
      </c>
      <c r="AT99" s="41">
        <f>ROUND(S99*'Rate Tables'!$I$248,4)</f>
        <v>918</v>
      </c>
      <c r="AU99" s="41">
        <f>ROUND(N99*'Rate Tables'!$I$251,4)</f>
        <v>639.45000000000005</v>
      </c>
      <c r="AV99" s="41">
        <f>ROUND(O99*'Rate Tables'!$I$252,4)</f>
        <v>883.35</v>
      </c>
      <c r="AW99" s="41">
        <f>SUM(AS99:AV99)</f>
        <v>6460.8</v>
      </c>
      <c r="AX99" s="41">
        <f>ROUND(B99*'Rate Tables'!$I$254,4)</f>
        <v>3160.8</v>
      </c>
      <c r="AY99" s="41">
        <f>ROUND($B99*'Rate Tables'!$I$256,4)</f>
        <v>5062.5</v>
      </c>
      <c r="AZ99" s="82">
        <f>ROUND($B99*'Rate Tables'!$I$258,4)</f>
        <v>1269</v>
      </c>
      <c r="BA99" s="82">
        <f>ROUND($B99*'Rate Tables'!$I$259,4)</f>
        <v>0</v>
      </c>
      <c r="BB99" s="41">
        <f>ROUND(B99*'Rate Tables'!$I$261,4)</f>
        <v>3778.2</v>
      </c>
      <c r="BC99" s="41">
        <f>ROUND(B99*'Rate Tables'!$I$263,4)</f>
        <v>0</v>
      </c>
      <c r="BD99" s="41">
        <f>ROUND(B99*'Rate Tables'!$I$265,4)</f>
        <v>143.91</v>
      </c>
      <c r="BE99" s="41">
        <f>ROUND(R99*'Rate Tables'!$I$270,4)</f>
        <v>7230</v>
      </c>
      <c r="BF99" s="41">
        <f>ROUND(S99*'Rate Tables'!$I$271,4)</f>
        <v>1728</v>
      </c>
      <c r="BG99" s="41">
        <f>ROUND(B99*'Rate Tables'!$I$273,4)</f>
        <v>-13581</v>
      </c>
      <c r="BH99" s="41">
        <f>SUM(BE99:BG99)</f>
        <v>-4623</v>
      </c>
      <c r="BI99" s="41">
        <f>ROUND(A99*Q99*'Rate Tables'!$I$277,4)</f>
        <v>28142.7</v>
      </c>
      <c r="BJ99" s="41">
        <f>ROUND(B99*'Rate Tables'!$I$279,4)</f>
        <v>36369</v>
      </c>
      <c r="BK99" s="41">
        <f>ROUND(B99*'Rate Tables'!$I$280,4)</f>
        <v>0</v>
      </c>
      <c r="BL99" s="41">
        <f>ROUND(B99*'Rate Tables'!$I$281,4)</f>
        <v>0</v>
      </c>
      <c r="BM99" s="41">
        <f>SUM(BI99:BL99)</f>
        <v>64511.7</v>
      </c>
      <c r="BN99" s="41">
        <f t="shared" si="14"/>
        <v>82052.03</v>
      </c>
    </row>
    <row r="100" spans="1:66" x14ac:dyDescent="0.25">
      <c r="A100" s="19">
        <f t="shared" si="16"/>
        <v>3000</v>
      </c>
      <c r="B100" s="19">
        <f t="shared" si="16"/>
        <v>900000</v>
      </c>
      <c r="C100" s="50">
        <f t="shared" si="16"/>
        <v>0.5</v>
      </c>
      <c r="D100" s="50">
        <f t="shared" si="16"/>
        <v>0.5</v>
      </c>
      <c r="E100" s="12">
        <f>AP100</f>
        <v>80853.23</v>
      </c>
      <c r="F100" s="12">
        <f>BN100</f>
        <v>82122.23</v>
      </c>
      <c r="G100" s="12">
        <f>F100-E100</f>
        <v>1269</v>
      </c>
      <c r="H100" s="29">
        <f>ROUND(G100/E100*100,1)</f>
        <v>1.6</v>
      </c>
      <c r="J100" s="12">
        <f>E100/B100*100</f>
        <v>8.9836922222222206</v>
      </c>
      <c r="K100" s="12">
        <f>F100/B100*100</f>
        <v>9.1246922222222224</v>
      </c>
      <c r="L100" s="12"/>
      <c r="N100" s="35">
        <f>ROUND(B100*C100,0)</f>
        <v>450000</v>
      </c>
      <c r="O100" s="35">
        <f>ROUND(B100*D100,0)</f>
        <v>450000</v>
      </c>
      <c r="P100" s="57">
        <f>$P$51</f>
        <v>0.9</v>
      </c>
      <c r="Q100" s="55">
        <f>$Q$89</f>
        <v>1</v>
      </c>
      <c r="R100" s="56">
        <f>A100</f>
        <v>3000</v>
      </c>
      <c r="S100" s="35">
        <f>ROUND(A100*P100,0)</f>
        <v>2700</v>
      </c>
      <c r="T100" s="41">
        <f>'Rate Tables'!$F$242</f>
        <v>2288.12</v>
      </c>
      <c r="U100" s="41">
        <f>ROUND(R100*'Rate Tables'!$F$247,4)</f>
        <v>4020</v>
      </c>
      <c r="V100" s="41">
        <f>ROUND(S100*'Rate Tables'!$F$248,4)</f>
        <v>918</v>
      </c>
      <c r="W100" s="41">
        <f>ROUND(N100*'Rate Tables'!$F$251,4)</f>
        <v>913.5</v>
      </c>
      <c r="X100" s="41">
        <f>ROUND(O100*'Rate Tables'!$F$252,4)</f>
        <v>679.5</v>
      </c>
      <c r="Y100" s="41">
        <f>SUM(U100:X100)</f>
        <v>6531</v>
      </c>
      <c r="Z100" s="41">
        <f>ROUND(B100*'Rate Tables'!$F$254,4)</f>
        <v>3160.8</v>
      </c>
      <c r="AA100" s="41">
        <f>ROUND($B100*'Rate Tables'!$F$256,4)</f>
        <v>5062.5</v>
      </c>
      <c r="AB100" s="82">
        <f>ROUND($B100*'Rate Tables'!$F$258,4)</f>
        <v>0</v>
      </c>
      <c r="AC100" s="82">
        <f>ROUND($B100*'Rate Tables'!$F$259,4)</f>
        <v>0</v>
      </c>
      <c r="AD100" s="41">
        <f>ROUND(B100*'Rate Tables'!$F$261,4)</f>
        <v>3778.2</v>
      </c>
      <c r="AE100" s="41">
        <f>ROUND(B100*'Rate Tables'!$F$263,4)</f>
        <v>0</v>
      </c>
      <c r="AF100" s="41">
        <f>ROUND(B100*'Rate Tables'!$F$265,4)</f>
        <v>143.91</v>
      </c>
      <c r="AG100" s="41">
        <f>ROUND(R100*'Rate Tables'!$F$270,4)</f>
        <v>7230</v>
      </c>
      <c r="AH100" s="41">
        <f>ROUND(S100*'Rate Tables'!$F$271,4)</f>
        <v>1728</v>
      </c>
      <c r="AI100" s="41">
        <f>ROUND(B100*'Rate Tables'!$F$273,4)</f>
        <v>-13581</v>
      </c>
      <c r="AJ100" s="41">
        <f>SUM(AG100:AI100)</f>
        <v>-4623</v>
      </c>
      <c r="AK100" s="41">
        <f>ROUND(A100*Q100*'Rate Tables'!$F$278,4)</f>
        <v>28142.7</v>
      </c>
      <c r="AL100" s="41">
        <f>ROUND(B100*'Rate Tables'!$F$279,4)</f>
        <v>36369</v>
      </c>
      <c r="AM100" s="41">
        <f>ROUND(B100*'Rate Tables'!$F$280,4)</f>
        <v>0</v>
      </c>
      <c r="AN100" s="41">
        <f>ROUND(B100*'Rate Tables'!$F$281,4)</f>
        <v>0</v>
      </c>
      <c r="AO100" s="41">
        <f>SUM(AK100:AN100)</f>
        <v>64511.7</v>
      </c>
      <c r="AP100" s="41">
        <f t="shared" si="13"/>
        <v>80853.23</v>
      </c>
      <c r="AR100" s="41">
        <f>'Rate Tables'!$I$242</f>
        <v>2288.12</v>
      </c>
      <c r="AS100" s="41">
        <f>ROUND(R100*'Rate Tables'!$I$247,4)</f>
        <v>4020</v>
      </c>
      <c r="AT100" s="41">
        <f>ROUND(S100*'Rate Tables'!$I$248,4)</f>
        <v>918</v>
      </c>
      <c r="AU100" s="41">
        <f>ROUND(N100*'Rate Tables'!$I$251,4)</f>
        <v>913.5</v>
      </c>
      <c r="AV100" s="41">
        <f>ROUND(O100*'Rate Tables'!$I$252,4)</f>
        <v>679.5</v>
      </c>
      <c r="AW100" s="41">
        <f>SUM(AS100:AV100)</f>
        <v>6531</v>
      </c>
      <c r="AX100" s="41">
        <f>ROUND(B100*'Rate Tables'!$I$254,4)</f>
        <v>3160.8</v>
      </c>
      <c r="AY100" s="41">
        <f>ROUND($B100*'Rate Tables'!$I$256,4)</f>
        <v>5062.5</v>
      </c>
      <c r="AZ100" s="82">
        <f>ROUND($B100*'Rate Tables'!$I$258,4)</f>
        <v>1269</v>
      </c>
      <c r="BA100" s="82">
        <f>ROUND($B100*'Rate Tables'!$I$259,4)</f>
        <v>0</v>
      </c>
      <c r="BB100" s="41">
        <f>ROUND(B100*'Rate Tables'!$I$261,4)</f>
        <v>3778.2</v>
      </c>
      <c r="BC100" s="41">
        <f>ROUND(B100*'Rate Tables'!$I$263,4)</f>
        <v>0</v>
      </c>
      <c r="BD100" s="41">
        <f>ROUND(B100*'Rate Tables'!$I$265,4)</f>
        <v>143.91</v>
      </c>
      <c r="BE100" s="41">
        <f>ROUND(R100*'Rate Tables'!$I$270,4)</f>
        <v>7230</v>
      </c>
      <c r="BF100" s="41">
        <f>ROUND(S100*'Rate Tables'!$I$271,4)</f>
        <v>1728</v>
      </c>
      <c r="BG100" s="41">
        <f>ROUND(B100*'Rate Tables'!$I$273,4)</f>
        <v>-13581</v>
      </c>
      <c r="BH100" s="41">
        <f>SUM(BE100:BG100)</f>
        <v>-4623</v>
      </c>
      <c r="BI100" s="41">
        <f>ROUND(A100*Q100*'Rate Tables'!$I$277,4)</f>
        <v>28142.7</v>
      </c>
      <c r="BJ100" s="41">
        <f>ROUND(B100*'Rate Tables'!$I$279,4)</f>
        <v>36369</v>
      </c>
      <c r="BK100" s="41">
        <f>ROUND(B100*'Rate Tables'!$I$280,4)</f>
        <v>0</v>
      </c>
      <c r="BL100" s="41">
        <f>ROUND(B100*'Rate Tables'!$I$281,4)</f>
        <v>0</v>
      </c>
      <c r="BM100" s="41">
        <f>SUM(BI100:BL100)</f>
        <v>64511.7</v>
      </c>
      <c r="BN100" s="41">
        <f t="shared" si="14"/>
        <v>82122.23</v>
      </c>
    </row>
    <row r="101" spans="1:66" x14ac:dyDescent="0.25">
      <c r="A101" s="19">
        <f t="shared" si="16"/>
        <v>3000</v>
      </c>
      <c r="B101" s="19">
        <f t="shared" si="16"/>
        <v>1200000</v>
      </c>
      <c r="C101" s="50">
        <f t="shared" si="16"/>
        <v>0.35</v>
      </c>
      <c r="D101" s="50">
        <f t="shared" si="16"/>
        <v>0.65</v>
      </c>
      <c r="E101" s="12">
        <f>AP101</f>
        <v>92935.1</v>
      </c>
      <c r="F101" s="12">
        <f>BN101</f>
        <v>94627.1</v>
      </c>
      <c r="G101" s="12">
        <f>F101-E101</f>
        <v>1692</v>
      </c>
      <c r="H101" s="29">
        <f>ROUND(G101/E101*100,1)</f>
        <v>1.8</v>
      </c>
      <c r="J101" s="12">
        <f>E101/B101*100</f>
        <v>7.7445916666666665</v>
      </c>
      <c r="K101" s="12">
        <f>F101/B101*100</f>
        <v>7.8855916666666674</v>
      </c>
      <c r="L101" s="12"/>
      <c r="N101" s="35">
        <f>ROUND(B101*C101,0)</f>
        <v>420000</v>
      </c>
      <c r="O101" s="35">
        <f>ROUND(B101*D101,0)</f>
        <v>780000</v>
      </c>
      <c r="P101" s="57">
        <f>$P$51</f>
        <v>0.9</v>
      </c>
      <c r="Q101" s="55">
        <f>$Q$89</f>
        <v>1</v>
      </c>
      <c r="R101" s="56">
        <f>A101</f>
        <v>3000</v>
      </c>
      <c r="S101" s="35">
        <f>ROUND(A101*P101,0)</f>
        <v>2700</v>
      </c>
      <c r="T101" s="41">
        <f>'Rate Tables'!$F$242</f>
        <v>2288.12</v>
      </c>
      <c r="U101" s="41">
        <f>ROUND(R101*'Rate Tables'!$F$247,4)</f>
        <v>4020</v>
      </c>
      <c r="V101" s="41">
        <f>ROUND(S101*'Rate Tables'!$F$248,4)</f>
        <v>918</v>
      </c>
      <c r="W101" s="41">
        <f>ROUND(N101*'Rate Tables'!$F$251,4)</f>
        <v>852.6</v>
      </c>
      <c r="X101" s="41">
        <f>ROUND(O101*'Rate Tables'!$F$252,4)</f>
        <v>1177.8</v>
      </c>
      <c r="Y101" s="41">
        <f>SUM(U101:X101)</f>
        <v>6968.4000000000005</v>
      </c>
      <c r="Z101" s="41">
        <f>ROUND(B101*'Rate Tables'!$F$254,4)</f>
        <v>4214.3999999999996</v>
      </c>
      <c r="AA101" s="41">
        <f>ROUND($B101*'Rate Tables'!$F$256,4)</f>
        <v>6750</v>
      </c>
      <c r="AB101" s="82">
        <f>ROUND($B101*'Rate Tables'!$F$258,4)</f>
        <v>0</v>
      </c>
      <c r="AC101" s="82">
        <f>ROUND($B101*'Rate Tables'!$F$259,4)</f>
        <v>0</v>
      </c>
      <c r="AD101" s="41">
        <f>ROUND(B101*'Rate Tables'!$F$261,4)</f>
        <v>5037.6000000000004</v>
      </c>
      <c r="AE101" s="41">
        <f>ROUND(B101*'Rate Tables'!$F$263,4)</f>
        <v>0</v>
      </c>
      <c r="AF101" s="41">
        <f>ROUND(B101*'Rate Tables'!$F$265,4)</f>
        <v>191.88</v>
      </c>
      <c r="AG101" s="41">
        <f>ROUND(R101*'Rate Tables'!$F$270,4)</f>
        <v>7230</v>
      </c>
      <c r="AH101" s="41">
        <f>ROUND(S101*'Rate Tables'!$F$271,4)</f>
        <v>1728</v>
      </c>
      <c r="AI101" s="41">
        <f>ROUND(B101*'Rate Tables'!$F$273,4)</f>
        <v>-18108</v>
      </c>
      <c r="AJ101" s="41">
        <f>SUM(AG101:AI101)</f>
        <v>-9150</v>
      </c>
      <c r="AK101" s="41">
        <f>ROUND(A101*Q101*'Rate Tables'!$F$278,4)</f>
        <v>28142.7</v>
      </c>
      <c r="AL101" s="41">
        <f>ROUND(B101*'Rate Tables'!$F$279,4)</f>
        <v>48492</v>
      </c>
      <c r="AM101" s="41">
        <f>ROUND(B101*'Rate Tables'!$F$280,4)</f>
        <v>0</v>
      </c>
      <c r="AN101" s="41">
        <f>ROUND(B101*'Rate Tables'!$F$281,4)</f>
        <v>0</v>
      </c>
      <c r="AO101" s="41">
        <f>SUM(AK101:AN101)</f>
        <v>76634.7</v>
      </c>
      <c r="AP101" s="41">
        <f t="shared" si="13"/>
        <v>92935.1</v>
      </c>
      <c r="AR101" s="41">
        <f>'Rate Tables'!$I$242</f>
        <v>2288.12</v>
      </c>
      <c r="AS101" s="41">
        <f>ROUND(R101*'Rate Tables'!$I$247,4)</f>
        <v>4020</v>
      </c>
      <c r="AT101" s="41">
        <f>ROUND(S101*'Rate Tables'!$I$248,4)</f>
        <v>918</v>
      </c>
      <c r="AU101" s="41">
        <f>ROUND(N101*'Rate Tables'!$I$251,4)</f>
        <v>852.6</v>
      </c>
      <c r="AV101" s="41">
        <f>ROUND(O101*'Rate Tables'!$I$252,4)</f>
        <v>1177.8</v>
      </c>
      <c r="AW101" s="41">
        <f>SUM(AS101:AV101)</f>
        <v>6968.4000000000005</v>
      </c>
      <c r="AX101" s="41">
        <f>ROUND(B101*'Rate Tables'!$I$254,4)</f>
        <v>4214.3999999999996</v>
      </c>
      <c r="AY101" s="41">
        <f>ROUND($B101*'Rate Tables'!$I$256,4)</f>
        <v>6750</v>
      </c>
      <c r="AZ101" s="82">
        <f>ROUND($B101*'Rate Tables'!$I$258,4)</f>
        <v>1692</v>
      </c>
      <c r="BA101" s="82">
        <f>ROUND($B101*'Rate Tables'!$I$259,4)</f>
        <v>0</v>
      </c>
      <c r="BB101" s="41">
        <f>ROUND(B101*'Rate Tables'!$I$261,4)</f>
        <v>5037.6000000000004</v>
      </c>
      <c r="BC101" s="41">
        <f>ROUND(B101*'Rate Tables'!$I$263,4)</f>
        <v>0</v>
      </c>
      <c r="BD101" s="41">
        <f>ROUND(B101*'Rate Tables'!$I$265,4)</f>
        <v>191.88</v>
      </c>
      <c r="BE101" s="41">
        <f>ROUND(R101*'Rate Tables'!$I$270,4)</f>
        <v>7230</v>
      </c>
      <c r="BF101" s="41">
        <f>ROUND(S101*'Rate Tables'!$I$271,4)</f>
        <v>1728</v>
      </c>
      <c r="BG101" s="41">
        <f>ROUND(B101*'Rate Tables'!$I$273,4)</f>
        <v>-18108</v>
      </c>
      <c r="BH101" s="41">
        <f>SUM(BE101:BG101)</f>
        <v>-9150</v>
      </c>
      <c r="BI101" s="41">
        <f>ROUND(A101*Q101*'Rate Tables'!$I$277,4)</f>
        <v>28142.7</v>
      </c>
      <c r="BJ101" s="41">
        <f>ROUND(B101*'Rate Tables'!$I$279,4)</f>
        <v>48492</v>
      </c>
      <c r="BK101" s="41">
        <f>ROUND(B101*'Rate Tables'!$I$280,4)</f>
        <v>0</v>
      </c>
      <c r="BL101" s="41">
        <f>ROUND(B101*'Rate Tables'!$I$281,4)</f>
        <v>0</v>
      </c>
      <c r="BM101" s="41">
        <f>SUM(BI101:BL101)</f>
        <v>76634.7</v>
      </c>
      <c r="BN101" s="41">
        <f t="shared" si="14"/>
        <v>94627.1</v>
      </c>
    </row>
    <row r="102" spans="1:66" x14ac:dyDescent="0.25">
      <c r="A102" s="19">
        <f t="shared" si="16"/>
        <v>3000</v>
      </c>
      <c r="B102" s="19">
        <f t="shared" si="16"/>
        <v>1200000</v>
      </c>
      <c r="C102" s="50">
        <f t="shared" si="16"/>
        <v>0.5</v>
      </c>
      <c r="D102" s="50">
        <f t="shared" si="16"/>
        <v>0.5</v>
      </c>
      <c r="E102" s="12">
        <f>AP102</f>
        <v>93028.7</v>
      </c>
      <c r="F102" s="12">
        <f>BN102</f>
        <v>94720.7</v>
      </c>
      <c r="G102" s="12">
        <f>F102-E102</f>
        <v>1692</v>
      </c>
      <c r="H102" s="29">
        <f>ROUND(G102/E102*100,1)</f>
        <v>1.8</v>
      </c>
      <c r="J102" s="12">
        <f>E102/B102*100</f>
        <v>7.7523916666666661</v>
      </c>
      <c r="K102" s="12">
        <f>F102/B102*100</f>
        <v>7.8933916666666661</v>
      </c>
      <c r="L102" s="12"/>
      <c r="N102" s="35">
        <f>ROUND(B102*C102,0)</f>
        <v>600000</v>
      </c>
      <c r="O102" s="35">
        <f>ROUND(B102*D102,0)</f>
        <v>600000</v>
      </c>
      <c r="P102" s="57">
        <f>$P$51</f>
        <v>0.9</v>
      </c>
      <c r="Q102" s="55">
        <f>$Q$89</f>
        <v>1</v>
      </c>
      <c r="R102" s="56">
        <f>A102</f>
        <v>3000</v>
      </c>
      <c r="S102" s="35">
        <f>ROUND(A102*P102,0)</f>
        <v>2700</v>
      </c>
      <c r="T102" s="41">
        <f>'Rate Tables'!$F$242</f>
        <v>2288.12</v>
      </c>
      <c r="U102" s="41">
        <f>ROUND(R102*'Rate Tables'!$F$247,4)</f>
        <v>4020</v>
      </c>
      <c r="V102" s="41">
        <f>ROUND(S102*'Rate Tables'!$F$248,4)</f>
        <v>918</v>
      </c>
      <c r="W102" s="41">
        <f>ROUND(N102*'Rate Tables'!$F$251,4)</f>
        <v>1218</v>
      </c>
      <c r="X102" s="41">
        <f>ROUND(O102*'Rate Tables'!$F$252,4)</f>
        <v>906</v>
      </c>
      <c r="Y102" s="41">
        <f>SUM(U102:X102)</f>
        <v>7062</v>
      </c>
      <c r="Z102" s="41">
        <f>ROUND(B102*'Rate Tables'!$F$254,4)</f>
        <v>4214.3999999999996</v>
      </c>
      <c r="AA102" s="41">
        <f>ROUND($B102*'Rate Tables'!$F$256,4)</f>
        <v>6750</v>
      </c>
      <c r="AB102" s="82">
        <f>ROUND($B102*'Rate Tables'!$F$258,4)</f>
        <v>0</v>
      </c>
      <c r="AC102" s="82">
        <f>ROUND($B102*'Rate Tables'!$F$259,4)</f>
        <v>0</v>
      </c>
      <c r="AD102" s="41">
        <f>ROUND(B102*'Rate Tables'!$F$261,4)</f>
        <v>5037.6000000000004</v>
      </c>
      <c r="AE102" s="41">
        <f>ROUND(B102*'Rate Tables'!$F$263,4)</f>
        <v>0</v>
      </c>
      <c r="AF102" s="41">
        <f>ROUND(B102*'Rate Tables'!$F$265,4)</f>
        <v>191.88</v>
      </c>
      <c r="AG102" s="41">
        <f>ROUND(R102*'Rate Tables'!$F$270,4)</f>
        <v>7230</v>
      </c>
      <c r="AH102" s="41">
        <f>ROUND(S102*'Rate Tables'!$F$271,4)</f>
        <v>1728</v>
      </c>
      <c r="AI102" s="41">
        <f>ROUND(B102*'Rate Tables'!$F$273,4)</f>
        <v>-18108</v>
      </c>
      <c r="AJ102" s="41">
        <f>SUM(AG102:AI102)</f>
        <v>-9150</v>
      </c>
      <c r="AK102" s="41">
        <f>ROUND(A102*Q102*'Rate Tables'!$F$278,4)</f>
        <v>28142.7</v>
      </c>
      <c r="AL102" s="41">
        <f>ROUND(B102*'Rate Tables'!$F$279,4)</f>
        <v>48492</v>
      </c>
      <c r="AM102" s="41">
        <f>ROUND(B102*'Rate Tables'!$F$280,4)</f>
        <v>0</v>
      </c>
      <c r="AN102" s="41">
        <f>ROUND(B102*'Rate Tables'!$F$281,4)</f>
        <v>0</v>
      </c>
      <c r="AO102" s="41">
        <f>SUM(AK102:AN102)</f>
        <v>76634.7</v>
      </c>
      <c r="AP102" s="41">
        <f t="shared" si="13"/>
        <v>93028.7</v>
      </c>
      <c r="AR102" s="41">
        <f>'Rate Tables'!$I$242</f>
        <v>2288.12</v>
      </c>
      <c r="AS102" s="41">
        <f>ROUND(R102*'Rate Tables'!$I$247,4)</f>
        <v>4020</v>
      </c>
      <c r="AT102" s="41">
        <f>ROUND(S102*'Rate Tables'!$I$248,4)</f>
        <v>918</v>
      </c>
      <c r="AU102" s="41">
        <f>ROUND(N102*'Rate Tables'!$I$251,4)</f>
        <v>1218</v>
      </c>
      <c r="AV102" s="41">
        <f>ROUND(O102*'Rate Tables'!$I$252,4)</f>
        <v>906</v>
      </c>
      <c r="AW102" s="41">
        <f>SUM(AS102:AV102)</f>
        <v>7062</v>
      </c>
      <c r="AX102" s="41">
        <f>ROUND(B102*'Rate Tables'!$I$254,4)</f>
        <v>4214.3999999999996</v>
      </c>
      <c r="AY102" s="41">
        <f>ROUND($B102*'Rate Tables'!$I$256,4)</f>
        <v>6750</v>
      </c>
      <c r="AZ102" s="82">
        <f>ROUND($B102*'Rate Tables'!$I$258,4)</f>
        <v>1692</v>
      </c>
      <c r="BA102" s="82">
        <f>ROUND($B102*'Rate Tables'!$I$259,4)</f>
        <v>0</v>
      </c>
      <c r="BB102" s="41">
        <f>ROUND(B102*'Rate Tables'!$I$261,4)</f>
        <v>5037.6000000000004</v>
      </c>
      <c r="BC102" s="41">
        <f>ROUND(B102*'Rate Tables'!$I$263,4)</f>
        <v>0</v>
      </c>
      <c r="BD102" s="41">
        <f>ROUND(B102*'Rate Tables'!$I$265,4)</f>
        <v>191.88</v>
      </c>
      <c r="BE102" s="41">
        <f>ROUND(R102*'Rate Tables'!$I$270,4)</f>
        <v>7230</v>
      </c>
      <c r="BF102" s="41">
        <f>ROUND(S102*'Rate Tables'!$I$271,4)</f>
        <v>1728</v>
      </c>
      <c r="BG102" s="41">
        <f>ROUND(B102*'Rate Tables'!$I$273,4)</f>
        <v>-18108</v>
      </c>
      <c r="BH102" s="41">
        <f>SUM(BE102:BG102)</f>
        <v>-9150</v>
      </c>
      <c r="BI102" s="41">
        <f>ROUND(A102*Q102*'Rate Tables'!$I$277,4)</f>
        <v>28142.7</v>
      </c>
      <c r="BJ102" s="41">
        <f>ROUND(B102*'Rate Tables'!$I$279,4)</f>
        <v>48492</v>
      </c>
      <c r="BK102" s="41">
        <f>ROUND(B102*'Rate Tables'!$I$280,4)</f>
        <v>0</v>
      </c>
      <c r="BL102" s="41">
        <f>ROUND(B102*'Rate Tables'!$I$281,4)</f>
        <v>0</v>
      </c>
      <c r="BM102" s="41">
        <f>SUM(BI102:BL102)</f>
        <v>76634.7</v>
      </c>
      <c r="BN102" s="41">
        <f t="shared" si="14"/>
        <v>94720.7</v>
      </c>
    </row>
    <row r="103" spans="1:66" x14ac:dyDescent="0.25">
      <c r="B103" s="19"/>
      <c r="C103" s="19"/>
      <c r="D103" s="19"/>
      <c r="E103" s="12"/>
      <c r="F103" s="12"/>
      <c r="G103" s="12"/>
      <c r="H103" s="29"/>
      <c r="J103" s="12"/>
      <c r="K103" s="12"/>
      <c r="L103" s="12"/>
      <c r="T103" s="41"/>
      <c r="U103" s="41"/>
      <c r="V103" s="41"/>
      <c r="W103" s="41"/>
      <c r="X103" s="41"/>
      <c r="Y103" s="41"/>
      <c r="Z103" s="41"/>
      <c r="AA103" s="41"/>
      <c r="AB103" s="82"/>
      <c r="AC103" s="82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R103" s="41"/>
      <c r="AS103" s="41"/>
      <c r="AT103" s="41"/>
      <c r="AU103" s="41"/>
      <c r="AV103" s="41"/>
      <c r="AW103" s="41"/>
      <c r="AX103" s="41"/>
      <c r="AY103" s="41"/>
      <c r="AZ103" s="82"/>
      <c r="BA103" s="82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</row>
    <row r="104" spans="1:66" x14ac:dyDescent="0.25">
      <c r="A104" s="19">
        <f t="shared" ref="A104:D107" si="17">A66</f>
        <v>4000</v>
      </c>
      <c r="B104" s="19">
        <f t="shared" si="17"/>
        <v>1200000</v>
      </c>
      <c r="C104" s="50">
        <f t="shared" si="17"/>
        <v>0.35</v>
      </c>
      <c r="D104" s="50">
        <f t="shared" si="17"/>
        <v>0.65</v>
      </c>
      <c r="E104" s="12">
        <f>AP104</f>
        <v>106948</v>
      </c>
      <c r="F104" s="12">
        <f>BN104</f>
        <v>108640</v>
      </c>
      <c r="G104" s="12">
        <f>F104-E104</f>
        <v>1692</v>
      </c>
      <c r="H104" s="29">
        <f>ROUND(G104/E104*100,1)</f>
        <v>1.6</v>
      </c>
      <c r="J104" s="12">
        <f>E104/B104*100</f>
        <v>8.9123333333333328</v>
      </c>
      <c r="K104" s="12">
        <f>F104/B104*100</f>
        <v>9.0533333333333328</v>
      </c>
      <c r="L104" s="12"/>
      <c r="N104" s="35">
        <f>ROUND(B104*C104,0)</f>
        <v>420000</v>
      </c>
      <c r="O104" s="35">
        <f>ROUND(B104*D104,0)</f>
        <v>780000</v>
      </c>
      <c r="P104" s="57">
        <f>$P$51</f>
        <v>0.9</v>
      </c>
      <c r="Q104" s="55">
        <f>$Q$89</f>
        <v>1</v>
      </c>
      <c r="R104" s="56">
        <f>A104</f>
        <v>4000</v>
      </c>
      <c r="S104" s="35">
        <f>ROUND(A104*P104,0)</f>
        <v>3600</v>
      </c>
      <c r="T104" s="41">
        <f>'Rate Tables'!$F$242</f>
        <v>2288.12</v>
      </c>
      <c r="U104" s="41">
        <f>ROUND(R104*'Rate Tables'!$F$247,4)</f>
        <v>5360</v>
      </c>
      <c r="V104" s="41">
        <f>ROUND(S104*'Rate Tables'!$F$248,4)</f>
        <v>1224</v>
      </c>
      <c r="W104" s="41">
        <f>ROUND(N104*'Rate Tables'!$F$251,4)</f>
        <v>852.6</v>
      </c>
      <c r="X104" s="41">
        <f>ROUND(O104*'Rate Tables'!$F$252,4)</f>
        <v>1177.8</v>
      </c>
      <c r="Y104" s="41">
        <f>SUM(U104:X104)</f>
        <v>8614.4</v>
      </c>
      <c r="Z104" s="41">
        <f>ROUND(B104*'Rate Tables'!$F$254,4)</f>
        <v>4214.3999999999996</v>
      </c>
      <c r="AA104" s="41">
        <f>ROUND($B104*'Rate Tables'!$F$256,4)</f>
        <v>6750</v>
      </c>
      <c r="AB104" s="82">
        <f>ROUND($B104*'Rate Tables'!$F$258,4)</f>
        <v>0</v>
      </c>
      <c r="AC104" s="82">
        <f>ROUND($B104*'Rate Tables'!$F$259,4)</f>
        <v>0</v>
      </c>
      <c r="AD104" s="41">
        <f>ROUND(B104*'Rate Tables'!$F$261,4)</f>
        <v>5037.6000000000004</v>
      </c>
      <c r="AE104" s="41">
        <f>ROUND(B104*'Rate Tables'!$F$263,4)</f>
        <v>0</v>
      </c>
      <c r="AF104" s="41">
        <f>ROUND(B104*'Rate Tables'!$F$265,4)</f>
        <v>191.88</v>
      </c>
      <c r="AG104" s="41">
        <f>ROUND(R104*'Rate Tables'!$F$270,4)</f>
        <v>9640</v>
      </c>
      <c r="AH104" s="41">
        <f>ROUND(S104*'Rate Tables'!$F$271,4)</f>
        <v>2304</v>
      </c>
      <c r="AI104" s="41">
        <f>ROUND(B104*'Rate Tables'!$F$273,4)</f>
        <v>-18108</v>
      </c>
      <c r="AJ104" s="41">
        <f>SUM(AG104:AI104)</f>
        <v>-6164</v>
      </c>
      <c r="AK104" s="41">
        <f>ROUND(A104*Q104*'Rate Tables'!$F$278,4)</f>
        <v>37523.599999999999</v>
      </c>
      <c r="AL104" s="41">
        <f>ROUND(B104*'Rate Tables'!$F$279,4)</f>
        <v>48492</v>
      </c>
      <c r="AM104" s="41">
        <f>ROUND(B104*'Rate Tables'!$F$280,4)</f>
        <v>0</v>
      </c>
      <c r="AN104" s="41">
        <f>ROUND(B104*'Rate Tables'!$F$281,4)</f>
        <v>0</v>
      </c>
      <c r="AO104" s="41">
        <f>SUM(AK104:AN104)</f>
        <v>86015.6</v>
      </c>
      <c r="AP104" s="41">
        <f t="shared" si="13"/>
        <v>106948</v>
      </c>
      <c r="AR104" s="41">
        <f>'Rate Tables'!$I$242</f>
        <v>2288.12</v>
      </c>
      <c r="AS104" s="41">
        <f>ROUND(R104*'Rate Tables'!$I$247,4)</f>
        <v>5360</v>
      </c>
      <c r="AT104" s="41">
        <f>ROUND(S104*'Rate Tables'!$I$248,4)</f>
        <v>1224</v>
      </c>
      <c r="AU104" s="41">
        <f>ROUND(N104*'Rate Tables'!$I$251,4)</f>
        <v>852.6</v>
      </c>
      <c r="AV104" s="41">
        <f>ROUND(O104*'Rate Tables'!$I$252,4)</f>
        <v>1177.8</v>
      </c>
      <c r="AW104" s="41">
        <f>SUM(AS104:AV104)</f>
        <v>8614.4</v>
      </c>
      <c r="AX104" s="41">
        <f>ROUND(B104*'Rate Tables'!$I$254,4)</f>
        <v>4214.3999999999996</v>
      </c>
      <c r="AY104" s="41">
        <f>ROUND($B104*'Rate Tables'!$I$256,4)</f>
        <v>6750</v>
      </c>
      <c r="AZ104" s="82">
        <f>ROUND($B104*'Rate Tables'!$I$258,4)</f>
        <v>1692</v>
      </c>
      <c r="BA104" s="82">
        <f>ROUND($B104*'Rate Tables'!$I$259,4)</f>
        <v>0</v>
      </c>
      <c r="BB104" s="41">
        <f>ROUND(B104*'Rate Tables'!$I$261,4)</f>
        <v>5037.6000000000004</v>
      </c>
      <c r="BC104" s="41">
        <f>ROUND(B104*'Rate Tables'!$I$263,4)</f>
        <v>0</v>
      </c>
      <c r="BD104" s="41">
        <f>ROUND(B104*'Rate Tables'!$I$265,4)</f>
        <v>191.88</v>
      </c>
      <c r="BE104" s="41">
        <f>ROUND(R104*'Rate Tables'!$I$270,4)</f>
        <v>9640</v>
      </c>
      <c r="BF104" s="41">
        <f>ROUND(S104*'Rate Tables'!$I$271,4)</f>
        <v>2304</v>
      </c>
      <c r="BG104" s="41">
        <f>ROUND(B104*'Rate Tables'!$I$273,4)</f>
        <v>-18108</v>
      </c>
      <c r="BH104" s="41">
        <f>SUM(BE104:BG104)</f>
        <v>-6164</v>
      </c>
      <c r="BI104" s="41">
        <f>ROUND(A104*Q104*'Rate Tables'!$I$277,4)</f>
        <v>37523.599999999999</v>
      </c>
      <c r="BJ104" s="41">
        <f>ROUND(B104*'Rate Tables'!$I$279,4)</f>
        <v>48492</v>
      </c>
      <c r="BK104" s="41">
        <f>ROUND(B104*'Rate Tables'!$I$280,4)</f>
        <v>0</v>
      </c>
      <c r="BL104" s="41">
        <f>ROUND(B104*'Rate Tables'!$I$281,4)</f>
        <v>0</v>
      </c>
      <c r="BM104" s="41">
        <f>SUM(BI104:BL104)</f>
        <v>86015.6</v>
      </c>
      <c r="BN104" s="41">
        <f t="shared" si="14"/>
        <v>108640</v>
      </c>
    </row>
    <row r="105" spans="1:66" x14ac:dyDescent="0.25">
      <c r="A105" s="19">
        <f t="shared" si="17"/>
        <v>4000</v>
      </c>
      <c r="B105" s="19">
        <f t="shared" si="17"/>
        <v>1200000</v>
      </c>
      <c r="C105" s="50">
        <f t="shared" si="17"/>
        <v>0.5</v>
      </c>
      <c r="D105" s="50">
        <f t="shared" si="17"/>
        <v>0.5</v>
      </c>
      <c r="E105" s="12">
        <f>AP105</f>
        <v>107041.60000000001</v>
      </c>
      <c r="F105" s="12">
        <f>BN105</f>
        <v>108733.6</v>
      </c>
      <c r="G105" s="12">
        <f>F105-E105</f>
        <v>1692</v>
      </c>
      <c r="H105" s="29">
        <f>ROUND(G105/E105*100,1)</f>
        <v>1.6</v>
      </c>
      <c r="J105" s="12">
        <f>E105/B105*100</f>
        <v>8.9201333333333341</v>
      </c>
      <c r="K105" s="12">
        <f>F105/B105*100</f>
        <v>9.0611333333333341</v>
      </c>
      <c r="L105" s="12"/>
      <c r="N105" s="35">
        <f>ROUND(B105*C105,0)</f>
        <v>600000</v>
      </c>
      <c r="O105" s="35">
        <f>ROUND(B105*D105,0)</f>
        <v>600000</v>
      </c>
      <c r="P105" s="57">
        <f>$P$51</f>
        <v>0.9</v>
      </c>
      <c r="Q105" s="55">
        <f>$Q$89</f>
        <v>1</v>
      </c>
      <c r="R105" s="56">
        <f>A105</f>
        <v>4000</v>
      </c>
      <c r="S105" s="35">
        <f>ROUND(A105*P105,0)</f>
        <v>3600</v>
      </c>
      <c r="T105" s="41">
        <f>'Rate Tables'!$F$242</f>
        <v>2288.12</v>
      </c>
      <c r="U105" s="41">
        <f>ROUND(R105*'Rate Tables'!$F$247,4)</f>
        <v>5360</v>
      </c>
      <c r="V105" s="41">
        <f>ROUND(S105*'Rate Tables'!$F$248,4)</f>
        <v>1224</v>
      </c>
      <c r="W105" s="41">
        <f>ROUND(N105*'Rate Tables'!$F$251,4)</f>
        <v>1218</v>
      </c>
      <c r="X105" s="41">
        <f>ROUND(O105*'Rate Tables'!$F$252,4)</f>
        <v>906</v>
      </c>
      <c r="Y105" s="41">
        <f>SUM(U105:X105)</f>
        <v>8708</v>
      </c>
      <c r="Z105" s="41">
        <f>ROUND(B105*'Rate Tables'!$F$254,4)</f>
        <v>4214.3999999999996</v>
      </c>
      <c r="AA105" s="41">
        <f>ROUND($B105*'Rate Tables'!$F$256,4)</f>
        <v>6750</v>
      </c>
      <c r="AB105" s="82">
        <f>ROUND($B105*'Rate Tables'!$F$258,4)</f>
        <v>0</v>
      </c>
      <c r="AC105" s="82">
        <f>ROUND($B105*'Rate Tables'!$F$259,4)</f>
        <v>0</v>
      </c>
      <c r="AD105" s="41">
        <f>ROUND(B105*'Rate Tables'!$F$261,4)</f>
        <v>5037.6000000000004</v>
      </c>
      <c r="AE105" s="41">
        <f>ROUND(B105*'Rate Tables'!$F$263,4)</f>
        <v>0</v>
      </c>
      <c r="AF105" s="41">
        <f>ROUND(B105*'Rate Tables'!$F$265,4)</f>
        <v>191.88</v>
      </c>
      <c r="AG105" s="41">
        <f>ROUND(R105*'Rate Tables'!$F$270,4)</f>
        <v>9640</v>
      </c>
      <c r="AH105" s="41">
        <f>ROUND(S105*'Rate Tables'!$F$271,4)</f>
        <v>2304</v>
      </c>
      <c r="AI105" s="41">
        <f>ROUND(B105*'Rate Tables'!$F$273,4)</f>
        <v>-18108</v>
      </c>
      <c r="AJ105" s="41">
        <f>SUM(AG105:AI105)</f>
        <v>-6164</v>
      </c>
      <c r="AK105" s="41">
        <f>ROUND(A105*Q105*'Rate Tables'!$F$278,4)</f>
        <v>37523.599999999999</v>
      </c>
      <c r="AL105" s="41">
        <f>ROUND(B105*'Rate Tables'!$F$279,4)</f>
        <v>48492</v>
      </c>
      <c r="AM105" s="41">
        <f>ROUND(B105*'Rate Tables'!$F$280,4)</f>
        <v>0</v>
      </c>
      <c r="AN105" s="41">
        <f>ROUND(B105*'Rate Tables'!$F$281,4)</f>
        <v>0</v>
      </c>
      <c r="AO105" s="41">
        <f>SUM(AK105:AN105)</f>
        <v>86015.6</v>
      </c>
      <c r="AP105" s="41">
        <f t="shared" si="13"/>
        <v>107041.60000000001</v>
      </c>
      <c r="AR105" s="41">
        <f>'Rate Tables'!$I$242</f>
        <v>2288.12</v>
      </c>
      <c r="AS105" s="41">
        <f>ROUND(R105*'Rate Tables'!$I$247,4)</f>
        <v>5360</v>
      </c>
      <c r="AT105" s="41">
        <f>ROUND(S105*'Rate Tables'!$I$248,4)</f>
        <v>1224</v>
      </c>
      <c r="AU105" s="41">
        <f>ROUND(N105*'Rate Tables'!$I$251,4)</f>
        <v>1218</v>
      </c>
      <c r="AV105" s="41">
        <f>ROUND(O105*'Rate Tables'!$I$252,4)</f>
        <v>906</v>
      </c>
      <c r="AW105" s="41">
        <f>SUM(AS105:AV105)</f>
        <v>8708</v>
      </c>
      <c r="AX105" s="41">
        <f>ROUND(B105*'Rate Tables'!$I$254,4)</f>
        <v>4214.3999999999996</v>
      </c>
      <c r="AY105" s="41">
        <f>ROUND($B105*'Rate Tables'!$I$256,4)</f>
        <v>6750</v>
      </c>
      <c r="AZ105" s="82">
        <f>ROUND($B105*'Rate Tables'!$I$258,4)</f>
        <v>1692</v>
      </c>
      <c r="BA105" s="82">
        <f>ROUND($B105*'Rate Tables'!$I$259,4)</f>
        <v>0</v>
      </c>
      <c r="BB105" s="41">
        <f>ROUND(B105*'Rate Tables'!$I$261,4)</f>
        <v>5037.6000000000004</v>
      </c>
      <c r="BC105" s="41">
        <f>ROUND(B105*'Rate Tables'!$I$263,4)</f>
        <v>0</v>
      </c>
      <c r="BD105" s="41">
        <f>ROUND(B105*'Rate Tables'!$I$265,4)</f>
        <v>191.88</v>
      </c>
      <c r="BE105" s="41">
        <f>ROUND(R105*'Rate Tables'!$I$270,4)</f>
        <v>9640</v>
      </c>
      <c r="BF105" s="41">
        <f>ROUND(S105*'Rate Tables'!$I$271,4)</f>
        <v>2304</v>
      </c>
      <c r="BG105" s="41">
        <f>ROUND(B105*'Rate Tables'!$I$273,4)</f>
        <v>-18108</v>
      </c>
      <c r="BH105" s="41">
        <f>SUM(BE105:BG105)</f>
        <v>-6164</v>
      </c>
      <c r="BI105" s="41">
        <f>ROUND(A105*Q105*'Rate Tables'!$I$277,4)</f>
        <v>37523.599999999999</v>
      </c>
      <c r="BJ105" s="41">
        <f>ROUND(B105*'Rate Tables'!$I$279,4)</f>
        <v>48492</v>
      </c>
      <c r="BK105" s="41">
        <f>ROUND(B105*'Rate Tables'!$I$280,4)</f>
        <v>0</v>
      </c>
      <c r="BL105" s="41">
        <f>ROUND(B105*'Rate Tables'!$I$281,4)</f>
        <v>0</v>
      </c>
      <c r="BM105" s="41">
        <f>SUM(BI105:BL105)</f>
        <v>86015.6</v>
      </c>
      <c r="BN105" s="41">
        <f t="shared" si="14"/>
        <v>108733.6</v>
      </c>
    </row>
    <row r="106" spans="1:66" x14ac:dyDescent="0.25">
      <c r="A106" s="19">
        <f t="shared" si="17"/>
        <v>4000</v>
      </c>
      <c r="B106" s="19">
        <f t="shared" si="17"/>
        <v>1600000</v>
      </c>
      <c r="C106" s="50">
        <f t="shared" si="17"/>
        <v>0.35</v>
      </c>
      <c r="D106" s="50">
        <f t="shared" si="17"/>
        <v>0.65</v>
      </c>
      <c r="E106" s="12">
        <f>AP106</f>
        <v>123150.76</v>
      </c>
      <c r="F106" s="12">
        <f>BN106</f>
        <v>125406.76</v>
      </c>
      <c r="G106" s="12">
        <f>F106-E106</f>
        <v>2256</v>
      </c>
      <c r="H106" s="29">
        <f>ROUND(G106/E106*100,1)</f>
        <v>1.8</v>
      </c>
      <c r="J106" s="12">
        <f>E106/B106*100</f>
        <v>7.6969225000000003</v>
      </c>
      <c r="K106" s="12">
        <f>F106/B106*100</f>
        <v>7.8379224999999995</v>
      </c>
      <c r="L106" s="12"/>
      <c r="N106" s="35">
        <f>ROUND(B106*C106,0)</f>
        <v>560000</v>
      </c>
      <c r="O106" s="35">
        <f>ROUND(B106*D106,0)</f>
        <v>1040000</v>
      </c>
      <c r="P106" s="57">
        <f>$P$51</f>
        <v>0.9</v>
      </c>
      <c r="Q106" s="55">
        <f>$Q$89</f>
        <v>1</v>
      </c>
      <c r="R106" s="56">
        <f>A106</f>
        <v>4000</v>
      </c>
      <c r="S106" s="35">
        <f>ROUND(A106*P106,0)</f>
        <v>3600</v>
      </c>
      <c r="T106" s="41">
        <f>'Rate Tables'!$F$242</f>
        <v>2288.12</v>
      </c>
      <c r="U106" s="41">
        <f>ROUND(R106*'Rate Tables'!$F$247,4)</f>
        <v>5360</v>
      </c>
      <c r="V106" s="41">
        <f>ROUND(S106*'Rate Tables'!$F$248,4)</f>
        <v>1224</v>
      </c>
      <c r="W106" s="41">
        <f>ROUND(N106*'Rate Tables'!$F$251,4)</f>
        <v>1136.8</v>
      </c>
      <c r="X106" s="41">
        <f>ROUND(O106*'Rate Tables'!$F$252,4)</f>
        <v>1570.4</v>
      </c>
      <c r="Y106" s="41">
        <f>SUM(U106:X106)</f>
        <v>9291.2000000000007</v>
      </c>
      <c r="Z106" s="41">
        <f>ROUND(B106*'Rate Tables'!$F$254,4)</f>
        <v>5619.2</v>
      </c>
      <c r="AA106" s="41">
        <f>ROUND($B106*'Rate Tables'!$F$256,4)</f>
        <v>9000</v>
      </c>
      <c r="AB106" s="82">
        <f>ROUND($B106*'Rate Tables'!$F$258,4)</f>
        <v>0</v>
      </c>
      <c r="AC106" s="82">
        <f>ROUND($B106*'Rate Tables'!$F$259,4)</f>
        <v>0</v>
      </c>
      <c r="AD106" s="41">
        <f>ROUND(B106*'Rate Tables'!$F$261,4)</f>
        <v>6716.8</v>
      </c>
      <c r="AE106" s="41">
        <f>ROUND(B106*'Rate Tables'!$F$263,4)</f>
        <v>0</v>
      </c>
      <c r="AF106" s="41">
        <f>ROUND(B106*'Rate Tables'!$F$265,4)</f>
        <v>255.84</v>
      </c>
      <c r="AG106" s="41">
        <f>ROUND(R106*'Rate Tables'!$F$270,4)</f>
        <v>9640</v>
      </c>
      <c r="AH106" s="41">
        <f>ROUND(S106*'Rate Tables'!$F$271,4)</f>
        <v>2304</v>
      </c>
      <c r="AI106" s="41">
        <f>ROUND(B106*'Rate Tables'!$F$273,4)</f>
        <v>-24144</v>
      </c>
      <c r="AJ106" s="41">
        <f>SUM(AG106:AI106)</f>
        <v>-12200</v>
      </c>
      <c r="AK106" s="41">
        <f>ROUND(A106*Q106*'Rate Tables'!$F$278,4)</f>
        <v>37523.599999999999</v>
      </c>
      <c r="AL106" s="41">
        <f>ROUND(B106*'Rate Tables'!$F$279,4)</f>
        <v>64656</v>
      </c>
      <c r="AM106" s="41">
        <f>ROUND(B106*'Rate Tables'!$F$280,4)</f>
        <v>0</v>
      </c>
      <c r="AN106" s="41">
        <f>ROUND(B106*'Rate Tables'!$F$281,4)</f>
        <v>0</v>
      </c>
      <c r="AO106" s="41">
        <f>SUM(AK106:AN106)</f>
        <v>102179.6</v>
      </c>
      <c r="AP106" s="41">
        <f t="shared" si="13"/>
        <v>123150.76</v>
      </c>
      <c r="AR106" s="41">
        <f>'Rate Tables'!$I$242</f>
        <v>2288.12</v>
      </c>
      <c r="AS106" s="41">
        <f>ROUND(R106*'Rate Tables'!$I$247,4)</f>
        <v>5360</v>
      </c>
      <c r="AT106" s="41">
        <f>ROUND(S106*'Rate Tables'!$I$248,4)</f>
        <v>1224</v>
      </c>
      <c r="AU106" s="41">
        <f>ROUND(N106*'Rate Tables'!$I$251,4)</f>
        <v>1136.8</v>
      </c>
      <c r="AV106" s="41">
        <f>ROUND(O106*'Rate Tables'!$I$252,4)</f>
        <v>1570.4</v>
      </c>
      <c r="AW106" s="41">
        <f>SUM(AS106:AV106)</f>
        <v>9291.2000000000007</v>
      </c>
      <c r="AX106" s="41">
        <f>ROUND(B106*'Rate Tables'!$I$254,4)</f>
        <v>5619.2</v>
      </c>
      <c r="AY106" s="41">
        <f>ROUND($B106*'Rate Tables'!$I$256,4)</f>
        <v>9000</v>
      </c>
      <c r="AZ106" s="82">
        <f>ROUND($B106*'Rate Tables'!$I$258,4)</f>
        <v>2256</v>
      </c>
      <c r="BA106" s="82">
        <f>ROUND($B106*'Rate Tables'!$I$259,4)</f>
        <v>0</v>
      </c>
      <c r="BB106" s="41">
        <f>ROUND(B106*'Rate Tables'!$I$261,4)</f>
        <v>6716.8</v>
      </c>
      <c r="BC106" s="41">
        <f>ROUND(B106*'Rate Tables'!$I$263,4)</f>
        <v>0</v>
      </c>
      <c r="BD106" s="41">
        <f>ROUND(B106*'Rate Tables'!$I$265,4)</f>
        <v>255.84</v>
      </c>
      <c r="BE106" s="41">
        <f>ROUND(R106*'Rate Tables'!$I$270,4)</f>
        <v>9640</v>
      </c>
      <c r="BF106" s="41">
        <f>ROUND(S106*'Rate Tables'!$I$271,4)</f>
        <v>2304</v>
      </c>
      <c r="BG106" s="41">
        <f>ROUND(B106*'Rate Tables'!$I$273,4)</f>
        <v>-24144</v>
      </c>
      <c r="BH106" s="41">
        <f>SUM(BE106:BG106)</f>
        <v>-12200</v>
      </c>
      <c r="BI106" s="41">
        <f>ROUND(A106*Q106*'Rate Tables'!$I$277,4)</f>
        <v>37523.599999999999</v>
      </c>
      <c r="BJ106" s="41">
        <f>ROUND(B106*'Rate Tables'!$I$279,4)</f>
        <v>64656</v>
      </c>
      <c r="BK106" s="41">
        <f>ROUND(B106*'Rate Tables'!$I$280,4)</f>
        <v>0</v>
      </c>
      <c r="BL106" s="41">
        <f>ROUND(B106*'Rate Tables'!$I$281,4)</f>
        <v>0</v>
      </c>
      <c r="BM106" s="41">
        <f>SUM(BI106:BL106)</f>
        <v>102179.6</v>
      </c>
      <c r="BN106" s="41">
        <f t="shared" si="14"/>
        <v>125406.76</v>
      </c>
    </row>
    <row r="107" spans="1:66" x14ac:dyDescent="0.25">
      <c r="A107" s="19">
        <f t="shared" si="17"/>
        <v>4000</v>
      </c>
      <c r="B107" s="19">
        <f t="shared" si="17"/>
        <v>1600000</v>
      </c>
      <c r="C107" s="50">
        <f t="shared" si="17"/>
        <v>0.5</v>
      </c>
      <c r="D107" s="50">
        <f t="shared" si="17"/>
        <v>0.5</v>
      </c>
      <c r="E107" s="12">
        <f>AP107</f>
        <v>123275.56</v>
      </c>
      <c r="F107" s="12">
        <f>BN107</f>
        <v>125531.56</v>
      </c>
      <c r="G107" s="12">
        <f>F107-E107</f>
        <v>2256</v>
      </c>
      <c r="H107" s="29">
        <f>ROUND(G107/E107*100,1)</f>
        <v>1.8</v>
      </c>
      <c r="J107" s="12">
        <f>E107/B107*100</f>
        <v>7.7047224999999999</v>
      </c>
      <c r="K107" s="12">
        <f>F107/B107*100</f>
        <v>7.8457225000000008</v>
      </c>
      <c r="L107" s="12"/>
      <c r="N107" s="35">
        <f>ROUND(B107*C107,0)</f>
        <v>800000</v>
      </c>
      <c r="O107" s="35">
        <f>ROUND(B107*D107,0)</f>
        <v>800000</v>
      </c>
      <c r="P107" s="57">
        <f>$P$51</f>
        <v>0.9</v>
      </c>
      <c r="Q107" s="55">
        <f>$Q$89</f>
        <v>1</v>
      </c>
      <c r="R107" s="56">
        <f>A107</f>
        <v>4000</v>
      </c>
      <c r="S107" s="35">
        <f>ROUND(A107*P107,0)</f>
        <v>3600</v>
      </c>
      <c r="T107" s="41">
        <f>'Rate Tables'!$F$242</f>
        <v>2288.12</v>
      </c>
      <c r="U107" s="41">
        <f>ROUND(R107*'Rate Tables'!$F$247,4)</f>
        <v>5360</v>
      </c>
      <c r="V107" s="41">
        <f>ROUND(S107*'Rate Tables'!$F$248,4)</f>
        <v>1224</v>
      </c>
      <c r="W107" s="41">
        <f>ROUND(N107*'Rate Tables'!$F$251,4)</f>
        <v>1624</v>
      </c>
      <c r="X107" s="41">
        <f>ROUND(O107*'Rate Tables'!$F$252,4)</f>
        <v>1208</v>
      </c>
      <c r="Y107" s="41">
        <f>SUM(U107:X107)</f>
        <v>9416</v>
      </c>
      <c r="Z107" s="41">
        <f>ROUND(B107*'Rate Tables'!$F$254,4)</f>
        <v>5619.2</v>
      </c>
      <c r="AA107" s="41">
        <f>ROUND($B107*'Rate Tables'!$F$256,4)</f>
        <v>9000</v>
      </c>
      <c r="AB107" s="82">
        <f>ROUND($B107*'Rate Tables'!$F$258,4)</f>
        <v>0</v>
      </c>
      <c r="AC107" s="82">
        <f>ROUND($B107*'Rate Tables'!$F$259,4)</f>
        <v>0</v>
      </c>
      <c r="AD107" s="41">
        <f>ROUND(B107*'Rate Tables'!$F$261,4)</f>
        <v>6716.8</v>
      </c>
      <c r="AE107" s="41">
        <f>ROUND(B107*'Rate Tables'!$F$263,4)</f>
        <v>0</v>
      </c>
      <c r="AF107" s="41">
        <f>ROUND(B107*'Rate Tables'!$F$265,4)</f>
        <v>255.84</v>
      </c>
      <c r="AG107" s="41">
        <f>ROUND(R107*'Rate Tables'!$F$270,4)</f>
        <v>9640</v>
      </c>
      <c r="AH107" s="41">
        <f>ROUND(S107*'Rate Tables'!$F$271,4)</f>
        <v>2304</v>
      </c>
      <c r="AI107" s="41">
        <f>ROUND(B107*'Rate Tables'!$F$273,4)</f>
        <v>-24144</v>
      </c>
      <c r="AJ107" s="41">
        <f>SUM(AG107:AI107)</f>
        <v>-12200</v>
      </c>
      <c r="AK107" s="41">
        <f>ROUND(A107*Q107*'Rate Tables'!$F$278,4)</f>
        <v>37523.599999999999</v>
      </c>
      <c r="AL107" s="41">
        <f>ROUND(B107*'Rate Tables'!$F$279,4)</f>
        <v>64656</v>
      </c>
      <c r="AM107" s="41">
        <f>ROUND(B107*'Rate Tables'!$F$280,4)</f>
        <v>0</v>
      </c>
      <c r="AN107" s="41">
        <f>ROUND(B107*'Rate Tables'!$F$281,4)</f>
        <v>0</v>
      </c>
      <c r="AO107" s="41">
        <f>SUM(AK107:AN107)</f>
        <v>102179.6</v>
      </c>
      <c r="AP107" s="41">
        <f t="shared" si="13"/>
        <v>123275.56</v>
      </c>
      <c r="AR107" s="41">
        <f>'Rate Tables'!$I$242</f>
        <v>2288.12</v>
      </c>
      <c r="AS107" s="41">
        <f>ROUND(R107*'Rate Tables'!$I$247,4)</f>
        <v>5360</v>
      </c>
      <c r="AT107" s="41">
        <f>ROUND(S107*'Rate Tables'!$I$248,4)</f>
        <v>1224</v>
      </c>
      <c r="AU107" s="41">
        <f>ROUND(N107*'Rate Tables'!$I$251,4)</f>
        <v>1624</v>
      </c>
      <c r="AV107" s="41">
        <f>ROUND(O107*'Rate Tables'!$I$252,4)</f>
        <v>1208</v>
      </c>
      <c r="AW107" s="41">
        <f>SUM(AS107:AV107)</f>
        <v>9416</v>
      </c>
      <c r="AX107" s="41">
        <f>ROUND(B107*'Rate Tables'!$I$254,4)</f>
        <v>5619.2</v>
      </c>
      <c r="AY107" s="41">
        <f>ROUND($B107*'Rate Tables'!$I$256,4)</f>
        <v>9000</v>
      </c>
      <c r="AZ107" s="82">
        <f>ROUND($B107*'Rate Tables'!$I$258,4)</f>
        <v>2256</v>
      </c>
      <c r="BA107" s="82">
        <f>ROUND($B107*'Rate Tables'!$I$259,4)</f>
        <v>0</v>
      </c>
      <c r="BB107" s="41">
        <f>ROUND(B107*'Rate Tables'!$I$261,4)</f>
        <v>6716.8</v>
      </c>
      <c r="BC107" s="41">
        <f>ROUND(B107*'Rate Tables'!$I$263,4)</f>
        <v>0</v>
      </c>
      <c r="BD107" s="41">
        <f>ROUND(B107*'Rate Tables'!$I$265,4)</f>
        <v>255.84</v>
      </c>
      <c r="BE107" s="41">
        <f>ROUND(R107*'Rate Tables'!$I$270,4)</f>
        <v>9640</v>
      </c>
      <c r="BF107" s="41">
        <f>ROUND(S107*'Rate Tables'!$I$271,4)</f>
        <v>2304</v>
      </c>
      <c r="BG107" s="41">
        <f>ROUND(B107*'Rate Tables'!$I$273,4)</f>
        <v>-24144</v>
      </c>
      <c r="BH107" s="41">
        <f>SUM(BE107:BG107)</f>
        <v>-12200</v>
      </c>
      <c r="BI107" s="41">
        <f>ROUND(A107*Q107*'Rate Tables'!$I$277,4)</f>
        <v>37523.599999999999</v>
      </c>
      <c r="BJ107" s="41">
        <f>ROUND(B107*'Rate Tables'!$I$279,4)</f>
        <v>64656</v>
      </c>
      <c r="BK107" s="41">
        <f>ROUND(B107*'Rate Tables'!$I$280,4)</f>
        <v>0</v>
      </c>
      <c r="BL107" s="41">
        <f>ROUND(B107*'Rate Tables'!$I$281,4)</f>
        <v>0</v>
      </c>
      <c r="BM107" s="41">
        <f>SUM(BI107:BL107)</f>
        <v>102179.6</v>
      </c>
      <c r="BN107" s="41">
        <f t="shared" si="14"/>
        <v>125531.56</v>
      </c>
    </row>
    <row r="108" spans="1:66" x14ac:dyDescent="0.25">
      <c r="B108" s="19"/>
      <c r="C108" s="19"/>
      <c r="D108" s="19"/>
      <c r="E108" s="12"/>
      <c r="F108" s="12"/>
      <c r="G108" s="12"/>
      <c r="H108" s="29"/>
      <c r="J108" s="12"/>
      <c r="K108" s="12"/>
      <c r="L108" s="12"/>
      <c r="T108" s="41"/>
      <c r="U108" s="41"/>
      <c r="V108" s="41"/>
      <c r="W108" s="41"/>
      <c r="X108" s="41"/>
      <c r="Y108" s="41"/>
      <c r="Z108" s="41"/>
      <c r="AA108" s="41"/>
      <c r="AB108" s="82"/>
      <c r="AC108" s="82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R108" s="41"/>
      <c r="AS108" s="41"/>
      <c r="AT108" s="41"/>
      <c r="AU108" s="41"/>
      <c r="AV108" s="41"/>
      <c r="AW108" s="41"/>
      <c r="AX108" s="41"/>
      <c r="AY108" s="41"/>
      <c r="AZ108" s="82"/>
      <c r="BA108" s="82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</row>
    <row r="109" spans="1:66" x14ac:dyDescent="0.25">
      <c r="A109" s="19">
        <f t="shared" ref="A109:D112" si="18">A71</f>
        <v>5000</v>
      </c>
      <c r="B109" s="19">
        <f t="shared" si="18"/>
        <v>1500000</v>
      </c>
      <c r="C109" s="50">
        <f t="shared" si="18"/>
        <v>0.35</v>
      </c>
      <c r="D109" s="50">
        <f t="shared" si="18"/>
        <v>0.65</v>
      </c>
      <c r="E109" s="12">
        <f>AP109</f>
        <v>133112.97</v>
      </c>
      <c r="F109" s="12">
        <f>BN109</f>
        <v>135227.97</v>
      </c>
      <c r="G109" s="12">
        <f>F109-E109</f>
        <v>2115</v>
      </c>
      <c r="H109" s="29">
        <f>ROUND(G109/E109*100,1)</f>
        <v>1.6</v>
      </c>
      <c r="J109" s="12">
        <f>E109/B109*100</f>
        <v>8.8741979999999998</v>
      </c>
      <c r="K109" s="12">
        <f>F109/B109*100</f>
        <v>9.0151979999999998</v>
      </c>
      <c r="L109" s="12"/>
      <c r="N109" s="35">
        <f>ROUND(B109*C109,0)</f>
        <v>525000</v>
      </c>
      <c r="O109" s="35">
        <f>ROUND(B109*D109,0)</f>
        <v>975000</v>
      </c>
      <c r="P109" s="57">
        <f>$P$51</f>
        <v>0.9</v>
      </c>
      <c r="Q109" s="55">
        <f>$Q$89</f>
        <v>1</v>
      </c>
      <c r="R109" s="56">
        <f>A109</f>
        <v>5000</v>
      </c>
      <c r="S109" s="35">
        <f>ROUND(A109*P109,0)</f>
        <v>4500</v>
      </c>
      <c r="T109" s="41">
        <f>'Rate Tables'!$F$242</f>
        <v>2288.12</v>
      </c>
      <c r="U109" s="41">
        <f>ROUND(R109*'Rate Tables'!$F$247,4)</f>
        <v>6700</v>
      </c>
      <c r="V109" s="41">
        <f>ROUND(S109*'Rate Tables'!$F$248,4)</f>
        <v>1530</v>
      </c>
      <c r="W109" s="41">
        <f>ROUND(N109*'Rate Tables'!$F$251,4)</f>
        <v>1065.75</v>
      </c>
      <c r="X109" s="41">
        <f>ROUND(O109*'Rate Tables'!$F$252,4)</f>
        <v>1472.25</v>
      </c>
      <c r="Y109" s="41">
        <f>SUM(U109:X109)</f>
        <v>10768</v>
      </c>
      <c r="Z109" s="41">
        <f>ROUND(B109*'Rate Tables'!$F$254,4)</f>
        <v>5268</v>
      </c>
      <c r="AA109" s="41">
        <f>ROUND($B109*'Rate Tables'!$F$256,4)</f>
        <v>8437.5</v>
      </c>
      <c r="AB109" s="82">
        <f>ROUND($B109*'Rate Tables'!$F$258,4)</f>
        <v>0</v>
      </c>
      <c r="AC109" s="82">
        <f>ROUND($B109*'Rate Tables'!$F$259,4)</f>
        <v>0</v>
      </c>
      <c r="AD109" s="41">
        <f>ROUND(B109*'Rate Tables'!$F$261,4)</f>
        <v>6297</v>
      </c>
      <c r="AE109" s="41">
        <f>ROUND(B109*'Rate Tables'!$F$263,4)</f>
        <v>0</v>
      </c>
      <c r="AF109" s="41">
        <f>ROUND(B109*'Rate Tables'!$F$265,4)</f>
        <v>239.85</v>
      </c>
      <c r="AG109" s="41">
        <f>ROUND(R109*'Rate Tables'!$F$270,4)</f>
        <v>12050</v>
      </c>
      <c r="AH109" s="41">
        <f>ROUND(S109*'Rate Tables'!$F$271,4)</f>
        <v>2880</v>
      </c>
      <c r="AI109" s="41">
        <f>ROUND(B109*'Rate Tables'!$F$273,4)</f>
        <v>-22635</v>
      </c>
      <c r="AJ109" s="41">
        <f>SUM(AG109:AI109)</f>
        <v>-7705</v>
      </c>
      <c r="AK109" s="41">
        <f>ROUND(A109*Q109*'Rate Tables'!$F$278,4)</f>
        <v>46904.5</v>
      </c>
      <c r="AL109" s="41">
        <f>ROUND(B109*'Rate Tables'!$F$279,4)</f>
        <v>60615</v>
      </c>
      <c r="AM109" s="41">
        <f>ROUND(B109*'Rate Tables'!$F$280,4)</f>
        <v>0</v>
      </c>
      <c r="AN109" s="41">
        <f>ROUND(B109*'Rate Tables'!$F$281,4)</f>
        <v>0</v>
      </c>
      <c r="AO109" s="41">
        <f>SUM(AK109:AN109)</f>
        <v>107519.5</v>
      </c>
      <c r="AP109" s="41">
        <f t="shared" si="13"/>
        <v>133112.97</v>
      </c>
      <c r="AR109" s="41">
        <f>'Rate Tables'!$I$242</f>
        <v>2288.12</v>
      </c>
      <c r="AS109" s="41">
        <f>ROUND(R109*'Rate Tables'!$I$247,4)</f>
        <v>6700</v>
      </c>
      <c r="AT109" s="41">
        <f>ROUND(S109*'Rate Tables'!$I$248,4)</f>
        <v>1530</v>
      </c>
      <c r="AU109" s="41">
        <f>ROUND(N109*'Rate Tables'!$I$251,4)</f>
        <v>1065.75</v>
      </c>
      <c r="AV109" s="41">
        <f>ROUND(O109*'Rate Tables'!$I$252,4)</f>
        <v>1472.25</v>
      </c>
      <c r="AW109" s="41">
        <f>SUM(AS109:AV109)</f>
        <v>10768</v>
      </c>
      <c r="AX109" s="41">
        <f>ROUND(B109*'Rate Tables'!$I$254,4)</f>
        <v>5268</v>
      </c>
      <c r="AY109" s="41">
        <f>ROUND($B109*'Rate Tables'!$I$256,4)</f>
        <v>8437.5</v>
      </c>
      <c r="AZ109" s="82">
        <f>ROUND($B109*'Rate Tables'!$I$258,4)</f>
        <v>2115</v>
      </c>
      <c r="BA109" s="82">
        <f>ROUND($B109*'Rate Tables'!$I$259,4)</f>
        <v>0</v>
      </c>
      <c r="BB109" s="41">
        <f>ROUND(B109*'Rate Tables'!$I$261,4)</f>
        <v>6297</v>
      </c>
      <c r="BC109" s="41">
        <f>ROUND(B109*'Rate Tables'!$I$263,4)</f>
        <v>0</v>
      </c>
      <c r="BD109" s="41">
        <f>ROUND(B109*'Rate Tables'!$I$265,4)</f>
        <v>239.85</v>
      </c>
      <c r="BE109" s="41">
        <f>ROUND(R109*'Rate Tables'!$I$270,4)</f>
        <v>12050</v>
      </c>
      <c r="BF109" s="41">
        <f>ROUND(S109*'Rate Tables'!$I$271,4)</f>
        <v>2880</v>
      </c>
      <c r="BG109" s="41">
        <f>ROUND(B109*'Rate Tables'!$I$273,4)</f>
        <v>-22635</v>
      </c>
      <c r="BH109" s="41">
        <f>SUM(BE109:BG109)</f>
        <v>-7705</v>
      </c>
      <c r="BI109" s="41">
        <f>ROUND(A109*Q109*'Rate Tables'!$I$277,4)</f>
        <v>46904.5</v>
      </c>
      <c r="BJ109" s="41">
        <f>ROUND(B109*'Rate Tables'!$I$279,4)</f>
        <v>60615</v>
      </c>
      <c r="BK109" s="41">
        <f>ROUND(B109*'Rate Tables'!$I$280,4)</f>
        <v>0</v>
      </c>
      <c r="BL109" s="41">
        <f>ROUND(B109*'Rate Tables'!$I$281,4)</f>
        <v>0</v>
      </c>
      <c r="BM109" s="41">
        <f>SUM(BI109:BL109)</f>
        <v>107519.5</v>
      </c>
      <c r="BN109" s="41">
        <f t="shared" si="14"/>
        <v>135227.97</v>
      </c>
    </row>
    <row r="110" spans="1:66" x14ac:dyDescent="0.25">
      <c r="A110" s="19">
        <f t="shared" si="18"/>
        <v>5000</v>
      </c>
      <c r="B110" s="19">
        <f t="shared" si="18"/>
        <v>1500000</v>
      </c>
      <c r="C110" s="50">
        <f t="shared" si="18"/>
        <v>0.5</v>
      </c>
      <c r="D110" s="50">
        <f t="shared" si="18"/>
        <v>0.5</v>
      </c>
      <c r="E110" s="12">
        <f>AP110</f>
        <v>133229.97</v>
      </c>
      <c r="F110" s="12">
        <f>BN110</f>
        <v>135344.97</v>
      </c>
      <c r="G110" s="12">
        <f>F110-E110</f>
        <v>2115</v>
      </c>
      <c r="H110" s="29">
        <f>ROUND(G110/E110*100,1)</f>
        <v>1.6</v>
      </c>
      <c r="J110" s="12">
        <f>E110/B110*100</f>
        <v>8.8819980000000012</v>
      </c>
      <c r="K110" s="12">
        <f>F110/B110*100</f>
        <v>9.0229979999999994</v>
      </c>
      <c r="L110" s="12"/>
      <c r="N110" s="35">
        <f>ROUND(B110*C110,0)</f>
        <v>750000</v>
      </c>
      <c r="O110" s="35">
        <f>ROUND(B110*D110,0)</f>
        <v>750000</v>
      </c>
      <c r="P110" s="57">
        <f>$P$51</f>
        <v>0.9</v>
      </c>
      <c r="Q110" s="55">
        <f>$Q$89</f>
        <v>1</v>
      </c>
      <c r="R110" s="56">
        <f>A110</f>
        <v>5000</v>
      </c>
      <c r="S110" s="35">
        <f>ROUND(A110*P110,0)</f>
        <v>4500</v>
      </c>
      <c r="T110" s="41">
        <f>'Rate Tables'!$F$242</f>
        <v>2288.12</v>
      </c>
      <c r="U110" s="41">
        <f>ROUND(R110*'Rate Tables'!$F$247,4)</f>
        <v>6700</v>
      </c>
      <c r="V110" s="41">
        <f>ROUND(S110*'Rate Tables'!$F$248,4)</f>
        <v>1530</v>
      </c>
      <c r="W110" s="41">
        <f>ROUND(N110*'Rate Tables'!$F$251,4)</f>
        <v>1522.5</v>
      </c>
      <c r="X110" s="41">
        <f>ROUND(O110*'Rate Tables'!$F$252,4)</f>
        <v>1132.5</v>
      </c>
      <c r="Y110" s="41">
        <f>SUM(U110:X110)</f>
        <v>10885</v>
      </c>
      <c r="Z110" s="41">
        <f>ROUND(B110*'Rate Tables'!$F$254,4)</f>
        <v>5268</v>
      </c>
      <c r="AA110" s="41">
        <f>ROUND($B110*'Rate Tables'!$F$256,4)</f>
        <v>8437.5</v>
      </c>
      <c r="AB110" s="82">
        <f>ROUND($B110*'Rate Tables'!$F$258,4)</f>
        <v>0</v>
      </c>
      <c r="AC110" s="82">
        <f>ROUND($B110*'Rate Tables'!$F$259,4)</f>
        <v>0</v>
      </c>
      <c r="AD110" s="41">
        <f>ROUND(B110*'Rate Tables'!$F$261,4)</f>
        <v>6297</v>
      </c>
      <c r="AE110" s="41">
        <f>ROUND(B110*'Rate Tables'!$F$263,4)</f>
        <v>0</v>
      </c>
      <c r="AF110" s="41">
        <f>ROUND(B110*'Rate Tables'!$F$265,4)</f>
        <v>239.85</v>
      </c>
      <c r="AG110" s="41">
        <f>ROUND(R110*'Rate Tables'!$F$270,4)</f>
        <v>12050</v>
      </c>
      <c r="AH110" s="41">
        <f>ROUND(S110*'Rate Tables'!$F$271,4)</f>
        <v>2880</v>
      </c>
      <c r="AI110" s="41">
        <f>ROUND(B110*'Rate Tables'!$F$273,4)</f>
        <v>-22635</v>
      </c>
      <c r="AJ110" s="41">
        <f>SUM(AG110:AI110)</f>
        <v>-7705</v>
      </c>
      <c r="AK110" s="41">
        <f>ROUND(A110*Q110*'Rate Tables'!$F$278,4)</f>
        <v>46904.5</v>
      </c>
      <c r="AL110" s="41">
        <f>ROUND(B110*'Rate Tables'!$F$279,4)</f>
        <v>60615</v>
      </c>
      <c r="AM110" s="41">
        <f>ROUND(B110*'Rate Tables'!$F$280,4)</f>
        <v>0</v>
      </c>
      <c r="AN110" s="41">
        <f>ROUND(B110*'Rate Tables'!$F$281,4)</f>
        <v>0</v>
      </c>
      <c r="AO110" s="41">
        <f>SUM(AK110:AN110)</f>
        <v>107519.5</v>
      </c>
      <c r="AP110" s="41">
        <f t="shared" si="13"/>
        <v>133229.97</v>
      </c>
      <c r="AR110" s="41">
        <f>'Rate Tables'!$I$242</f>
        <v>2288.12</v>
      </c>
      <c r="AS110" s="41">
        <f>ROUND(R110*'Rate Tables'!$I$247,4)</f>
        <v>6700</v>
      </c>
      <c r="AT110" s="41">
        <f>ROUND(S110*'Rate Tables'!$I$248,4)</f>
        <v>1530</v>
      </c>
      <c r="AU110" s="41">
        <f>ROUND(N110*'Rate Tables'!$I$251,4)</f>
        <v>1522.5</v>
      </c>
      <c r="AV110" s="41">
        <f>ROUND(O110*'Rate Tables'!$I$252,4)</f>
        <v>1132.5</v>
      </c>
      <c r="AW110" s="41">
        <f>SUM(AS110:AV110)</f>
        <v>10885</v>
      </c>
      <c r="AX110" s="41">
        <f>ROUND(B110*'Rate Tables'!$I$254,4)</f>
        <v>5268</v>
      </c>
      <c r="AY110" s="41">
        <f>ROUND($B110*'Rate Tables'!$I$256,4)</f>
        <v>8437.5</v>
      </c>
      <c r="AZ110" s="82">
        <f>ROUND($B110*'Rate Tables'!$I$258,4)</f>
        <v>2115</v>
      </c>
      <c r="BA110" s="82">
        <f>ROUND($B110*'Rate Tables'!$I$259,4)</f>
        <v>0</v>
      </c>
      <c r="BB110" s="41">
        <f>ROUND(B110*'Rate Tables'!$I$261,4)</f>
        <v>6297</v>
      </c>
      <c r="BC110" s="41">
        <f>ROUND(B110*'Rate Tables'!$I$263,4)</f>
        <v>0</v>
      </c>
      <c r="BD110" s="41">
        <f>ROUND(B110*'Rate Tables'!$I$265,4)</f>
        <v>239.85</v>
      </c>
      <c r="BE110" s="41">
        <f>ROUND(R110*'Rate Tables'!$I$270,4)</f>
        <v>12050</v>
      </c>
      <c r="BF110" s="41">
        <f>ROUND(S110*'Rate Tables'!$I$271,4)</f>
        <v>2880</v>
      </c>
      <c r="BG110" s="41">
        <f>ROUND(B110*'Rate Tables'!$I$273,4)</f>
        <v>-22635</v>
      </c>
      <c r="BH110" s="41">
        <f>SUM(BE110:BG110)</f>
        <v>-7705</v>
      </c>
      <c r="BI110" s="41">
        <f>ROUND(A110*Q110*'Rate Tables'!$I$277,4)</f>
        <v>46904.5</v>
      </c>
      <c r="BJ110" s="41">
        <f>ROUND(B110*'Rate Tables'!$I$279,4)</f>
        <v>60615</v>
      </c>
      <c r="BK110" s="41">
        <f>ROUND(B110*'Rate Tables'!$I$280,4)</f>
        <v>0</v>
      </c>
      <c r="BL110" s="41">
        <f>ROUND(B110*'Rate Tables'!$I$281,4)</f>
        <v>0</v>
      </c>
      <c r="BM110" s="41">
        <f>SUM(BI110:BL110)</f>
        <v>107519.5</v>
      </c>
      <c r="BN110" s="41">
        <f t="shared" si="14"/>
        <v>135344.97</v>
      </c>
    </row>
    <row r="111" spans="1:66" x14ac:dyDescent="0.25">
      <c r="A111" s="19">
        <f t="shared" si="18"/>
        <v>5000</v>
      </c>
      <c r="B111" s="19">
        <f t="shared" si="18"/>
        <v>2000000</v>
      </c>
      <c r="C111" s="50">
        <f t="shared" si="18"/>
        <v>0.35</v>
      </c>
      <c r="D111" s="50">
        <f t="shared" si="18"/>
        <v>0.65</v>
      </c>
      <c r="E111" s="12">
        <f>AP111</f>
        <v>153366.42000000001</v>
      </c>
      <c r="F111" s="12">
        <f>BN111</f>
        <v>156186.42000000001</v>
      </c>
      <c r="G111" s="12">
        <f>F111-E111</f>
        <v>2820</v>
      </c>
      <c r="H111" s="29">
        <f>ROUND(G111/E111*100,1)</f>
        <v>1.8</v>
      </c>
      <c r="J111" s="12">
        <f>E111/B111*100</f>
        <v>7.6683210000000006</v>
      </c>
      <c r="K111" s="12">
        <f>F111/B111*100</f>
        <v>7.8093210000000006</v>
      </c>
      <c r="L111" s="12"/>
      <c r="N111" s="35">
        <f>ROUND(B111*C111,0)</f>
        <v>700000</v>
      </c>
      <c r="O111" s="35">
        <f>ROUND(B111*D111,0)</f>
        <v>1300000</v>
      </c>
      <c r="P111" s="57">
        <f>$P$51</f>
        <v>0.9</v>
      </c>
      <c r="Q111" s="55">
        <f>$Q$89</f>
        <v>1</v>
      </c>
      <c r="R111" s="56">
        <f>A111</f>
        <v>5000</v>
      </c>
      <c r="S111" s="35">
        <f>ROUND(A111*P111,0)</f>
        <v>4500</v>
      </c>
      <c r="T111" s="41">
        <f>'Rate Tables'!$F$242</f>
        <v>2288.12</v>
      </c>
      <c r="U111" s="41">
        <f>ROUND(R111*'Rate Tables'!$F$247,4)</f>
        <v>6700</v>
      </c>
      <c r="V111" s="41">
        <f>ROUND(S111*'Rate Tables'!$F$248,4)</f>
        <v>1530</v>
      </c>
      <c r="W111" s="41">
        <f>ROUND(N111*'Rate Tables'!$F$251,4)</f>
        <v>1421</v>
      </c>
      <c r="X111" s="41">
        <f>ROUND(O111*'Rate Tables'!$F$252,4)</f>
        <v>1963</v>
      </c>
      <c r="Y111" s="41">
        <f>SUM(U111:X111)</f>
        <v>11614</v>
      </c>
      <c r="Z111" s="41">
        <f>ROUND(B111*'Rate Tables'!$F$254,4)</f>
        <v>7024</v>
      </c>
      <c r="AA111" s="41">
        <f>ROUND($B111*'Rate Tables'!$F$256,4)</f>
        <v>11250</v>
      </c>
      <c r="AB111" s="82">
        <f>ROUND($B111*'Rate Tables'!$F$258,4)</f>
        <v>0</v>
      </c>
      <c r="AC111" s="82">
        <f>ROUND($B111*'Rate Tables'!$F$259,4)</f>
        <v>0</v>
      </c>
      <c r="AD111" s="41">
        <f>ROUND(B111*'Rate Tables'!$F$261,4)</f>
        <v>8396</v>
      </c>
      <c r="AE111" s="41">
        <f>ROUND(B111*'Rate Tables'!$F$263,4)</f>
        <v>0</v>
      </c>
      <c r="AF111" s="41">
        <f>ROUND(B111*'Rate Tables'!$F$265,4)</f>
        <v>319.8</v>
      </c>
      <c r="AG111" s="41">
        <f>ROUND(R111*'Rate Tables'!$F$270,4)</f>
        <v>12050</v>
      </c>
      <c r="AH111" s="41">
        <f>ROUND(S111*'Rate Tables'!$F$271,4)</f>
        <v>2880</v>
      </c>
      <c r="AI111" s="41">
        <f>ROUND(B111*'Rate Tables'!$F$273,4)</f>
        <v>-30180</v>
      </c>
      <c r="AJ111" s="41">
        <f>SUM(AG111:AI111)</f>
        <v>-15250</v>
      </c>
      <c r="AK111" s="41">
        <f>ROUND(A111*Q111*'Rate Tables'!$F$278,4)</f>
        <v>46904.5</v>
      </c>
      <c r="AL111" s="41">
        <f>ROUND(B111*'Rate Tables'!$F$279,4)</f>
        <v>80820</v>
      </c>
      <c r="AM111" s="41">
        <f>ROUND(B111*'Rate Tables'!$F$280,4)</f>
        <v>0</v>
      </c>
      <c r="AN111" s="41">
        <f>ROUND(B111*'Rate Tables'!$F$281,4)</f>
        <v>0</v>
      </c>
      <c r="AO111" s="41">
        <f>SUM(AK111:AN111)</f>
        <v>127724.5</v>
      </c>
      <c r="AP111" s="41">
        <f t="shared" si="13"/>
        <v>153366.42000000001</v>
      </c>
      <c r="AR111" s="41">
        <f>'Rate Tables'!$I$242</f>
        <v>2288.12</v>
      </c>
      <c r="AS111" s="41">
        <f>ROUND(R111*'Rate Tables'!$I$247,4)</f>
        <v>6700</v>
      </c>
      <c r="AT111" s="41">
        <f>ROUND(S111*'Rate Tables'!$I$248,4)</f>
        <v>1530</v>
      </c>
      <c r="AU111" s="41">
        <f>ROUND(N111*'Rate Tables'!$I$251,4)</f>
        <v>1421</v>
      </c>
      <c r="AV111" s="41">
        <f>ROUND(O111*'Rate Tables'!$I$252,4)</f>
        <v>1963</v>
      </c>
      <c r="AW111" s="41">
        <f>SUM(AS111:AV111)</f>
        <v>11614</v>
      </c>
      <c r="AX111" s="41">
        <f>ROUND(B111*'Rate Tables'!$I$254,4)</f>
        <v>7024</v>
      </c>
      <c r="AY111" s="41">
        <f>ROUND($B111*'Rate Tables'!$I$256,4)</f>
        <v>11250</v>
      </c>
      <c r="AZ111" s="82">
        <f>ROUND($B111*'Rate Tables'!$I$258,4)</f>
        <v>2820</v>
      </c>
      <c r="BA111" s="82">
        <f>ROUND($B111*'Rate Tables'!$I$259,4)</f>
        <v>0</v>
      </c>
      <c r="BB111" s="41">
        <f>ROUND(B111*'Rate Tables'!$I$261,4)</f>
        <v>8396</v>
      </c>
      <c r="BC111" s="41">
        <f>ROUND(B111*'Rate Tables'!$I$263,4)</f>
        <v>0</v>
      </c>
      <c r="BD111" s="41">
        <f>ROUND(B111*'Rate Tables'!$I$265,4)</f>
        <v>319.8</v>
      </c>
      <c r="BE111" s="41">
        <f>ROUND(R111*'Rate Tables'!$I$270,4)</f>
        <v>12050</v>
      </c>
      <c r="BF111" s="41">
        <f>ROUND(S111*'Rate Tables'!$I$271,4)</f>
        <v>2880</v>
      </c>
      <c r="BG111" s="41">
        <f>ROUND(B111*'Rate Tables'!$I$273,4)</f>
        <v>-30180</v>
      </c>
      <c r="BH111" s="41">
        <f>SUM(BE111:BG111)</f>
        <v>-15250</v>
      </c>
      <c r="BI111" s="41">
        <f>ROUND(A111*Q111*'Rate Tables'!$I$277,4)</f>
        <v>46904.5</v>
      </c>
      <c r="BJ111" s="41">
        <f>ROUND(B111*'Rate Tables'!$I$279,4)</f>
        <v>80820</v>
      </c>
      <c r="BK111" s="41">
        <f>ROUND(B111*'Rate Tables'!$I$280,4)</f>
        <v>0</v>
      </c>
      <c r="BL111" s="41">
        <f>ROUND(B111*'Rate Tables'!$I$281,4)</f>
        <v>0</v>
      </c>
      <c r="BM111" s="41">
        <f>SUM(BI111:BL111)</f>
        <v>127724.5</v>
      </c>
      <c r="BN111" s="41">
        <f t="shared" si="14"/>
        <v>156186.42000000001</v>
      </c>
    </row>
    <row r="112" spans="1:66" x14ac:dyDescent="0.25">
      <c r="A112" s="19">
        <f t="shared" si="18"/>
        <v>5000</v>
      </c>
      <c r="B112" s="19">
        <f t="shared" si="18"/>
        <v>2000000</v>
      </c>
      <c r="C112" s="50">
        <f t="shared" si="18"/>
        <v>0.5</v>
      </c>
      <c r="D112" s="50">
        <f t="shared" si="18"/>
        <v>0.5</v>
      </c>
      <c r="E112" s="12">
        <f>AP112</f>
        <v>153522.42000000001</v>
      </c>
      <c r="F112" s="12">
        <f>BN112</f>
        <v>156342.42000000001</v>
      </c>
      <c r="G112" s="12">
        <f>F112-E112</f>
        <v>2820</v>
      </c>
      <c r="H112" s="29">
        <f>ROUND(G112/E112*100,1)</f>
        <v>1.8</v>
      </c>
      <c r="J112" s="12">
        <f>E112/B112*100</f>
        <v>7.6761210000000011</v>
      </c>
      <c r="K112" s="12">
        <f>F112/B112*100</f>
        <v>7.8171210000000002</v>
      </c>
      <c r="L112" s="12"/>
      <c r="N112" s="35">
        <f>ROUND(B112*C112,0)</f>
        <v>1000000</v>
      </c>
      <c r="O112" s="35">
        <f>ROUND(B112*D112,0)</f>
        <v>1000000</v>
      </c>
      <c r="P112" s="57">
        <f>$P$51</f>
        <v>0.9</v>
      </c>
      <c r="Q112" s="55">
        <f>$Q$89</f>
        <v>1</v>
      </c>
      <c r="R112" s="56">
        <f>A112</f>
        <v>5000</v>
      </c>
      <c r="S112" s="35">
        <f>ROUND(A112*P112,0)</f>
        <v>4500</v>
      </c>
      <c r="T112" s="41">
        <f>'Rate Tables'!$F$242</f>
        <v>2288.12</v>
      </c>
      <c r="U112" s="41">
        <f>ROUND(R112*'Rate Tables'!$F$247,4)</f>
        <v>6700</v>
      </c>
      <c r="V112" s="41">
        <f>ROUND(S112*'Rate Tables'!$F$248,4)</f>
        <v>1530</v>
      </c>
      <c r="W112" s="41">
        <f>ROUND(N112*'Rate Tables'!$F$251,4)</f>
        <v>2030</v>
      </c>
      <c r="X112" s="41">
        <f>ROUND(O112*'Rate Tables'!$F$252,4)</f>
        <v>1510</v>
      </c>
      <c r="Y112" s="41">
        <f>SUM(U112:X112)</f>
        <v>11770</v>
      </c>
      <c r="Z112" s="41">
        <f>ROUND(B112*'Rate Tables'!$F$254,4)</f>
        <v>7024</v>
      </c>
      <c r="AA112" s="41">
        <f>ROUND($B112*'Rate Tables'!$F$256,4)</f>
        <v>11250</v>
      </c>
      <c r="AB112" s="82">
        <f>ROUND($B112*'Rate Tables'!$F$258,4)</f>
        <v>0</v>
      </c>
      <c r="AC112" s="82">
        <f>ROUND($B112*'Rate Tables'!$F$259,4)</f>
        <v>0</v>
      </c>
      <c r="AD112" s="41">
        <f>ROUND(B112*'Rate Tables'!$F$261,4)</f>
        <v>8396</v>
      </c>
      <c r="AE112" s="41">
        <f>ROUND(B112*'Rate Tables'!$F$263,4)</f>
        <v>0</v>
      </c>
      <c r="AF112" s="41">
        <f>ROUND(B112*'Rate Tables'!$F$265,4)</f>
        <v>319.8</v>
      </c>
      <c r="AG112" s="41">
        <f>ROUND(R112*'Rate Tables'!$F$270,4)</f>
        <v>12050</v>
      </c>
      <c r="AH112" s="41">
        <f>ROUND(S112*'Rate Tables'!$F$271,4)</f>
        <v>2880</v>
      </c>
      <c r="AI112" s="41">
        <f>ROUND(B112*'Rate Tables'!$F$273,4)</f>
        <v>-30180</v>
      </c>
      <c r="AJ112" s="41">
        <f>SUM(AG112:AI112)</f>
        <v>-15250</v>
      </c>
      <c r="AK112" s="41">
        <f>ROUND(A112*Q112*'Rate Tables'!$F$278,4)</f>
        <v>46904.5</v>
      </c>
      <c r="AL112" s="41">
        <f>ROUND(B112*'Rate Tables'!$F$279,4)</f>
        <v>80820</v>
      </c>
      <c r="AM112" s="41">
        <f>ROUND(B112*'Rate Tables'!$F$280,4)</f>
        <v>0</v>
      </c>
      <c r="AN112" s="41">
        <f>ROUND(B112*'Rate Tables'!$F$281,4)</f>
        <v>0</v>
      </c>
      <c r="AO112" s="41">
        <f>SUM(AK112:AN112)</f>
        <v>127724.5</v>
      </c>
      <c r="AP112" s="41">
        <f t="shared" si="13"/>
        <v>153522.42000000001</v>
      </c>
      <c r="AR112" s="41">
        <f>'Rate Tables'!$I$242</f>
        <v>2288.12</v>
      </c>
      <c r="AS112" s="41">
        <f>ROUND(R112*'Rate Tables'!$I$247,4)</f>
        <v>6700</v>
      </c>
      <c r="AT112" s="41">
        <f>ROUND(S112*'Rate Tables'!$I$248,4)</f>
        <v>1530</v>
      </c>
      <c r="AU112" s="41">
        <f>ROUND(N112*'Rate Tables'!$I$251,4)</f>
        <v>2030</v>
      </c>
      <c r="AV112" s="41">
        <f>ROUND(O112*'Rate Tables'!$I$252,4)</f>
        <v>1510</v>
      </c>
      <c r="AW112" s="41">
        <f>SUM(AS112:AV112)</f>
        <v>11770</v>
      </c>
      <c r="AX112" s="41">
        <f>ROUND(B112*'Rate Tables'!$I$254,4)</f>
        <v>7024</v>
      </c>
      <c r="AY112" s="41">
        <f>ROUND($B112*'Rate Tables'!$I$256,4)</f>
        <v>11250</v>
      </c>
      <c r="AZ112" s="82">
        <f>ROUND($B112*'Rate Tables'!$I$258,4)</f>
        <v>2820</v>
      </c>
      <c r="BA112" s="82">
        <f>ROUND($B112*'Rate Tables'!$I$259,4)</f>
        <v>0</v>
      </c>
      <c r="BB112" s="41">
        <f>ROUND(B112*'Rate Tables'!$I$261,4)</f>
        <v>8396</v>
      </c>
      <c r="BC112" s="41">
        <f>ROUND(B112*'Rate Tables'!$I$263,4)</f>
        <v>0</v>
      </c>
      <c r="BD112" s="41">
        <f>ROUND(B112*'Rate Tables'!$I$265,4)</f>
        <v>319.8</v>
      </c>
      <c r="BE112" s="41">
        <f>ROUND(R112*'Rate Tables'!$I$270,4)</f>
        <v>12050</v>
      </c>
      <c r="BF112" s="41">
        <f>ROUND(S112*'Rate Tables'!$I$271,4)</f>
        <v>2880</v>
      </c>
      <c r="BG112" s="41">
        <f>ROUND(B112*'Rate Tables'!$I$273,4)</f>
        <v>-30180</v>
      </c>
      <c r="BH112" s="41">
        <f>SUM(BE112:BG112)</f>
        <v>-15250</v>
      </c>
      <c r="BI112" s="41">
        <f>ROUND(A112*Q112*'Rate Tables'!$I$277,4)</f>
        <v>46904.5</v>
      </c>
      <c r="BJ112" s="41">
        <f>ROUND(B112*'Rate Tables'!$I$279,4)</f>
        <v>80820</v>
      </c>
      <c r="BK112" s="41">
        <f>ROUND(B112*'Rate Tables'!$I$280,4)</f>
        <v>0</v>
      </c>
      <c r="BL112" s="41">
        <f>ROUND(B112*'Rate Tables'!$I$281,4)</f>
        <v>0</v>
      </c>
      <c r="BM112" s="41">
        <f>SUM(BI112:BL112)</f>
        <v>127724.5</v>
      </c>
      <c r="BN112" s="41">
        <f t="shared" si="14"/>
        <v>156342.42000000001</v>
      </c>
    </row>
  </sheetData>
  <mergeCells count="12">
    <mergeCell ref="C48:D48"/>
    <mergeCell ref="J48:K48"/>
    <mergeCell ref="A82:H82"/>
    <mergeCell ref="C85:D85"/>
    <mergeCell ref="C86:D86"/>
    <mergeCell ref="J86:K86"/>
    <mergeCell ref="C47:D47"/>
    <mergeCell ref="A6:H6"/>
    <mergeCell ref="C9:D9"/>
    <mergeCell ref="C10:D10"/>
    <mergeCell ref="J10:K10"/>
    <mergeCell ref="A44:H44"/>
  </mergeCells>
  <printOptions horizontalCentered="1"/>
  <pageMargins left="0.5" right="0.5" top="1.4" bottom="0.75" header="0.5" footer="0.5"/>
  <pageSetup fitToHeight="0" orientation="portrait" r:id="rId1"/>
  <headerFooter alignWithMargins="0">
    <oddHeader>&amp;C&amp;"Arial,Bold"&amp;12
Program Year 4</oddHeader>
    <oddFooter>&amp;L*All Rates Include Sales and Use Tax</oddFooter>
  </headerFooter>
  <rowBreaks count="2" manualBreakCount="2">
    <brk id="38" max="16383" man="1"/>
    <brk id="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4E303926643488C544E0874959A78" ma:contentTypeVersion="5" ma:contentTypeDescription="Create a new document." ma:contentTypeScope="" ma:versionID="88157c50c0758e03bc939faabbbcd5d3">
  <xsd:schema xmlns:xsd="http://www.w3.org/2001/XMLSchema" xmlns:xs="http://www.w3.org/2001/XMLSchema" xmlns:p="http://schemas.microsoft.com/office/2006/metadata/properties" xmlns:ns2="3610626b-eb1d-451c-8940-f17befa3e591" xmlns:ns3="5a29ef88-2d19-4704-bca0-be711fc6ad55" targetNamespace="http://schemas.microsoft.com/office/2006/metadata/properties" ma:root="true" ma:fieldsID="c060f751c14ccbce925a6c8e929c91bd" ns2:_="" ns3:_="">
    <xsd:import namespace="3610626b-eb1d-451c-8940-f17befa3e591"/>
    <xsd:import namespace="5a29ef88-2d19-4704-bca0-be711fc6a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0626b-eb1d-451c-8940-f17befa3e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9ef88-2d19-4704-bca0-be711fc6ad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971D92-C757-41D8-BAD5-6D62D5BB3683}"/>
</file>

<file path=customXml/itemProps2.xml><?xml version="1.0" encoding="utf-8"?>
<ds:datastoreItem xmlns:ds="http://schemas.openxmlformats.org/officeDocument/2006/customXml" ds:itemID="{D3E1BEC9-F64A-4C6E-ACCE-B4BFBB30FBC9}"/>
</file>

<file path=customXml/itemProps3.xml><?xml version="1.0" encoding="utf-8"?>
<ds:datastoreItem xmlns:ds="http://schemas.openxmlformats.org/officeDocument/2006/customXml" ds:itemID="{80E4E1FB-FFF6-411E-AD53-4F4246F2F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Tables</vt:lpstr>
      <vt:lpstr>Bill Comp SC1</vt:lpstr>
      <vt:lpstr>Bill Comp SC2</vt:lpstr>
      <vt:lpstr>Bill Comp SC5</vt:lpstr>
      <vt:lpstr>Bill Comp SC7</vt:lpstr>
      <vt:lpstr>Bill Comp SC7 HVD</vt:lpstr>
      <vt:lpstr>'Bill Comp SC1'!Print_Area</vt:lpstr>
      <vt:lpstr>'Bill Comp SC2'!Print_Area</vt:lpstr>
      <vt:lpstr>'Bill Comp SC5'!Print_Area</vt:lpstr>
      <vt:lpstr>'Bill Comp SC7'!Print_Area</vt:lpstr>
      <vt:lpstr>'Bill Comp SC7 HVD'!Print_Area</vt:lpstr>
      <vt:lpstr>'Rate Tables'!Print_Area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DiGravina, Michael</dc:creator>
  <cp:lastModifiedBy>Ruggiero, Cheryl M</cp:lastModifiedBy>
  <cp:lastPrinted>2023-11-16T18:58:59Z</cp:lastPrinted>
  <dcterms:created xsi:type="dcterms:W3CDTF">2020-09-23T13:00:47Z</dcterms:created>
  <dcterms:modified xsi:type="dcterms:W3CDTF">2023-12-01T13:02:16Z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#REF!</vt:lpwstr>
  </property>
  <property fmtid="{D5CDD505-2E9C-101B-9397-08002B2CF9AE}" pid="3" name="MSIP_Label_90d9d511-a1f7-4d2c-8314-821736fca4b5_Enabled">
    <vt:lpwstr>true</vt:lpwstr>
  </property>
  <property fmtid="{D5CDD505-2E9C-101B-9397-08002B2CF9AE}" pid="4" name="MSIP_Label_90d9d511-a1f7-4d2c-8314-821736fca4b5_SetDate">
    <vt:lpwstr>2023-11-16T18:16:26Z</vt:lpwstr>
  </property>
  <property fmtid="{D5CDD505-2E9C-101B-9397-08002B2CF9AE}" pid="5" name="MSIP_Label_90d9d511-a1f7-4d2c-8314-821736fca4b5_Method">
    <vt:lpwstr>Privileged</vt:lpwstr>
  </property>
  <property fmtid="{D5CDD505-2E9C-101B-9397-08002B2CF9AE}" pid="6" name="MSIP_Label_90d9d511-a1f7-4d2c-8314-821736fca4b5_Name">
    <vt:lpwstr>Public (No Label)</vt:lpwstr>
  </property>
  <property fmtid="{D5CDD505-2E9C-101B-9397-08002B2CF9AE}" pid="7" name="MSIP_Label_90d9d511-a1f7-4d2c-8314-821736fca4b5_SiteId">
    <vt:lpwstr>e9aef9b7-25ca-4518-a881-33e546773136</vt:lpwstr>
  </property>
  <property fmtid="{D5CDD505-2E9C-101B-9397-08002B2CF9AE}" pid="8" name="MSIP_Label_90d9d511-a1f7-4d2c-8314-821736fca4b5_ActionId">
    <vt:lpwstr>8aeaedcf-a3c3-4304-9109-181712562353</vt:lpwstr>
  </property>
  <property fmtid="{D5CDD505-2E9C-101B-9397-08002B2CF9AE}" pid="9" name="MSIP_Label_90d9d511-a1f7-4d2c-8314-821736fca4b5_ContentBits">
    <vt:lpwstr>0</vt:lpwstr>
  </property>
  <property fmtid="{D5CDD505-2E9C-101B-9397-08002B2CF9AE}" pid="10" name="ContentTypeId">
    <vt:lpwstr>0x0101000614E303926643488C544E0874959A78</vt:lpwstr>
  </property>
</Properties>
</file>