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17232E6E-5A5A-44BE-A840-2851E6C8F507}"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6" l="1"/>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8" i="5"/>
  <c r="C18" i="5"/>
  <c r="D18" i="6"/>
  <c r="C18" i="6"/>
  <c r="H1" i="4" l="1"/>
  <c r="D21" i="9" s="1"/>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<sst xmlns="http://schemas.openxmlformats.org/spreadsheetml/2006/main" count="453" uniqueCount="88">
  <si>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</si>
  <si>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</si>
  <si>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</si>
  <si>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</si>
  <si>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</si>
  <si>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</si>
  <si>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</si>
  <si>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</si>
  <si>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</si>
  <si>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</si>
  <si>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</si>
  <si>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</si>
  <si>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</si>
  <si>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</si>
  <si>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</si>
  <si>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</si>
  <si>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</si>
  <si>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</si>
  <si>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</si>
  <si>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</si>
  <si>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</si>
  <si>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</si>
  <si>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</si>
  <si>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</si>
  <si>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</si>
  <si>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</si>
  <si>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</si>
  <si>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</si>
  <si>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</si>
  <si>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</si>
  <si>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</si>
  <si>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</si>
  <si>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</si>
  <si>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</si>
  <si>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</si>
  <si>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</si>
  <si>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</si>
  <si>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</si>
  <si>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</si>
  <si>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</si>
  <si>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</si>
  <si>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</si>
  <si>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</si>
  <si>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</si>
  <si>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</si>
  <si>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</si>
  <si>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</si>
  <si>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</si>
  <si>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</si>
  <si>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</si>
  <si>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</si>
  <si>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</si>
  <si>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</si>
  <si>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</si>
  <si>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</si>
  <si>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</si>
  <si>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</si>
  <si>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</si>
  <si>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</si>
  <si>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</si>
  <si>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</si>
  <si>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</si>
  <si>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</si>
  <si>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</si>
  <si>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</si>
  <si>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</si>
  <si>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</si>
  <si>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</si>
  <si>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</si>
  <si>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</si>
  <si>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</si>
  <si>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</si>
  <si>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</si>
  <si>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</si>
  <si>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</si>
  <si>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</si>
  <si>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</si>
  <si>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</si>
  <si>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</si>
  <si>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</si>
  <si>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</si>
  <si>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</si>
  <si>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</si>
  <si>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</si>
  <si>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</si>
  <si>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</si>
  <si>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WNC (Volumetric Charge)</t>
  </si>
  <si>
    <t>As of 12/1/2019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</si>
</sst>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2" fontId="0" fillId="4" borderId="0" xfId="0" applyNumberFormat="1" applyFill="1"/>
    <xf numFmtId="165" fontId="0" fillId="4" borderId="0" xfId="0" applyNumberForma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2" sqref="F22"/>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60" t="s">
        <v>87</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86</v>
      </c>
      <c r="G6" s="39" t="s">
        <v>2</v>
      </c>
      <c r="H6" s="39" t="s">
        <v>15</v>
      </c>
      <c r="I6" s="39" t="s">
        <v>14</v>
      </c>
      <c r="J6" s="39" t="s">
        <v>1</v>
      </c>
      <c r="K6" s="39" t="s">
        <v>18</v>
      </c>
      <c r="L6" s="39" t="s">
        <v>31</v>
      </c>
      <c r="M6" s="39" t="s">
        <v>32</v>
      </c>
      <c r="N6" t="s">
        <v>46</v>
      </c>
      <c r="O6" t="s">
        <v>46</v>
      </c>
    </row>
    <row r="7" spans="1:16" x14ac:dyDescent="0.3">
      <c r="A7" t="s">
        <v>49</v>
      </c>
      <c r="B7" s="32">
        <v>77</v>
      </c>
      <c r="C7" s="45"/>
      <c r="D7" s="61">
        <v>8.1900000000000001E-2</v>
      </c>
      <c r="E7" s="61"/>
      <c r="F7" s="61"/>
      <c r="G7" s="61" t="s">
        <v>19</v>
      </c>
      <c r="H7" s="61"/>
      <c r="I7" s="61"/>
      <c r="J7" s="61"/>
      <c r="K7" s="61"/>
      <c r="L7" s="61">
        <v>0.46229999999999999</v>
      </c>
      <c r="M7" s="61"/>
      <c r="N7" s="61"/>
      <c r="O7" s="61"/>
    </row>
    <row r="8" spans="1:16" x14ac:dyDescent="0.3">
      <c r="A8" t="s">
        <v>50</v>
      </c>
      <c r="B8" s="32">
        <v>69</v>
      </c>
      <c r="C8" s="64">
        <v>130.78</v>
      </c>
      <c r="D8" s="62">
        <v>3.2000000000000001E-2</v>
      </c>
      <c r="E8" s="61"/>
      <c r="F8" s="61"/>
      <c r="G8" s="61" t="s">
        <v>19</v>
      </c>
      <c r="H8" s="61"/>
      <c r="I8" s="61">
        <v>5.1000000000000004E-3</v>
      </c>
      <c r="J8" s="61">
        <v>3.5400000000000001E-2</v>
      </c>
      <c r="K8" s="61"/>
      <c r="L8" s="61">
        <v>0.4929</v>
      </c>
      <c r="M8" s="61"/>
      <c r="N8" s="61"/>
      <c r="O8" s="61"/>
    </row>
    <row r="9" spans="1:16" x14ac:dyDescent="0.3">
      <c r="A9" t="s">
        <v>51</v>
      </c>
      <c r="B9" s="32">
        <v>65</v>
      </c>
      <c r="C9" s="64">
        <v>75</v>
      </c>
      <c r="D9" s="61">
        <v>4.2099999999999999E-2</v>
      </c>
      <c r="E9" s="65">
        <v>0.64</v>
      </c>
      <c r="F9" s="61"/>
      <c r="G9" s="61" t="s">
        <v>19</v>
      </c>
      <c r="H9" s="61">
        <v>-1.5E-3</v>
      </c>
      <c r="I9" s="61">
        <v>5.1000000000000004E-3</v>
      </c>
      <c r="J9" s="61">
        <v>3.5400000000000001E-2</v>
      </c>
      <c r="K9" s="61"/>
      <c r="L9" s="61">
        <v>0.4929</v>
      </c>
      <c r="M9" s="61"/>
      <c r="N9" s="61"/>
      <c r="O9" s="61"/>
    </row>
    <row r="10" spans="1:16" x14ac:dyDescent="0.3">
      <c r="A10" t="s">
        <v>52</v>
      </c>
      <c r="B10" s="32">
        <v>44</v>
      </c>
      <c r="C10" s="64">
        <v>37.5</v>
      </c>
      <c r="D10" s="61">
        <v>0.2301</v>
      </c>
      <c r="E10" s="65">
        <v>0.96</v>
      </c>
      <c r="F10" s="61">
        <v>-5.0000000000000001E-3</v>
      </c>
      <c r="G10" s="61" t="s">
        <v>19</v>
      </c>
      <c r="H10" s="61">
        <v>-1.5E-3</v>
      </c>
      <c r="I10" s="61">
        <v>5.1000000000000004E-3</v>
      </c>
      <c r="J10" s="61">
        <v>3.5400000000000001E-2</v>
      </c>
      <c r="K10" s="61"/>
      <c r="L10" s="61">
        <v>0.4929</v>
      </c>
      <c r="M10" s="61"/>
      <c r="N10" s="61"/>
      <c r="O10" s="61">
        <v>1.7100000000000001E-2</v>
      </c>
    </row>
    <row r="11" spans="1:16" x14ac:dyDescent="0.3">
      <c r="A11" t="s">
        <v>75</v>
      </c>
      <c r="B11" s="32">
        <v>47</v>
      </c>
      <c r="C11" s="64">
        <v>37.5</v>
      </c>
      <c r="D11" s="61">
        <v>0.115</v>
      </c>
      <c r="E11" s="65">
        <v>0.96</v>
      </c>
      <c r="F11" s="61">
        <v>-5.0000000000000001E-3</v>
      </c>
      <c r="G11" s="61" t="s">
        <v>19</v>
      </c>
      <c r="H11" s="61">
        <v>-1.5E-3</v>
      </c>
      <c r="I11" s="61">
        <v>5.1000000000000004E-3</v>
      </c>
      <c r="J11" s="61">
        <v>3.5400000000000001E-2</v>
      </c>
      <c r="K11" s="61"/>
      <c r="L11" s="61">
        <v>0.4929</v>
      </c>
      <c r="M11" s="61"/>
      <c r="N11" s="61"/>
      <c r="O11" s="61"/>
    </row>
    <row r="12" spans="1:16" x14ac:dyDescent="0.3">
      <c r="A12" t="s">
        <v>76</v>
      </c>
      <c r="B12" s="32">
        <v>46</v>
      </c>
      <c r="C12" s="64">
        <v>37.5</v>
      </c>
      <c r="D12" s="61">
        <v>0.2301</v>
      </c>
      <c r="E12" s="65">
        <v>0.96</v>
      </c>
      <c r="F12" s="61">
        <v>-5.0000000000000001E-3</v>
      </c>
      <c r="G12" s="61" t="s">
        <v>19</v>
      </c>
      <c r="H12" s="61">
        <v>-1.5E-3</v>
      </c>
      <c r="I12" s="61">
        <v>5.1000000000000004E-3</v>
      </c>
      <c r="J12" s="61">
        <v>3.5400000000000001E-2</v>
      </c>
      <c r="K12" s="61"/>
      <c r="L12" s="61">
        <v>0.4929</v>
      </c>
      <c r="M12" s="61"/>
      <c r="N12" s="61"/>
      <c r="O12" s="61"/>
      <c r="P12" s="37"/>
    </row>
    <row r="13" spans="1:16" x14ac:dyDescent="0.3">
      <c r="A13" t="s">
        <v>53</v>
      </c>
      <c r="B13" s="32">
        <v>68</v>
      </c>
      <c r="C13" s="64"/>
      <c r="D13" s="61">
        <v>7.85</v>
      </c>
      <c r="E13" s="65"/>
      <c r="F13" s="61"/>
      <c r="G13" s="61" t="s">
        <v>19</v>
      </c>
      <c r="H13" s="61">
        <v>-1.5E-3</v>
      </c>
      <c r="I13" s="61">
        <v>5.1000000000000004E-3</v>
      </c>
      <c r="J13" s="61">
        <v>3.5400000000000001E-2</v>
      </c>
      <c r="K13" s="62">
        <v>0.46910000000000002</v>
      </c>
      <c r="L13" s="61"/>
      <c r="M13" s="61"/>
      <c r="N13" s="61"/>
      <c r="O13" s="61"/>
      <c r="P13" s="37"/>
    </row>
    <row r="14" spans="1:16" x14ac:dyDescent="0.3">
      <c r="A14" t="s">
        <v>54</v>
      </c>
      <c r="B14" s="32">
        <v>72</v>
      </c>
      <c r="C14" s="64">
        <v>628.54999999999995</v>
      </c>
      <c r="D14" s="61">
        <v>0.9405</v>
      </c>
      <c r="E14" s="61">
        <v>9.8000000000000004E-2</v>
      </c>
      <c r="F14" s="61"/>
      <c r="G14" s="61" t="s">
        <v>19</v>
      </c>
      <c r="H14" s="61"/>
      <c r="I14" s="61">
        <v>5.1000000000000004E-3</v>
      </c>
      <c r="J14" s="61">
        <v>3.5400000000000001E-2</v>
      </c>
      <c r="K14" s="62"/>
      <c r="L14" s="61">
        <v>0.4929</v>
      </c>
      <c r="M14" s="61"/>
      <c r="N14" s="61"/>
      <c r="O14" s="61"/>
      <c r="P14" s="37"/>
    </row>
    <row r="15" spans="1:16" x14ac:dyDescent="0.3">
      <c r="A15" t="s">
        <v>57</v>
      </c>
      <c r="B15" s="32">
        <v>87</v>
      </c>
      <c r="C15" s="64">
        <v>628.54999999999995</v>
      </c>
      <c r="D15" s="61">
        <v>9.8699999999999996E-2</v>
      </c>
      <c r="E15" s="61">
        <v>0.42699999999999999</v>
      </c>
      <c r="F15" s="61"/>
      <c r="G15" s="61" t="s">
        <v>19</v>
      </c>
      <c r="H15" s="61"/>
      <c r="I15" s="61">
        <v>5.1000000000000004E-3</v>
      </c>
      <c r="J15" s="61">
        <v>3.5400000000000001E-2</v>
      </c>
      <c r="K15" s="62"/>
      <c r="L15" s="61"/>
      <c r="M15" s="61"/>
      <c r="N15" s="61"/>
      <c r="O15" s="61"/>
    </row>
    <row r="16" spans="1:16" x14ac:dyDescent="0.3">
      <c r="A16" t="s">
        <v>27</v>
      </c>
      <c r="B16" s="32">
        <v>59</v>
      </c>
      <c r="C16" s="64">
        <v>325</v>
      </c>
      <c r="D16" s="61">
        <v>4.2700000000000002E-2</v>
      </c>
      <c r="E16" s="61">
        <v>1.333</v>
      </c>
      <c r="F16" s="61"/>
      <c r="G16" s="61" t="s">
        <v>19</v>
      </c>
      <c r="H16" s="61">
        <v>-1.5E-3</v>
      </c>
      <c r="I16" s="61">
        <v>5.1000000000000004E-3</v>
      </c>
      <c r="J16" s="61">
        <v>3.5400000000000001E-2</v>
      </c>
      <c r="K16" s="62"/>
      <c r="L16" s="61">
        <v>0.4929</v>
      </c>
      <c r="M16" s="61"/>
      <c r="N16" s="61"/>
      <c r="O16" s="61"/>
    </row>
    <row r="17" spans="1:15" x14ac:dyDescent="0.3">
      <c r="A17" t="s">
        <v>58</v>
      </c>
      <c r="B17" s="32">
        <v>55</v>
      </c>
      <c r="C17" s="61">
        <v>0.29870000000000002</v>
      </c>
      <c r="D17" s="61">
        <v>0.31330000000000002</v>
      </c>
      <c r="E17" s="62">
        <v>0.36</v>
      </c>
      <c r="F17" s="61"/>
      <c r="G17" s="61" t="s">
        <v>19</v>
      </c>
      <c r="H17" s="61">
        <v>-1.5E-3</v>
      </c>
      <c r="I17" s="61">
        <v>5.1000000000000004E-3</v>
      </c>
      <c r="J17" s="61">
        <v>3.5400000000000001E-2</v>
      </c>
      <c r="K17" s="62"/>
      <c r="L17" s="61">
        <v>0.4929</v>
      </c>
      <c r="M17" s="61"/>
      <c r="N17" s="61"/>
      <c r="O17" s="61"/>
    </row>
    <row r="18" spans="1:15" x14ac:dyDescent="0.3">
      <c r="A18" t="s">
        <v>47</v>
      </c>
      <c r="B18" s="32">
        <v>35</v>
      </c>
      <c r="C18" s="64">
        <v>10</v>
      </c>
      <c r="D18" s="61">
        <v>0.43819999999999998</v>
      </c>
      <c r="E18" s="45"/>
      <c r="F18" s="61">
        <v>-5.0000000000000001E-3</v>
      </c>
      <c r="G18" s="61" t="s">
        <v>19</v>
      </c>
      <c r="H18" s="61">
        <v>-1.5E-3</v>
      </c>
      <c r="I18" s="61">
        <v>5.1000000000000004E-3</v>
      </c>
      <c r="J18" s="61">
        <v>3.5400000000000001E-2</v>
      </c>
      <c r="K18" s="62">
        <v>0.46910000000000002</v>
      </c>
      <c r="L18" s="61"/>
      <c r="M18" s="61">
        <v>5.5199999999999999E-2</v>
      </c>
      <c r="N18" s="61"/>
      <c r="O18" s="61"/>
    </row>
    <row r="19" spans="1:15" x14ac:dyDescent="0.3">
      <c r="A19" t="s">
        <v>56</v>
      </c>
      <c r="B19" s="32">
        <v>35</v>
      </c>
      <c r="C19" s="61"/>
      <c r="D19" s="61"/>
      <c r="E19" s="61"/>
      <c r="F19" s="61"/>
      <c r="G19" s="61" t="s">
        <v>19</v>
      </c>
      <c r="H19" s="61"/>
      <c r="I19" s="61"/>
      <c r="J19" s="61"/>
      <c r="K19" s="62"/>
      <c r="L19" s="61"/>
      <c r="M19" s="61"/>
      <c r="N19" s="61"/>
      <c r="O19" s="61"/>
    </row>
    <row r="20" spans="1:15" x14ac:dyDescent="0.3">
      <c r="A20" t="s">
        <v>55</v>
      </c>
      <c r="B20" s="32">
        <v>39</v>
      </c>
      <c r="C20" s="61">
        <v>27.01</v>
      </c>
      <c r="D20" s="61">
        <v>0.38069999999999998</v>
      </c>
      <c r="E20" s="61"/>
      <c r="F20" s="61">
        <v>-5.0000000000000001E-3</v>
      </c>
      <c r="G20" s="61" t="s">
        <v>19</v>
      </c>
      <c r="H20" s="61">
        <v>-1.5E-3</v>
      </c>
      <c r="I20" s="61">
        <v>5.1000000000000004E-3</v>
      </c>
      <c r="J20" s="61">
        <v>3.5400000000000001E-2</v>
      </c>
      <c r="K20" s="62">
        <v>0.46910000000000002</v>
      </c>
      <c r="L20" s="61"/>
      <c r="M20" s="61"/>
      <c r="N20" s="61">
        <v>1.7100000000000001E-2</v>
      </c>
      <c r="O20" s="61"/>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3">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0.46229999999999999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9"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40">
        <f>VLOOKUP($C$8,Inputs!$A$7:$O$21,Inputs!$F$1)</f>
        <v>-5.0000000000000001E-3</v>
      </c>
      <c r="D18" s="7">
        <f>VLOOKUP($D$12,Inputs!$A$7:$O$21,Inputs!$F$1)</f>
        <v>109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0.46910000000000002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40">
        <f>VLOOKUP($C$8,Inputs!$A$7:$O$21,Inputs!$F$1)</f>
        <v>-5.0000000000000001E-3</v>
      </c>
      <c r="D18" s="7">
        <f>VLOOKUP($D$12,Inputs!$A$7:$O$21,Inputs!$F$1)</f>
        <v>109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0.46910000000000002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3"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40">
        <f>VLOOKUP($C$8,Inputs!$A$7:$O$21,Inputs!$F$1)</f>
        <v>-5.0000000000000001E-3</v>
      </c>
      <c r="D18" s="7">
        <f>VLOOKUP($D$12,Inputs!$A$7:$O$21,Inputs!$F$1)</f>
        <v>109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0.2301,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43" t="s">
        <v>19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topLeftCell="A3"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55" t="s">
        <v>19</v>
      </c>
      <c r="E18" s="2"/>
      <c r="F18" s="2"/>
      <c r="G18" s="2"/>
      <c r="H18" s="2"/>
      <c r="I18" s="2"/>
      <c r="J18" s="2"/>
      <c r="K18" s="2"/>
    </row>
    <row r="19" spans="2:11" x14ac:dyDescent="0.25">
      <c r="B19" s="13" t="s">
        <v>2</v>
      </c>
      <c r="C19" s="46"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8">
        <f>VLOOKUP($C$8,Inputs!$A$7:$O$21,Inputs!$H$1)</f>
        <v>-1.5E-3</v>
      </c>
      <c r="D21" s="7">
        <f>VLOOKUP($D$12,Inputs!$A$7:$O$21,Inputs!$H$1)</f>
        <v>114</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0.46910000000000002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6" t="s">
        <v>11</v>
      </c>
      <c r="B2" s="67"/>
      <c r="C2" s="67"/>
      <c r="D2" s="67"/>
      <c r="E2" s="67"/>
      <c r="F2" s="67"/>
      <c r="G2" s="67"/>
      <c r="H2" s="68"/>
      <c r="I2" s="25"/>
      <c r="J2" s="25"/>
      <c r="K2" s="25"/>
      <c r="L2" s="24"/>
      <c r="M2" s="24"/>
    </row>
    <row r="3" spans="1:13" ht="42.6" customHeight="1" thickBot="1" x14ac:dyDescent="0.3">
      <c r="A3" s="69"/>
      <c r="B3" s="70"/>
      <c r="C3" s="70"/>
      <c r="D3" s="70"/>
      <c r="E3" s="70"/>
      <c r="F3" s="70"/>
      <c r="G3" s="70"/>
      <c r="H3" s="71"/>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12/1/2019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5.1000000000000004E-3</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3.5400000000000001E-2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0.4929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2023-07-23T01:35:15Z</dcterms:modified>
</cp:coreProperties>
</file>