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Reports\BPU Aged Reports Request\"/>
    </mc:Choice>
  </mc:AlternateContent>
  <xr:revisionPtr revIDLastSave="0" documentId="13_ncr:1_{69A290C8-2E42-4896-B009-164E737740AE}" xr6:coauthVersionLast="47" xr6:coauthVersionMax="47" xr10:uidLastSave="{00000000-0000-0000-0000-000000000000}"/>
  <bookViews>
    <workbookView xWindow="-120" yWindow="-120" windowWidth="29040" windowHeight="15840" xr2:uid="{02B419C4-5298-4538-887F-31D04D5637DA}"/>
  </bookViews>
  <sheets>
    <sheet name="Arrearge Information" sheetId="1" r:id="rId1"/>
    <sheet name="DPA Information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K6" i="1"/>
  <c r="K7" i="1"/>
  <c r="K8" i="1"/>
  <c r="K5" i="1"/>
  <c r="I6" i="1"/>
  <c r="I7" i="1"/>
  <c r="I8" i="1"/>
  <c r="I5" i="1"/>
  <c r="M6" i="1"/>
  <c r="M7" i="1"/>
  <c r="M8" i="1"/>
  <c r="M5" i="1"/>
  <c r="G6" i="1"/>
  <c r="G7" i="1"/>
  <c r="G8" i="1"/>
  <c r="G5" i="1"/>
  <c r="D10" i="1"/>
  <c r="C10" i="1"/>
  <c r="E8" i="1"/>
  <c r="E7" i="1"/>
  <c r="E6" i="1"/>
  <c r="E5" i="1"/>
  <c r="G10" i="1" l="1"/>
  <c r="M10" i="1"/>
  <c r="K10" i="1"/>
  <c r="I10" i="1"/>
  <c r="E10" i="1"/>
</calcChain>
</file>

<file path=xl/sharedStrings.xml><?xml version="1.0" encoding="utf-8"?>
<sst xmlns="http://schemas.openxmlformats.org/spreadsheetml/2006/main" count="61" uniqueCount="50">
  <si>
    <t xml:space="preserve">Gordons Corner Water Company </t>
  </si>
  <si>
    <t>Customers</t>
  </si>
  <si>
    <t>Avg Arrearage
% Increase from 2020</t>
  </si>
  <si>
    <t>30+ Days Overdue</t>
  </si>
  <si>
    <t>60+ Days Overdue</t>
  </si>
  <si>
    <t>90+ Days Overdue</t>
  </si>
  <si>
    <t>120+ Days Overdue</t>
  </si>
  <si>
    <t>180+ Days Overdue</t>
  </si>
  <si>
    <t>N/A</t>
  </si>
  <si>
    <t>Total</t>
  </si>
  <si>
    <t>The Company’s billing system cannot generate arrearage reports separated by residential and commercial.</t>
  </si>
  <si>
    <t xml:space="preserve"> Commercial customers currently make up 2.5% of our overall customer base.</t>
  </si>
  <si>
    <t>Gordons Corner Water Co</t>
  </si>
  <si>
    <t>Residential Accounts Eligible for Assistance Programs:</t>
  </si>
  <si>
    <t>Eligible (1)</t>
  </si>
  <si>
    <t>Contacted/Attempted</t>
  </si>
  <si>
    <t>Signed Up</t>
  </si>
  <si>
    <t>Failed Eligibility</t>
  </si>
  <si>
    <t>Abandoned</t>
  </si>
  <si>
    <t>Lifeline</t>
  </si>
  <si>
    <t>n/a</t>
  </si>
  <si>
    <t>HEAP</t>
  </si>
  <si>
    <t>AFDC</t>
  </si>
  <si>
    <t>USF</t>
  </si>
  <si>
    <t>Deferred Payment Arrangements:</t>
  </si>
  <si>
    <t>Eligible Customers by Customer Classification</t>
  </si>
  <si>
    <t>Residential</t>
  </si>
  <si>
    <t>Commercial</t>
  </si>
  <si>
    <t>Industrial</t>
  </si>
  <si>
    <t>New Agreement Offers by Customer Classification</t>
  </si>
  <si>
    <t>New Accepted Agreements by Customer Classification</t>
  </si>
  <si>
    <t>DPAs Still In Effect After the Following Time Periods</t>
  </si>
  <si>
    <t>30 Days</t>
  </si>
  <si>
    <t>60 Days</t>
  </si>
  <si>
    <t>90 Days</t>
  </si>
  <si>
    <t>120 Days</t>
  </si>
  <si>
    <t>180 Days</t>
  </si>
  <si>
    <t>Note: (1) Water Companies are not eligible for these programs.</t>
  </si>
  <si>
    <t xml:space="preserve">         (2) The &lt;60, 90, 120 and 180 days numbers represent the number of DPA's</t>
  </si>
  <si>
    <t xml:space="preserve">            that would still be in effect of the original agreements.</t>
  </si>
  <si>
    <t>Marlboro - 07746</t>
  </si>
  <si>
    <t>Manalapan - 07726</t>
  </si>
  <si>
    <t>The Company’s billing system cannot generate arrearage reports separated by zip code.</t>
  </si>
  <si>
    <t>68% being located in Manalapan</t>
  </si>
  <si>
    <t>The breakdown provided is base on 32% of our customers being located in Marlboro and</t>
  </si>
  <si>
    <t>Arrearage May 31,2023</t>
  </si>
  <si>
    <t>May 2023 Overdue Accounts</t>
  </si>
  <si>
    <t>May 2023 Arrearage Dollars</t>
  </si>
  <si>
    <t>May 2022 Arrearage Dollars</t>
  </si>
  <si>
    <t>Deferred Payment Arrangements as of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</si>
</sst>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6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6" fontId="4" fillId="0" borderId="6" xfId="0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indent="3"/>
    </xf>
    <xf numFmtId="3" fontId="8" fillId="0" borderId="2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3" xfId="0" applyFont="1" applyBorder="1" applyAlignment="1">
      <alignment horizontal="left" vertical="center" indent="3"/>
    </xf>
    <xf numFmtId="3" fontId="8" fillId="0" borderId="14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0" fillId="0" borderId="2" xfId="0" applyBorder="1"/>
    <xf numFmtId="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0" fillId="0" borderId="14" xfId="0" applyNumberFormat="1" applyBorder="1"/>
    <xf numFmtId="0" fontId="0" fillId="0" borderId="14" xfId="0" applyBorder="1"/>
    <xf numFmtId="8" fontId="2" fillId="0" borderId="6" xfId="0" applyNumberFormat="1" applyFont="1" applyBorder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0" fontId="0" fillId="0" borderId="16" xfId="0" applyBorder="1"/>
    <xf numFmtId="8" fontId="2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6" fontId="6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9432-DEC4-4B4C-A91B-FFC814E8C657}">
  <dimension ref="A1:M30"/>
  <sheetViews>
    <sheetView tabSelected="1" workbookViewId="0">
      <selection activeCell="D9" sqref="D9"/>
    </sheetView>
  </sheetViews>
  <sheetFormatPr defaultRowHeight="15" x14ac:dyDescent="0.25"/>
  <cols>
    <col min="1" max="1" width="27.7109375" customWidth="1"/>
    <col min="2" max="2" width="12.42578125" customWidth="1"/>
    <col min="3" max="3" width="26.28515625" customWidth="1"/>
    <col min="4" max="4" width="26" customWidth="1"/>
    <col min="5" max="5" width="18.42578125" customWidth="1"/>
    <col min="6" max="6" width="3.7109375" customWidth="1"/>
    <col min="7" max="7" width="31.7109375" bestFit="1" customWidth="1"/>
    <col min="8" max="8" width="3.42578125" customWidth="1"/>
    <col min="9" max="9" width="31.7109375" bestFit="1" customWidth="1"/>
    <col min="10" max="10" width="3.28515625" customWidth="1"/>
    <col min="11" max="11" width="32.140625" bestFit="1" customWidth="1"/>
    <col min="12" max="12" width="3.140625" customWidth="1"/>
    <col min="13" max="13" width="31.7109375" bestFit="1" customWidth="1"/>
  </cols>
  <sheetData>
    <row r="1" spans="1:13" x14ac:dyDescent="0.25">
      <c r="A1" s="1" t="s">
        <v>0</v>
      </c>
    </row>
    <row r="2" spans="1:13" ht="14.25" customHeight="1" x14ac:dyDescent="0.25">
      <c r="A2" s="2" t="s">
        <v>45</v>
      </c>
    </row>
    <row r="3" spans="1:13" ht="24" customHeight="1" x14ac:dyDescent="0.25">
      <c r="G3" s="56" t="s">
        <v>47</v>
      </c>
      <c r="H3" s="56"/>
      <c r="I3" s="61" t="s">
        <v>48</v>
      </c>
      <c r="J3" s="53"/>
      <c r="K3" s="56" t="s">
        <v>47</v>
      </c>
      <c r="L3" s="53"/>
      <c r="M3" s="56" t="s">
        <v>48</v>
      </c>
    </row>
    <row r="4" spans="1:13" ht="38.25" x14ac:dyDescent="0.25">
      <c r="A4" s="3" t="s">
        <v>1</v>
      </c>
      <c r="B4" s="4" t="s">
        <v>46</v>
      </c>
      <c r="C4" s="5" t="s">
        <v>47</v>
      </c>
      <c r="D4" s="5" t="s">
        <v>48</v>
      </c>
      <c r="E4" s="5" t="s">
        <v>2</v>
      </c>
      <c r="G4" s="5" t="s">
        <v>40</v>
      </c>
      <c r="H4" s="53"/>
      <c r="I4" s="62" t="s">
        <v>40</v>
      </c>
      <c r="J4" s="53"/>
      <c r="K4" s="5" t="s">
        <v>41</v>
      </c>
      <c r="L4" s="53"/>
      <c r="M4" s="5" t="s">
        <v>41</v>
      </c>
    </row>
    <row r="5" spans="1:13" x14ac:dyDescent="0.25">
      <c r="A5" s="6" t="s">
        <v>3</v>
      </c>
      <c r="B5" s="7">
        <v>1150</v>
      </c>
      <c r="C5" s="8">
        <v>59607</v>
      </c>
      <c r="D5" s="8">
        <v>49567</v>
      </c>
      <c r="E5" s="60">
        <f>ROUND((C5-D5)/D5,4)</f>
        <v>0.2026</v>
      </c>
      <c r="G5" s="54">
        <f xml:space="preserve"> 0.32*C5</f>
        <v>19074.240000000002</v>
      </c>
      <c r="H5" s="55"/>
      <c r="I5" s="63">
        <f>0.32*D5</f>
        <v>15861.44</v>
      </c>
      <c r="J5" s="53"/>
      <c r="K5" s="54">
        <f xml:space="preserve"> 0.68*C5</f>
        <v>40532.76</v>
      </c>
      <c r="L5" s="55"/>
      <c r="M5" s="54">
        <f>0.68*D5</f>
        <v>33705.560000000005</v>
      </c>
    </row>
    <row r="6" spans="1:13" x14ac:dyDescent="0.25">
      <c r="A6" s="6" t="s">
        <v>4</v>
      </c>
      <c r="B6" s="7">
        <v>496</v>
      </c>
      <c r="C6" s="8">
        <v>24694</v>
      </c>
      <c r="D6" s="8">
        <v>11571</v>
      </c>
      <c r="E6" s="60">
        <f t="shared" ref="E6:E10" si="0">ROUND((C6-D6)/D6,4)</f>
        <v>1.1341000000000001</v>
      </c>
      <c r="G6" s="54">
        <f t="shared" ref="G6:G8" si="1" xml:space="preserve"> 0.32*C6</f>
        <v>7902.08</v>
      </c>
      <c r="H6" s="55"/>
      <c r="I6" s="63">
        <f t="shared" ref="I6:I8" si="2">0.32*D6</f>
        <v>3702.7200000000003</v>
      </c>
      <c r="J6" s="53"/>
      <c r="K6" s="54">
        <f xml:space="preserve"> 0.68*C6</f>
        <v>16791.920000000002</v>
      </c>
      <c r="L6" s="55"/>
      <c r="M6" s="54">
        <f>0.68*D6</f>
        <v>7868.2800000000007</v>
      </c>
    </row>
    <row r="7" spans="1:13" x14ac:dyDescent="0.25">
      <c r="A7" s="6" t="s">
        <v>5</v>
      </c>
      <c r="B7" s="7">
        <v>268</v>
      </c>
      <c r="C7" s="8">
        <v>10861</v>
      </c>
      <c r="D7" s="8">
        <v>4989</v>
      </c>
      <c r="E7" s="60">
        <f t="shared" si="0"/>
        <v>1.177</v>
      </c>
      <c r="G7" s="54">
        <f t="shared" si="1"/>
        <v>3475.52</v>
      </c>
      <c r="H7" s="55"/>
      <c r="I7" s="63">
        <f t="shared" si="2"/>
        <v>1596.48</v>
      </c>
      <c r="J7" s="53"/>
      <c r="K7" s="54">
        <f xml:space="preserve"> 0.68*C7</f>
        <v>7385.4800000000005</v>
      </c>
      <c r="L7" s="55"/>
      <c r="M7" s="54">
        <f>0.68*D7</f>
        <v>3392.5200000000004</v>
      </c>
    </row>
    <row r="8" spans="1:13" x14ac:dyDescent="0.25">
      <c r="A8" s="9" t="s">
        <v>6</v>
      </c>
      <c r="B8" s="7">
        <v>146</v>
      </c>
      <c r="C8" s="67">
        <v>9810</v>
      </c>
      <c r="D8" s="67">
        <v>8787</v>
      </c>
      <c r="E8" s="60">
        <f t="shared" si="0"/>
        <v>0.1164</v>
      </c>
      <c r="G8" s="54">
        <f t="shared" si="1"/>
        <v>3139.2000000000003</v>
      </c>
      <c r="H8" s="55"/>
      <c r="I8" s="63">
        <f t="shared" si="2"/>
        <v>2811.84</v>
      </c>
      <c r="J8" s="53"/>
      <c r="K8" s="54">
        <f xml:space="preserve"> 0.68*C8</f>
        <v>6670.8</v>
      </c>
      <c r="L8" s="55"/>
      <c r="M8" s="54">
        <f>0.68*D8</f>
        <v>5975.1600000000008</v>
      </c>
    </row>
    <row r="9" spans="1:13" ht="15.75" thickBot="1" x14ac:dyDescent="0.3">
      <c r="A9" s="10" t="s">
        <v>7</v>
      </c>
      <c r="B9" s="11"/>
      <c r="C9" s="11" t="s">
        <v>8</v>
      </c>
      <c r="D9" s="11" t="s">
        <v>8</v>
      </c>
      <c r="E9" s="60"/>
      <c r="G9" s="57"/>
      <c r="H9" s="53"/>
      <c r="I9" s="64"/>
      <c r="J9" s="53"/>
      <c r="K9" s="57"/>
      <c r="L9" s="53"/>
      <c r="M9" s="58"/>
    </row>
    <row r="10" spans="1:13" x14ac:dyDescent="0.25">
      <c r="A10" s="12" t="s">
        <v>9</v>
      </c>
      <c r="B10" s="11">
        <f>SUM(B5:B9)</f>
        <v>2060</v>
      </c>
      <c r="C10" s="13">
        <f>SUM(C5:C9)</f>
        <v>104972</v>
      </c>
      <c r="D10" s="13">
        <f>SUM(D5:D9)</f>
        <v>74914</v>
      </c>
      <c r="E10" s="14">
        <f t="shared" si="0"/>
        <v>0.4012</v>
      </c>
      <c r="G10" s="59">
        <f>SUM(G5:G9)</f>
        <v>33591.040000000001</v>
      </c>
      <c r="H10" s="55"/>
      <c r="I10" s="65">
        <f>SUM(I5:I9)</f>
        <v>23972.48</v>
      </c>
      <c r="J10" s="53"/>
      <c r="K10" s="59">
        <f>SUM(K5:K9)</f>
        <v>71380.960000000006</v>
      </c>
      <c r="L10" s="55"/>
      <c r="M10" s="59">
        <f>SUM(M5:M9)</f>
        <v>50941.520000000004</v>
      </c>
    </row>
    <row r="11" spans="1:13" x14ac:dyDescent="0.25">
      <c r="A11" s="15"/>
      <c r="B11" s="16"/>
      <c r="C11" s="17"/>
      <c r="D11" s="17"/>
      <c r="E11" s="18"/>
    </row>
    <row r="12" spans="1:13" x14ac:dyDescent="0.25">
      <c r="A12" s="19"/>
      <c r="B12" s="20"/>
      <c r="C12" s="21"/>
      <c r="D12" s="21"/>
      <c r="E12" s="22"/>
    </row>
    <row r="13" spans="1:13" x14ac:dyDescent="0.25">
      <c r="A13" s="23" t="s">
        <v>10</v>
      </c>
      <c r="B13" s="24"/>
      <c r="C13" s="25"/>
      <c r="D13" s="25"/>
      <c r="E13" s="26"/>
    </row>
    <row r="14" spans="1:13" x14ac:dyDescent="0.25">
      <c r="A14" s="66" t="s">
        <v>11</v>
      </c>
      <c r="B14" s="24"/>
      <c r="C14" s="25"/>
      <c r="D14" s="25"/>
      <c r="E14" s="26"/>
    </row>
    <row r="16" spans="1:13" x14ac:dyDescent="0.25">
      <c r="A16" s="23" t="s">
        <v>42</v>
      </c>
    </row>
    <row r="17" spans="1:9" x14ac:dyDescent="0.25">
      <c r="A17" s="23" t="s">
        <v>44</v>
      </c>
    </row>
    <row r="18" spans="1:9" x14ac:dyDescent="0.25">
      <c r="A18" s="23" t="s">
        <v>43</v>
      </c>
    </row>
    <row r="24" spans="1:9" x14ac:dyDescent="0.25">
      <c r="I24" s="21"/>
    </row>
    <row r="25" spans="1:9" x14ac:dyDescent="0.25">
      <c r="I25" s="26"/>
    </row>
    <row r="26" spans="1:9" x14ac:dyDescent="0.25">
      <c r="I26" s="26"/>
    </row>
    <row r="27" spans="1:9" x14ac:dyDescent="0.25">
      <c r="I27" s="26"/>
    </row>
    <row r="28" spans="1:9" x14ac:dyDescent="0.25">
      <c r="I28" s="26"/>
    </row>
    <row r="29" spans="1:9" x14ac:dyDescent="0.25">
      <c r="I29" s="26"/>
    </row>
    <row r="30" spans="1:9" x14ac:dyDescent="0.25">
      <c r="I3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8790-6800-4EE4-8361-10722924B025}">
  <dimension ref="A1:H23"/>
  <sheetViews>
    <sheetView workbookViewId="0">
      <selection activeCell="B20" sqref="B20"/>
    </sheetView>
  </sheetViews>
  <sheetFormatPr defaultRowHeight="15" x14ac:dyDescent="0.25"/>
  <cols>
    <col min="1" max="1" width="56" customWidth="1"/>
    <col min="2" max="2" width="18.85546875" customWidth="1"/>
    <col min="3" max="3" width="23.28515625" customWidth="1"/>
    <col min="4" max="4" width="21.42578125" customWidth="1"/>
    <col min="5" max="5" width="17.85546875" customWidth="1"/>
    <col min="6" max="6" width="21.140625" customWidth="1"/>
  </cols>
  <sheetData>
    <row r="1" spans="1:8" x14ac:dyDescent="0.25">
      <c r="A1" t="s">
        <v>12</v>
      </c>
    </row>
    <row r="2" spans="1:8" x14ac:dyDescent="0.25">
      <c r="A2" t="s">
        <v>49</v>
      </c>
    </row>
    <row r="3" spans="1:8" ht="15.75" thickBot="1" x14ac:dyDescent="0.3"/>
    <row r="4" spans="1:8" ht="150" x14ac:dyDescent="0.25">
      <c r="A4" s="27" t="s">
        <v>13</v>
      </c>
      <c r="B4" s="28" t="s">
        <v>14</v>
      </c>
      <c r="C4" s="28" t="s">
        <v>15</v>
      </c>
      <c r="D4" s="28" t="s">
        <v>16</v>
      </c>
      <c r="E4" s="28" t="s">
        <v>17</v>
      </c>
      <c r="F4" s="29" t="s">
        <v>18</v>
      </c>
    </row>
    <row r="5" spans="1:8" x14ac:dyDescent="0.25">
      <c r="A5" s="30" t="s">
        <v>19</v>
      </c>
      <c r="B5" s="31" t="s">
        <v>20</v>
      </c>
      <c r="C5" s="32"/>
      <c r="D5" s="32"/>
      <c r="E5" s="32"/>
      <c r="F5" s="33"/>
    </row>
    <row r="6" spans="1:8" x14ac:dyDescent="0.25">
      <c r="A6" s="30" t="s">
        <v>21</v>
      </c>
      <c r="B6" s="31" t="s">
        <v>20</v>
      </c>
      <c r="C6" s="32"/>
      <c r="D6" s="32"/>
      <c r="E6" s="32"/>
      <c r="F6" s="33"/>
    </row>
    <row r="7" spans="1:8" x14ac:dyDescent="0.25">
      <c r="A7" s="30" t="s">
        <v>22</v>
      </c>
      <c r="B7" s="31" t="s">
        <v>20</v>
      </c>
      <c r="C7" s="34"/>
      <c r="D7" s="34"/>
      <c r="E7" s="34"/>
      <c r="F7" s="35"/>
    </row>
    <row r="8" spans="1:8" ht="15.75" thickBot="1" x14ac:dyDescent="0.3">
      <c r="A8" s="36" t="s">
        <v>23</v>
      </c>
      <c r="B8" s="37" t="s">
        <v>20</v>
      </c>
      <c r="C8" s="38"/>
      <c r="D8" s="38"/>
      <c r="E8" s="38"/>
      <c r="F8" s="39"/>
    </row>
    <row r="9" spans="1:8" ht="15.75" thickBot="1" x14ac:dyDescent="0.3">
      <c r="A9" s="40"/>
      <c r="B9" s="40"/>
      <c r="C9" s="40"/>
      <c r="D9" s="40"/>
      <c r="E9" s="40"/>
      <c r="F9" s="40"/>
    </row>
    <row r="10" spans="1:8" x14ac:dyDescent="0.25">
      <c r="A10" s="41" t="s">
        <v>24</v>
      </c>
      <c r="B10" s="42"/>
      <c r="C10" s="42"/>
      <c r="D10" s="42"/>
      <c r="E10" s="43"/>
      <c r="F10" s="44"/>
    </row>
    <row r="11" spans="1:8" x14ac:dyDescent="0.25">
      <c r="A11" s="30" t="s">
        <v>25</v>
      </c>
      <c r="B11" s="32" t="s">
        <v>26</v>
      </c>
      <c r="C11" s="32" t="s">
        <v>27</v>
      </c>
      <c r="D11" s="32" t="s">
        <v>28</v>
      </c>
      <c r="E11" s="33" t="s">
        <v>9</v>
      </c>
      <c r="F11" s="44"/>
    </row>
    <row r="12" spans="1:8" x14ac:dyDescent="0.25">
      <c r="A12" s="30" t="s">
        <v>29</v>
      </c>
      <c r="B12" s="32">
        <v>2</v>
      </c>
      <c r="C12" s="32">
        <v>0</v>
      </c>
      <c r="D12" s="32">
        <v>0</v>
      </c>
      <c r="E12" s="33">
        <v>2</v>
      </c>
      <c r="F12" s="44"/>
    </row>
    <row r="13" spans="1:8" x14ac:dyDescent="0.25">
      <c r="A13" s="30" t="s">
        <v>30</v>
      </c>
      <c r="B13" s="32">
        <v>2</v>
      </c>
      <c r="C13" s="32">
        <v>0</v>
      </c>
      <c r="D13" s="32">
        <v>0</v>
      </c>
      <c r="E13" s="33">
        <v>2</v>
      </c>
      <c r="F13" s="44"/>
    </row>
    <row r="14" spans="1:8" x14ac:dyDescent="0.25">
      <c r="A14" s="30" t="s">
        <v>31</v>
      </c>
      <c r="B14" s="32"/>
      <c r="C14" s="32"/>
      <c r="D14" s="32"/>
      <c r="E14" s="33"/>
      <c r="F14" s="44"/>
      <c r="H14" s="44"/>
    </row>
    <row r="15" spans="1:8" x14ac:dyDescent="0.25">
      <c r="A15" s="45" t="s">
        <v>32</v>
      </c>
      <c r="B15" s="32">
        <v>1</v>
      </c>
      <c r="C15" s="32">
        <v>0</v>
      </c>
      <c r="D15" s="32">
        <v>0</v>
      </c>
      <c r="E15" s="33">
        <v>1</v>
      </c>
      <c r="F15" s="44"/>
      <c r="H15" s="44"/>
    </row>
    <row r="16" spans="1:8" x14ac:dyDescent="0.25">
      <c r="A16" s="45" t="s">
        <v>33</v>
      </c>
      <c r="B16" s="32">
        <v>3</v>
      </c>
      <c r="C16" s="32">
        <v>0</v>
      </c>
      <c r="D16" s="32">
        <v>0</v>
      </c>
      <c r="E16" s="33">
        <v>3</v>
      </c>
      <c r="F16" s="44"/>
      <c r="H16" s="44"/>
    </row>
    <row r="17" spans="1:8" x14ac:dyDescent="0.25">
      <c r="A17" s="45" t="s">
        <v>34</v>
      </c>
      <c r="B17" s="46">
        <v>1</v>
      </c>
      <c r="C17" s="46">
        <v>0</v>
      </c>
      <c r="D17" s="46">
        <v>0</v>
      </c>
      <c r="E17" s="47">
        <v>1</v>
      </c>
      <c r="F17" s="48"/>
      <c r="H17" s="44"/>
    </row>
    <row r="18" spans="1:8" x14ac:dyDescent="0.25">
      <c r="A18" s="45" t="s">
        <v>35</v>
      </c>
      <c r="B18" s="46">
        <v>3</v>
      </c>
      <c r="C18" s="46">
        <v>0</v>
      </c>
      <c r="D18" s="46">
        <v>0</v>
      </c>
      <c r="E18" s="47">
        <v>3</v>
      </c>
      <c r="F18" s="48"/>
      <c r="H18" s="44"/>
    </row>
    <row r="19" spans="1:8" ht="15.75" thickBot="1" x14ac:dyDescent="0.3">
      <c r="A19" s="49" t="s">
        <v>36</v>
      </c>
      <c r="B19" s="50">
        <v>2</v>
      </c>
      <c r="C19" s="50">
        <v>0</v>
      </c>
      <c r="D19" s="50">
        <v>0</v>
      </c>
      <c r="E19" s="51">
        <v>2</v>
      </c>
      <c r="F19" s="48"/>
      <c r="H19" s="48"/>
    </row>
    <row r="20" spans="1:8" x14ac:dyDescent="0.25">
      <c r="H20" s="48"/>
    </row>
    <row r="21" spans="1:8" x14ac:dyDescent="0.25">
      <c r="A21" s="52" t="s">
        <v>37</v>
      </c>
      <c r="H21" s="48"/>
    </row>
    <row r="22" spans="1:8" x14ac:dyDescent="0.25">
      <c r="A22" s="52" t="s">
        <v>38</v>
      </c>
    </row>
    <row r="23" spans="1:8" x14ac:dyDescent="0.25">
      <c r="A23" s="5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Arrearge Information</vt:lpstr>
      <vt:lpstr>DPA Information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Belo</dc:creator>
  <cp:lastModifiedBy>paul belo</cp:lastModifiedBy>
  <dcterms:created xsi:type="dcterms:W3CDTF">2021-10-06T15:22:25Z</dcterms:created>
  <dcterms:modified xsi:type="dcterms:W3CDTF">2023-06-01T18:15:24Z</dcterms:modified>
</cp:coreProperties>
</file>