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Dec 2024 New Format\"/>
    </mc:Choice>
  </mc:AlternateContent>
  <xr:revisionPtr revIDLastSave="0" documentId="13_ncr:1_{13C170E2-31EA-4D96-BCA4-7A0AB40E3C91}" xr6:coauthVersionLast="47" xr6:coauthVersionMax="47" xr10:uidLastSave="{00000000-0000-0000-0000-000000000000}"/>
  <bookViews>
    <workbookView xWindow="-120" yWindow="-120" windowWidth="29040" windowHeight="1572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6" l="1"/>
  <c r="AA19" i="16"/>
  <c r="T19" i="16"/>
  <c r="Q19" i="16"/>
  <c r="N19" i="16"/>
  <c r="J19" i="16"/>
  <c r="I19" i="16"/>
  <c r="G19" i="16"/>
  <c r="AA39" i="16"/>
  <c r="X39" i="16"/>
  <c r="A36" i="16"/>
  <c r="AA34" i="16"/>
  <c r="X34" i="16"/>
  <c r="A26" i="16"/>
  <c r="AA24" i="16"/>
  <c r="X24" i="16"/>
  <c r="T24" i="16"/>
  <c r="Q24" i="16"/>
  <c r="N24" i="16"/>
  <c r="AA14" i="16"/>
  <c r="T14" i="16"/>
  <c r="Q14" i="16"/>
  <c r="N14" i="16"/>
  <c r="J14" i="16"/>
  <c r="I14" i="16"/>
  <c r="G14" i="16"/>
  <c r="AW26" i="14"/>
  <c r="AV26" i="14"/>
  <c r="AU26" i="14"/>
  <c r="AP26" i="14"/>
  <c r="AO26" i="14"/>
  <c r="AN26" i="14"/>
  <c r="AM26" i="14"/>
  <c r="AH26" i="14"/>
  <c r="AG26" i="14"/>
  <c r="AF26" i="14"/>
  <c r="AE26" i="14"/>
  <c r="P26" i="14"/>
  <c r="O26" i="14"/>
  <c r="N26" i="14"/>
  <c r="M26" i="14"/>
  <c r="H26" i="14"/>
  <c r="G26" i="14"/>
  <c r="F26" i="14"/>
  <c r="E26" i="14"/>
  <c r="AX24" i="14"/>
  <c r="AX26" i="14" s="1"/>
  <c r="X24" i="14"/>
  <c r="X26" i="14" s="1"/>
  <c r="W24" i="14"/>
  <c r="W26" i="14" s="1"/>
  <c r="V24" i="14"/>
  <c r="V26" i="14" s="1"/>
  <c r="U24" i="14"/>
  <c r="U26" i="14" s="1"/>
  <c r="AX32" i="14"/>
  <c r="AW32" i="14"/>
  <c r="AV32" i="14"/>
  <c r="AU32" i="14"/>
  <c r="AP32" i="14"/>
  <c r="AO32" i="14"/>
  <c r="AN32" i="14"/>
  <c r="AM32" i="14"/>
  <c r="AH32" i="14"/>
  <c r="AG32" i="14"/>
  <c r="AF32" i="14"/>
  <c r="AE32" i="14"/>
  <c r="P32" i="14"/>
  <c r="O32" i="14"/>
  <c r="N32" i="14"/>
  <c r="M32" i="14"/>
  <c r="H32" i="14"/>
  <c r="G32" i="14"/>
  <c r="F32" i="14"/>
  <c r="E32" i="14"/>
  <c r="AW30" i="14"/>
  <c r="X30" i="14"/>
  <c r="X32" i="14" s="1"/>
  <c r="W30" i="14"/>
  <c r="W32" i="14" s="1"/>
  <c r="V30" i="14"/>
  <c r="V32" i="14" s="1"/>
  <c r="U30" i="14"/>
  <c r="U32" i="14" s="1"/>
  <c r="AU28" i="14"/>
  <c r="AM28" i="14"/>
  <c r="U28" i="14"/>
  <c r="E28" i="14"/>
  <c r="AU22" i="14"/>
  <c r="AM22" i="14"/>
  <c r="U22" i="14"/>
  <c r="M22" i="14"/>
  <c r="M28" i="14" s="1"/>
  <c r="E22" i="14"/>
  <c r="AW20" i="14"/>
  <c r="AV20" i="14"/>
  <c r="AU20" i="14"/>
  <c r="AP20" i="14"/>
  <c r="AO20" i="14"/>
  <c r="AN20" i="14"/>
  <c r="AM20" i="14"/>
  <c r="AH20" i="14"/>
  <c r="AG20" i="14"/>
  <c r="AF20" i="14"/>
  <c r="AE20" i="14"/>
  <c r="P20" i="14"/>
  <c r="O20" i="14"/>
  <c r="N20" i="14"/>
  <c r="M20" i="14"/>
  <c r="H20" i="14"/>
  <c r="G20" i="14"/>
  <c r="F20" i="14"/>
  <c r="E20" i="14"/>
  <c r="AX18" i="14"/>
  <c r="AX20" i="14" s="1"/>
  <c r="X18" i="14"/>
  <c r="X20" i="14" s="1"/>
  <c r="W18" i="14"/>
  <c r="W20" i="14" s="1"/>
  <c r="V18" i="14"/>
  <c r="V20" i="14" s="1"/>
  <c r="U18" i="14"/>
  <c r="U20" i="14" s="1"/>
  <c r="A36" i="17"/>
  <c r="A41" i="17"/>
  <c r="A31" i="17"/>
  <c r="Z42" i="20"/>
  <c r="Y42" i="20"/>
  <c r="V42" i="20"/>
  <c r="T42" i="20"/>
  <c r="R42" i="20"/>
  <c r="P42" i="20"/>
  <c r="A39" i="20"/>
  <c r="V27" i="20"/>
  <c r="T27" i="20"/>
  <c r="R27" i="20"/>
  <c r="P27" i="20"/>
  <c r="Z47" i="20"/>
  <c r="Y47" i="20"/>
  <c r="V47" i="20"/>
  <c r="T47" i="20"/>
  <c r="R47" i="20"/>
  <c r="P47" i="20"/>
  <c r="A44" i="20"/>
  <c r="Z37" i="20"/>
  <c r="Y37" i="20"/>
  <c r="V37" i="20"/>
  <c r="T37" i="20"/>
  <c r="R37" i="20"/>
  <c r="P37" i="20"/>
  <c r="A34" i="20"/>
  <c r="V32" i="20"/>
  <c r="T32" i="20"/>
  <c r="R32" i="20"/>
  <c r="P32" i="20"/>
  <c r="V22" i="20"/>
  <c r="T22" i="20"/>
  <c r="R22" i="20"/>
  <c r="P22" i="20"/>
  <c r="A10" i="21" l="1"/>
  <c r="A8" i="13" s="1"/>
</calcChain>
</file>

<file path=xl/sharedStrings.xml><?xml version="1.0" encoding="utf-8"?>
<sst xmlns="http://schemas.openxmlformats.org/spreadsheetml/2006/main" count="17264" uniqueCount="202">
  <si>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</si>
  <si>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</si>
  <si>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</si>
  <si>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</si>
  <si>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</si>
  <si>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</si>
  <si>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</si>
  <si>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</si>
  <si>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</si>
  <si>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</si>
  <si>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</si>
  <si>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</si>
  <si>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</si>
  <si>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</si>
  <si>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</si>
  <si>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</si>
  <si>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</si>
  <si>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</si>
  <si>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</si>
  <si>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</si>
  <si>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</si>
  <si>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</si>
  <si>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</si>
  <si>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</si>
  <si>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</si>
  <si>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</si>
  <si>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</si>
  <si>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</si>
  <si>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</si>
  <si>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</si>
  <si>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</si>
  <si>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</si>
  <si>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</si>
  <si>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</si>
  <si>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</si>
  <si>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</si>
  <si>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</si>
  <si>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</si>
  <si>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</si>
  <si>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</si>
  <si>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</si>
  <si>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</si>
  <si>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</si>
  <si>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</si>
  <si>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</si>
  <si>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</si>
  <si>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</si>
  <si>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</si>
  <si>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</si>
  <si>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</si>
  <si>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</si>
  <si>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</si>
  <si>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</si>
  <si>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</si>
  <si>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</si>
  <si>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</si>
  <si>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</si>
  <si>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</si>
  <si>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</si>
  <si>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</si>
  <si>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</si>
  <si>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</si>
  <si>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</si>
  <si>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</si>
  <si>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</si>
  <si>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</si>
  <si>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</si>
  <si>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</si>
  <si>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</si>
  <si>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</si>
  <si>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</si>
  <si>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</si>
  <si>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</si>
  <si>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</si>
  <si>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</si>
  <si>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</si>
  <si>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</si>
  <si>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</si>
  <si>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</si>
  <si>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</si>
  <si>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</si>
  <si>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</si>
  <si>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</si>
  <si>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</si>
  <si>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</si>
  <si>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</si>
  <si>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</si>
  <si>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</si>
  <si>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</si>
  <si>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</si>
  <si>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</si>
  <si>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</si>
  <si>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</si>
  <si>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</si>
  <si>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</si>
  <si>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</si>
  <si>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</si>
  <si>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</si>
  <si>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</si>
  <si>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</si>
  <si>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</si>
  <si>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</si>
  <si>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</si>
  <si>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</si>
  <si>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</si>
  <si>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</si>
  <si>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</si>
  <si>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</si>
  <si>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</si>
  <si>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</si>
  <si>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</si>
  <si>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</si>
  <si>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</si>
  <si>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</si>
  <si>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</si>
  <si>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</si>
  <si>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</si>
  <si>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</si>
  <si>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</si>
  <si>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</si>
  <si>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</si>
  <si>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</si>
  <si>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</si>
  <si>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</si>
  <si>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</si>
  <si>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</si>
  <si>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</si>
  <si>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</si>
  <si>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</si>
  <si>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</si>
  <si>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</si>
  <si>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</si>
  <si>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</si>
  <si>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</si>
  <si>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</si>
  <si>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</si>
  <si>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</si>
  <si>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</si>
  <si>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</si>
  <si>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</si>
  <si>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</si>
  <si>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</si>
  <si>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</si>
  <si>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</si>
  <si>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</si>
  <si>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</si>
  <si>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</si>
  <si>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</si>
  <si>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</si>
  <si>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</si>
  <si>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</si>
  <si>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</si>
  <si>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</si>
  <si>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</si>
  <si>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</si>
  <si>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</si>
  <si>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</si>
  <si>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</si>
  <si>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</si>
  <si>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</si>
  <si>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</si>
  <si>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</si>
  <si>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</si>
  <si>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</si>
  <si>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</si>
  <si>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</si>
  <si>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</si>
  <si>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</si>
  <si>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</si>
  <si>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</si>
  <si>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</si>
  <si>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</si>
  <si>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</si>
  <si>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</si>
  <si>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</si>
  <si>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</si>
  <si>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</si>
  <si>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</si>
  <si>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</si>
  <si>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</si>
  <si>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</si>
  <si>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</si>
  <si>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</si>
  <si>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</si>
  <si>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</si>
  <si>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</si>
  <si>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</si>
  <si>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</si>
  <si>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 xml:space="preserve"> </t>
  </si>
  <si>
    <t>Pinelands Water has ONLY residential customers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</si>
  <si>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</si>
  <si>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</si>
  <si>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</si>
  <si>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</si>
  <si>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</si>
  <si>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8/l5/90 + 92 (middlesexwater.com)</t>
  </si>
  <si>
    <t>Notes:</t>
  </si>
  <si>
    <t>Data covers April of 2020-March of 2022</t>
  </si>
  <si>
    <t>No assistance to report during this period</t>
  </si>
  <si>
    <t xml:space="preserve">[December 2024] </t>
  </si>
  <si>
    <t>No penalties were charged to customers in 2024</t>
  </si>
  <si>
    <t>Notes: No account was sent letters or disconnected during this period in 2023 &amp;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</si>
</sst>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38">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7"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5"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5" fontId="7" fillId="0" borderId="25" xfId="0" applyNumberFormat="1" applyFont="1" applyBorder="1" applyAlignment="1">
      <alignment horizontal="center"/>
    </xf>
    <xf numFmtId="0" fontId="7" fillId="0" borderId="26" xfId="0" applyFont="1" applyBorder="1" applyAlignment="1">
      <alignment horizontal="center"/>
    </xf>
    <xf numFmtId="165"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6"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164" fontId="7" fillId="0" borderId="3" xfId="0" applyNumberFormat="1" applyFont="1" applyBorder="1"/>
    <xf numFmtId="166"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5" fontId="7" fillId="0" borderId="27" xfId="0" applyNumberFormat="1" applyFont="1" applyBorder="1"/>
    <xf numFmtId="165" fontId="7" fillId="0" borderId="43" xfId="0" applyNumberFormat="1" applyFont="1" applyBorder="1"/>
    <xf numFmtId="165"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5" fontId="7" fillId="2" borderId="3" xfId="0" applyNumberFormat="1" applyFont="1" applyFill="1" applyBorder="1"/>
    <xf numFmtId="0" fontId="7" fillId="6" borderId="3" xfId="0" applyFont="1" applyFill="1" applyBorder="1"/>
    <xf numFmtId="165"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5"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5" fontId="7" fillId="6" borderId="25" xfId="0" applyNumberFormat="1" applyFont="1" applyFill="1" applyBorder="1"/>
    <xf numFmtId="165" fontId="7" fillId="6" borderId="26" xfId="0" applyNumberFormat="1" applyFont="1" applyFill="1" applyBorder="1"/>
    <xf numFmtId="165"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6"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7" fillId="0" borderId="3"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5" fontId="15" fillId="0" borderId="3" xfId="0" applyNumberFormat="1" applyFont="1" applyBorder="1" applyAlignment="1">
      <alignment horizontal="center" vertical="center" wrapText="1"/>
    </xf>
    <xf numFmtId="166"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35" xfId="0" applyNumberFormat="1" applyFont="1" applyBorder="1"/>
    <xf numFmtId="165" fontId="7" fillId="0" borderId="3" xfId="0" applyNumberFormat="1" applyFont="1" applyFill="1" applyBorder="1"/>
    <xf numFmtId="44" fontId="7" fillId="0" borderId="3" xfId="0" applyNumberFormat="1" applyFont="1" applyFill="1" applyBorder="1"/>
    <xf numFmtId="0" fontId="18" fillId="2" borderId="0" xfId="0" applyFont="1" applyFill="1"/>
    <xf numFmtId="49" fontId="18" fillId="2" borderId="0" xfId="0" applyNumberFormat="1" applyFont="1" applyFill="1" applyAlignment="1">
      <alignment horizontal="left" vertical="top"/>
    </xf>
    <xf numFmtId="0" fontId="18" fillId="2" borderId="20" xfId="0" applyFont="1" applyFill="1" applyBorder="1"/>
    <xf numFmtId="0" fontId="1" fillId="2" borderId="0" xfId="0" applyFont="1" applyFill="1"/>
    <xf numFmtId="0" fontId="9" fillId="2" borderId="20" xfId="0" applyFont="1" applyFill="1" applyBorder="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0" xfId="0" applyFont="1" applyAlignment="1">
      <alignment vertical="top" wrapText="1"/>
    </xf>
    <xf numFmtId="0" fontId="9" fillId="2" borderId="0" xfId="0" applyFont="1" applyFill="1" applyAlignment="1">
      <alignmen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7" fillId="0" borderId="0" xfId="0" applyFont="1" applyAlignment="1">
      <alignment horizont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73B448CB-4D39-4D5A-88D0-D19C4B56809D}"/>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185</v>
      </c>
      <c r="B1" s="1"/>
      <c r="C1" s="1"/>
      <c r="D1" s="1"/>
      <c r="E1" s="1"/>
    </row>
    <row r="2" spans="1:5" x14ac:dyDescent="0.25">
      <c r="A2" s="2" t="s">
        <v>186</v>
      </c>
      <c r="B2" s="1"/>
      <c r="C2" s="1"/>
      <c r="D2" s="1"/>
      <c r="E2" s="1"/>
    </row>
    <row r="3" spans="1:5" x14ac:dyDescent="0.25">
      <c r="A3" s="2" t="s">
        <v>187</v>
      </c>
      <c r="B3" s="1"/>
      <c r="C3" s="1"/>
      <c r="D3" s="1"/>
      <c r="E3" s="1"/>
    </row>
    <row r="4" spans="1:5" x14ac:dyDescent="0.25">
      <c r="A4" s="2" t="s">
        <v>199</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C20" sqref="AC20"/>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3" t="s">
        <v>2</v>
      </c>
      <c r="B2" s="244"/>
      <c r="C2" s="245"/>
      <c r="D2" s="15"/>
      <c r="E2" s="15"/>
      <c r="F2" s="15"/>
      <c r="G2" s="15"/>
      <c r="H2" s="15"/>
      <c r="I2" s="15"/>
      <c r="J2" s="15"/>
      <c r="K2" s="16"/>
      <c r="L2" s="15"/>
      <c r="M2" s="261" t="s">
        <v>131</v>
      </c>
      <c r="N2" s="262"/>
      <c r="O2" s="212"/>
      <c r="P2" s="252" t="s">
        <v>98</v>
      </c>
      <c r="Q2" s="253"/>
      <c r="R2" s="254"/>
      <c r="S2" s="9"/>
      <c r="T2" s="9"/>
      <c r="U2" s="212"/>
      <c r="V2" s="18"/>
      <c r="W2" s="18"/>
      <c r="X2" s="18"/>
      <c r="Y2" s="243" t="s">
        <v>119</v>
      </c>
      <c r="Z2" s="245"/>
      <c r="AA2" s="19"/>
      <c r="AB2" s="243" t="s">
        <v>11</v>
      </c>
      <c r="AC2" s="244"/>
      <c r="AD2" s="244"/>
      <c r="AE2" s="245"/>
      <c r="AF2" s="13"/>
      <c r="AG2" s="13"/>
      <c r="AL2" s="13"/>
    </row>
    <row r="3" spans="1:38" ht="14.45" customHeight="1" thickBot="1" x14ac:dyDescent="0.3">
      <c r="A3" s="246"/>
      <c r="B3" s="247"/>
      <c r="C3" s="248"/>
      <c r="D3" s="20"/>
      <c r="E3" s="20"/>
      <c r="F3" s="20"/>
      <c r="G3" s="20"/>
      <c r="H3" s="20"/>
      <c r="I3" s="20"/>
      <c r="J3" s="20"/>
      <c r="K3" s="21"/>
      <c r="L3" s="20"/>
      <c r="M3" s="263"/>
      <c r="N3" s="264"/>
      <c r="O3" s="212"/>
      <c r="P3" s="255"/>
      <c r="Q3" s="256"/>
      <c r="R3" s="257"/>
      <c r="S3" s="9"/>
      <c r="T3" s="9"/>
      <c r="U3" s="212"/>
      <c r="V3" s="18"/>
      <c r="W3" s="18"/>
      <c r="X3" s="18"/>
      <c r="Y3" s="249"/>
      <c r="Z3" s="251"/>
      <c r="AA3" s="19"/>
      <c r="AB3" s="249"/>
      <c r="AC3" s="250"/>
      <c r="AD3" s="250"/>
      <c r="AE3" s="251"/>
      <c r="AF3" s="13"/>
      <c r="AG3" s="13"/>
      <c r="AL3" s="13"/>
    </row>
    <row r="4" spans="1:38" ht="14.45" customHeight="1" x14ac:dyDescent="0.25">
      <c r="A4" s="22"/>
      <c r="B4" s="22"/>
      <c r="C4" s="22"/>
      <c r="D4" s="22"/>
      <c r="E4" s="22"/>
      <c r="F4" s="22"/>
      <c r="G4" s="22"/>
      <c r="H4" s="22"/>
      <c r="I4" s="22"/>
      <c r="J4" s="22"/>
      <c r="K4" s="23"/>
      <c r="L4" s="22"/>
      <c r="M4" s="263"/>
      <c r="N4" s="264"/>
      <c r="O4" s="212"/>
      <c r="P4" s="255"/>
      <c r="Q4" s="256"/>
      <c r="R4" s="257"/>
      <c r="S4" s="9"/>
      <c r="T4" s="9"/>
      <c r="U4" s="212"/>
      <c r="V4" s="18"/>
      <c r="W4" s="18"/>
      <c r="X4" s="18"/>
      <c r="Y4" s="249"/>
      <c r="Z4" s="251"/>
      <c r="AA4" s="19"/>
      <c r="AB4" s="249"/>
      <c r="AC4" s="250"/>
      <c r="AD4" s="250"/>
      <c r="AE4" s="251"/>
      <c r="AF4" s="13"/>
      <c r="AG4" s="13"/>
      <c r="AL4" s="13"/>
    </row>
    <row r="5" spans="1:38" ht="15" customHeight="1" thickBot="1" x14ac:dyDescent="0.3">
      <c r="A5" s="10" t="s">
        <v>172</v>
      </c>
      <c r="B5" s="23"/>
      <c r="C5" s="23"/>
      <c r="D5" s="23"/>
      <c r="E5" s="23"/>
      <c r="F5" s="23"/>
      <c r="G5" s="23"/>
      <c r="H5" s="23"/>
      <c r="I5" s="22"/>
      <c r="J5" s="22"/>
      <c r="K5" s="23"/>
      <c r="L5" s="22"/>
      <c r="M5" s="263"/>
      <c r="N5" s="264"/>
      <c r="O5" s="212"/>
      <c r="P5" s="258"/>
      <c r="Q5" s="259"/>
      <c r="R5" s="260"/>
      <c r="S5" s="9"/>
      <c r="T5" s="9"/>
      <c r="U5" s="212"/>
      <c r="V5" s="18"/>
      <c r="W5" s="18"/>
      <c r="X5" s="18"/>
      <c r="Y5" s="249"/>
      <c r="Z5" s="251"/>
      <c r="AA5" s="19"/>
      <c r="AB5" s="246"/>
      <c r="AC5" s="247"/>
      <c r="AD5" s="247"/>
      <c r="AE5" s="248"/>
      <c r="AF5" s="13"/>
      <c r="AG5" s="13"/>
      <c r="AL5" s="13"/>
    </row>
    <row r="6" spans="1:38" ht="15" customHeight="1" thickBot="1" x14ac:dyDescent="0.3">
      <c r="B6" s="9"/>
      <c r="C6" s="9"/>
      <c r="D6" s="9"/>
      <c r="E6" s="9"/>
      <c r="F6" s="9"/>
      <c r="G6" s="9"/>
      <c r="H6" s="9"/>
      <c r="I6" s="22"/>
      <c r="J6" s="22"/>
      <c r="K6" s="23"/>
      <c r="L6" s="22"/>
      <c r="M6" s="265"/>
      <c r="N6" s="266"/>
      <c r="O6" s="212"/>
      <c r="Q6" s="9"/>
      <c r="R6" s="25"/>
      <c r="S6" s="9"/>
      <c r="T6" s="9"/>
      <c r="U6" s="9"/>
      <c r="V6" s="25"/>
      <c r="W6" s="25"/>
      <c r="X6" s="25"/>
      <c r="Y6" s="246"/>
      <c r="Z6" s="248"/>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67" t="s">
        <v>132</v>
      </c>
      <c r="N7" s="268"/>
      <c r="O7" s="212"/>
      <c r="P7" s="27" t="s">
        <v>132</v>
      </c>
      <c r="Q7" s="9"/>
      <c r="R7" s="9"/>
      <c r="S7" s="9"/>
      <c r="T7" s="9"/>
      <c r="U7" s="9"/>
      <c r="V7" s="9"/>
      <c r="W7" s="9"/>
      <c r="Y7" s="28"/>
      <c r="Z7" s="19"/>
      <c r="AA7" s="19"/>
      <c r="AB7" s="271" t="s">
        <v>132</v>
      </c>
      <c r="AC7" s="272"/>
      <c r="AD7" s="272"/>
      <c r="AE7" s="272"/>
      <c r="AF7" s="9"/>
    </row>
    <row r="8" spans="1:38" ht="14.45" customHeight="1" x14ac:dyDescent="0.25">
      <c r="B8" s="22"/>
      <c r="C8" s="22"/>
      <c r="D8" s="22"/>
      <c r="E8" s="22"/>
      <c r="F8" s="22"/>
      <c r="G8" s="22"/>
      <c r="H8" s="22"/>
      <c r="I8" s="22"/>
      <c r="J8" s="22"/>
      <c r="K8" s="23"/>
      <c r="L8" s="22"/>
      <c r="M8" s="269"/>
      <c r="N8" s="270"/>
      <c r="Q8" s="9"/>
      <c r="R8" s="9"/>
      <c r="S8" s="9"/>
      <c r="T8" s="9"/>
      <c r="U8" s="9"/>
      <c r="V8" s="9"/>
      <c r="W8" s="9"/>
      <c r="Y8" s="271" t="s">
        <v>132</v>
      </c>
      <c r="Z8" s="272"/>
      <c r="AA8" s="19"/>
      <c r="AB8" s="271"/>
      <c r="AC8" s="272"/>
      <c r="AD8" s="272"/>
      <c r="AE8" s="272"/>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1"/>
      <c r="Z9" s="272"/>
      <c r="AA9" s="19"/>
      <c r="AB9" s="271"/>
      <c r="AC9" s="272"/>
      <c r="AD9" s="272"/>
      <c r="AE9" s="272"/>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1"/>
      <c r="Z10" s="272"/>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1"/>
      <c r="Z11" s="272"/>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1"/>
      <c r="Z12" s="272"/>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0" t="s">
        <v>189</v>
      </c>
      <c r="B16" s="231"/>
      <c r="C16" s="231"/>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210" t="s">
        <v>28</v>
      </c>
      <c r="O17" s="210"/>
      <c r="P17" s="27"/>
      <c r="Q17" s="210" t="s">
        <v>28</v>
      </c>
      <c r="R17" s="9"/>
      <c r="S17" s="210" t="s">
        <v>28</v>
      </c>
      <c r="T17" s="9"/>
      <c r="U17" s="210" t="s">
        <v>28</v>
      </c>
      <c r="V17" s="9"/>
      <c r="W17" s="210" t="s">
        <v>28</v>
      </c>
      <c r="X17" s="210"/>
      <c r="Y17" s="27"/>
      <c r="AB17" s="31"/>
      <c r="AC17" s="9"/>
      <c r="AD17" s="9"/>
      <c r="AE17" s="9"/>
      <c r="AF17" s="9"/>
    </row>
    <row r="18" spans="1:37" ht="99.75" x14ac:dyDescent="0.25">
      <c r="A18" s="37" t="s">
        <v>162</v>
      </c>
      <c r="B18" s="9"/>
      <c r="C18" s="9"/>
      <c r="D18" s="9"/>
      <c r="E18" s="9"/>
      <c r="F18" s="9"/>
      <c r="G18" s="38" t="s">
        <v>128</v>
      </c>
      <c r="H18" s="9"/>
      <c r="I18" s="38" t="s">
        <v>128</v>
      </c>
      <c r="J18" s="9"/>
      <c r="M18" s="39" t="s">
        <v>27</v>
      </c>
      <c r="N18" s="38" t="s">
        <v>128</v>
      </c>
      <c r="O18" s="40"/>
      <c r="P18" s="41" t="s">
        <v>27</v>
      </c>
      <c r="Q18" s="38" t="s">
        <v>128</v>
      </c>
      <c r="R18" s="41" t="s">
        <v>27</v>
      </c>
      <c r="S18" s="38" t="s">
        <v>128</v>
      </c>
      <c r="T18" s="41" t="s">
        <v>27</v>
      </c>
      <c r="U18" s="38" t="s">
        <v>128</v>
      </c>
      <c r="V18" s="41" t="s">
        <v>27</v>
      </c>
      <c r="W18" s="38" t="s">
        <v>128</v>
      </c>
      <c r="X18" s="40"/>
      <c r="Y18" s="27"/>
      <c r="Z18" s="9"/>
      <c r="AB18" s="42"/>
      <c r="AC18" s="9"/>
      <c r="AD18" s="9"/>
      <c r="AE18" s="9"/>
      <c r="AF18" s="9"/>
    </row>
    <row r="19" spans="1:37" ht="75" x14ac:dyDescent="0.25">
      <c r="A19" s="43">
        <v>45627</v>
      </c>
      <c r="B19" s="211" t="s">
        <v>19</v>
      </c>
      <c r="C19" s="211" t="s">
        <v>20</v>
      </c>
      <c r="D19" s="211" t="s">
        <v>76</v>
      </c>
      <c r="E19" s="211" t="s">
        <v>21</v>
      </c>
      <c r="F19" s="211" t="s">
        <v>173</v>
      </c>
      <c r="G19" s="211" t="s">
        <v>173</v>
      </c>
      <c r="H19" s="211" t="s">
        <v>174</v>
      </c>
      <c r="I19" s="211" t="s">
        <v>174</v>
      </c>
      <c r="J19" s="211" t="s">
        <v>175</v>
      </c>
      <c r="K19" s="44" t="s">
        <v>176</v>
      </c>
      <c r="L19" s="45"/>
      <c r="M19" s="46" t="s">
        <v>91</v>
      </c>
      <c r="N19" s="46" t="s">
        <v>91</v>
      </c>
      <c r="O19" s="47"/>
      <c r="P19" s="46" t="s">
        <v>5</v>
      </c>
      <c r="Q19" s="46" t="s">
        <v>5</v>
      </c>
      <c r="R19" s="46" t="s">
        <v>6</v>
      </c>
      <c r="S19" s="46" t="s">
        <v>6</v>
      </c>
      <c r="T19" s="46" t="s">
        <v>7</v>
      </c>
      <c r="U19" s="46" t="s">
        <v>7</v>
      </c>
      <c r="V19" s="46" t="s">
        <v>8</v>
      </c>
      <c r="W19" s="46" t="s">
        <v>8</v>
      </c>
      <c r="X19" s="47"/>
      <c r="Y19" s="48" t="s">
        <v>92</v>
      </c>
      <c r="Z19" s="48" t="s">
        <v>93</v>
      </c>
      <c r="AB19" s="49" t="s">
        <v>111</v>
      </c>
      <c r="AC19" s="48" t="s">
        <v>112</v>
      </c>
      <c r="AD19" s="48" t="s">
        <v>113</v>
      </c>
      <c r="AE19" s="9"/>
      <c r="AF19" s="9"/>
    </row>
    <row r="20" spans="1:37" x14ac:dyDescent="0.25">
      <c r="A20" s="50"/>
      <c r="B20" s="51" t="s">
        <v>163</v>
      </c>
      <c r="C20" s="51" t="s">
        <v>160</v>
      </c>
      <c r="D20" s="51"/>
      <c r="E20" s="51" t="s">
        <v>161</v>
      </c>
      <c r="F20" s="6">
        <v>6228501</v>
      </c>
      <c r="G20" s="51"/>
      <c r="H20" s="6">
        <v>33368</v>
      </c>
      <c r="I20" s="51"/>
      <c r="J20" s="57">
        <v>358269.89</v>
      </c>
      <c r="K20" s="53">
        <v>42172.639999999999</v>
      </c>
      <c r="M20" s="6">
        <v>2447</v>
      </c>
      <c r="N20" s="54"/>
      <c r="P20" s="57">
        <v>145.82</v>
      </c>
      <c r="Q20" s="51"/>
      <c r="R20" s="57">
        <v>87.97</v>
      </c>
      <c r="S20" s="51"/>
      <c r="T20" s="55">
        <v>13</v>
      </c>
      <c r="U20" s="55"/>
      <c r="V20" s="55">
        <v>6</v>
      </c>
      <c r="W20" s="51"/>
      <c r="Y20" s="229">
        <v>358269.89</v>
      </c>
      <c r="Z20" s="229">
        <v>-153848.34</v>
      </c>
      <c r="AB20" s="236">
        <v>358269.89</v>
      </c>
      <c r="AC20" s="237">
        <v>115689.29</v>
      </c>
      <c r="AD20" s="237"/>
      <c r="AE20" s="9"/>
      <c r="AF20" s="9"/>
    </row>
    <row r="21" spans="1:37" ht="15.75" thickBot="1" x14ac:dyDescent="0.3">
      <c r="A21" s="50"/>
      <c r="B21" s="51"/>
      <c r="C21" s="51"/>
      <c r="D21" s="51"/>
      <c r="E21" s="51"/>
      <c r="F21" s="51"/>
      <c r="G21" s="51"/>
      <c r="H21" s="55"/>
      <c r="I21" s="51"/>
      <c r="J21" s="57"/>
      <c r="K21" s="56"/>
      <c r="M21" s="51"/>
      <c r="N21" s="54"/>
      <c r="P21" s="57"/>
      <c r="Q21" s="51"/>
      <c r="R21" s="57"/>
      <c r="S21" s="51"/>
      <c r="T21" s="58"/>
      <c r="U21" s="55"/>
      <c r="V21" s="55"/>
      <c r="W21" s="51"/>
      <c r="Y21" s="229"/>
      <c r="Z21" s="229"/>
      <c r="AB21" s="236"/>
      <c r="AC21" s="237"/>
      <c r="AD21" s="237"/>
      <c r="AE21" s="9"/>
      <c r="AF21" s="9"/>
    </row>
    <row r="22" spans="1:37" ht="15.75" thickBot="1" x14ac:dyDescent="0.3">
      <c r="A22" s="50"/>
      <c r="B22" s="59" t="s">
        <v>99</v>
      </c>
      <c r="C22" s="60"/>
      <c r="D22" s="60"/>
      <c r="E22" s="60"/>
      <c r="F22" s="61"/>
      <c r="G22" s="61"/>
      <c r="H22" s="61"/>
      <c r="I22" s="61"/>
      <c r="J22" s="61"/>
      <c r="K22" s="62"/>
      <c r="M22" s="61"/>
      <c r="N22" s="63"/>
      <c r="P22" s="64">
        <f>SUM(P20:P21)</f>
        <v>145.82</v>
      </c>
      <c r="Q22" s="65" t="s">
        <v>101</v>
      </c>
      <c r="R22" s="66">
        <f>SUM(R20:R21)</f>
        <v>87.97</v>
      </c>
      <c r="S22" s="65" t="s">
        <v>101</v>
      </c>
      <c r="T22" s="67">
        <f>SUM(T20:T21)</f>
        <v>13</v>
      </c>
      <c r="U22" s="65" t="s">
        <v>101</v>
      </c>
      <c r="V22" s="67">
        <f>SUM(V20:V21)</f>
        <v>6</v>
      </c>
      <c r="W22" s="68" t="s">
        <v>101</v>
      </c>
      <c r="Y22" s="69"/>
      <c r="Z22" s="63"/>
      <c r="AB22" s="238"/>
      <c r="AC22" s="239"/>
      <c r="AD22" s="240"/>
      <c r="AE22" s="9"/>
      <c r="AF22" s="9"/>
    </row>
    <row r="23" spans="1:37" s="9" customFormat="1" x14ac:dyDescent="0.25">
      <c r="A23" s="50"/>
      <c r="K23" s="10"/>
      <c r="M23" s="27"/>
      <c r="P23" s="27"/>
      <c r="Y23" s="27"/>
      <c r="AB23" s="33"/>
      <c r="AH23" s="13"/>
      <c r="AI23" s="13"/>
      <c r="AJ23" s="13"/>
      <c r="AK23" s="13"/>
    </row>
    <row r="24" spans="1:37" ht="75" x14ac:dyDescent="0.25">
      <c r="A24" s="43">
        <v>45261</v>
      </c>
      <c r="B24" s="211" t="s">
        <v>19</v>
      </c>
      <c r="C24" s="211" t="s">
        <v>20</v>
      </c>
      <c r="D24" s="211" t="s">
        <v>76</v>
      </c>
      <c r="E24" s="211" t="s">
        <v>21</v>
      </c>
      <c r="F24" s="211" t="s">
        <v>173</v>
      </c>
      <c r="G24" s="211" t="s">
        <v>173</v>
      </c>
      <c r="H24" s="211" t="s">
        <v>174</v>
      </c>
      <c r="I24" s="211" t="s">
        <v>174</v>
      </c>
      <c r="J24" s="211" t="s">
        <v>175</v>
      </c>
      <c r="K24" s="44" t="s">
        <v>176</v>
      </c>
      <c r="L24" s="45"/>
      <c r="M24" s="46" t="s">
        <v>91</v>
      </c>
      <c r="N24" s="46" t="s">
        <v>91</v>
      </c>
      <c r="O24" s="47"/>
      <c r="P24" s="46" t="s">
        <v>5</v>
      </c>
      <c r="Q24" s="46" t="s">
        <v>5</v>
      </c>
      <c r="R24" s="46" t="s">
        <v>6</v>
      </c>
      <c r="S24" s="46" t="s">
        <v>6</v>
      </c>
      <c r="T24" s="46" t="s">
        <v>7</v>
      </c>
      <c r="U24" s="46" t="s">
        <v>7</v>
      </c>
      <c r="V24" s="46" t="s">
        <v>8</v>
      </c>
      <c r="W24" s="46" t="s">
        <v>8</v>
      </c>
      <c r="X24" s="47"/>
      <c r="Y24" s="48" t="s">
        <v>92</v>
      </c>
      <c r="Z24" s="48" t="s">
        <v>93</v>
      </c>
      <c r="AB24" s="49" t="s">
        <v>111</v>
      </c>
      <c r="AC24" s="48" t="s">
        <v>112</v>
      </c>
      <c r="AD24" s="48" t="s">
        <v>113</v>
      </c>
      <c r="AE24" s="9"/>
      <c r="AF24" s="9"/>
    </row>
    <row r="25" spans="1:37" x14ac:dyDescent="0.25">
      <c r="A25" s="50"/>
      <c r="B25" s="51" t="s">
        <v>163</v>
      </c>
      <c r="C25" s="51" t="s">
        <v>160</v>
      </c>
      <c r="D25" s="51"/>
      <c r="E25" s="51" t="s">
        <v>161</v>
      </c>
      <c r="F25" s="6">
        <v>6067381</v>
      </c>
      <c r="G25" s="51"/>
      <c r="H25" s="6">
        <v>25576</v>
      </c>
      <c r="I25" s="51"/>
      <c r="J25" s="57">
        <v>262388.83999999997</v>
      </c>
      <c r="K25" s="53">
        <v>30795.990000000005</v>
      </c>
      <c r="M25" s="6">
        <v>2445</v>
      </c>
      <c r="N25" s="54"/>
      <c r="P25" s="57">
        <v>106.96</v>
      </c>
      <c r="Q25" s="51"/>
      <c r="R25" s="57">
        <v>72.319999999999993</v>
      </c>
      <c r="S25" s="51"/>
      <c r="T25" s="55">
        <v>7</v>
      </c>
      <c r="U25" s="55"/>
      <c r="V25" s="55">
        <v>5</v>
      </c>
      <c r="W25" s="51"/>
      <c r="Y25" s="229">
        <v>262388.83999999997</v>
      </c>
      <c r="Z25" s="229">
        <v>-102324.66</v>
      </c>
      <c r="AB25" s="236">
        <v>192430.81000000003</v>
      </c>
      <c r="AC25" s="237">
        <v>94813.07</v>
      </c>
      <c r="AD25" s="237"/>
      <c r="AE25" s="9"/>
      <c r="AF25" s="9"/>
    </row>
    <row r="26" spans="1:37" ht="15.75" thickBot="1" x14ac:dyDescent="0.3">
      <c r="A26" s="50"/>
      <c r="B26" s="51"/>
      <c r="C26" s="51"/>
      <c r="D26" s="51"/>
      <c r="E26" s="51"/>
      <c r="F26" s="51"/>
      <c r="G26" s="51"/>
      <c r="H26" s="55"/>
      <c r="I26" s="51"/>
      <c r="J26" s="57"/>
      <c r="K26" s="56"/>
      <c r="M26" s="51"/>
      <c r="N26" s="54"/>
      <c r="P26" s="57"/>
      <c r="Q26" s="51"/>
      <c r="R26" s="57"/>
      <c r="S26" s="51"/>
      <c r="T26" s="58"/>
      <c r="U26" s="55"/>
      <c r="V26" s="55"/>
      <c r="W26" s="51"/>
      <c r="Y26" s="229"/>
      <c r="Z26" s="229"/>
      <c r="AB26" s="236"/>
      <c r="AC26" s="237"/>
      <c r="AD26" s="237"/>
      <c r="AE26" s="9"/>
      <c r="AF26" s="9"/>
    </row>
    <row r="27" spans="1:37" ht="15.75" thickBot="1" x14ac:dyDescent="0.3">
      <c r="A27" s="50"/>
      <c r="B27" s="59" t="s">
        <v>99</v>
      </c>
      <c r="C27" s="60"/>
      <c r="D27" s="60"/>
      <c r="E27" s="60"/>
      <c r="F27" s="61"/>
      <c r="G27" s="61"/>
      <c r="H27" s="61"/>
      <c r="I27" s="61"/>
      <c r="J27" s="61"/>
      <c r="K27" s="62"/>
      <c r="M27" s="61"/>
      <c r="N27" s="63"/>
      <c r="P27" s="64">
        <f>SUM(P25:P26)</f>
        <v>106.96</v>
      </c>
      <c r="Q27" s="65" t="s">
        <v>101</v>
      </c>
      <c r="R27" s="66">
        <f>SUM(R25:R26)</f>
        <v>72.319999999999993</v>
      </c>
      <c r="S27" s="65" t="s">
        <v>101</v>
      </c>
      <c r="T27" s="67">
        <f>SUM(T25:T26)</f>
        <v>7</v>
      </c>
      <c r="U27" s="65" t="s">
        <v>101</v>
      </c>
      <c r="V27" s="67">
        <f>SUM(V25:V26)</f>
        <v>5</v>
      </c>
      <c r="W27" s="68" t="s">
        <v>101</v>
      </c>
      <c r="Y27" s="69"/>
      <c r="Z27" s="63"/>
      <c r="AB27" s="238"/>
      <c r="AC27" s="239"/>
      <c r="AD27" s="240"/>
      <c r="AE27" s="9"/>
      <c r="AF27" s="9"/>
    </row>
    <row r="28" spans="1:37" s="9" customFormat="1" x14ac:dyDescent="0.25">
      <c r="A28" s="50"/>
      <c r="K28" s="10"/>
      <c r="M28" s="27"/>
      <c r="P28" s="27"/>
      <c r="Y28" s="27"/>
      <c r="AB28" s="33"/>
      <c r="AH28" s="13"/>
      <c r="AI28" s="13"/>
      <c r="AJ28" s="13"/>
      <c r="AK28" s="13"/>
    </row>
    <row r="29" spans="1:37" ht="75" x14ac:dyDescent="0.25">
      <c r="A29" s="43">
        <v>43800</v>
      </c>
      <c r="B29" s="211" t="s">
        <v>19</v>
      </c>
      <c r="C29" s="211" t="s">
        <v>20</v>
      </c>
      <c r="D29" s="211" t="s">
        <v>76</v>
      </c>
      <c r="E29" s="211" t="s">
        <v>21</v>
      </c>
      <c r="F29" s="211" t="s">
        <v>173</v>
      </c>
      <c r="G29" s="211" t="s">
        <v>173</v>
      </c>
      <c r="H29" s="211" t="s">
        <v>174</v>
      </c>
      <c r="I29" s="211" t="s">
        <v>174</v>
      </c>
      <c r="J29" s="211" t="s">
        <v>175</v>
      </c>
      <c r="K29" s="44" t="s">
        <v>176</v>
      </c>
      <c r="L29" s="45"/>
      <c r="M29" s="48" t="s">
        <v>91</v>
      </c>
      <c r="N29" s="71" t="s">
        <v>91</v>
      </c>
      <c r="O29" s="47"/>
      <c r="P29" s="46" t="s">
        <v>5</v>
      </c>
      <c r="Q29" s="46" t="s">
        <v>5</v>
      </c>
      <c r="R29" s="46" t="s">
        <v>6</v>
      </c>
      <c r="S29" s="46" t="s">
        <v>6</v>
      </c>
      <c r="T29" s="46" t="s">
        <v>7</v>
      </c>
      <c r="U29" s="46" t="s">
        <v>7</v>
      </c>
      <c r="V29" s="46" t="s">
        <v>8</v>
      </c>
      <c r="W29" s="46" t="s">
        <v>8</v>
      </c>
      <c r="X29" s="47"/>
      <c r="Y29" s="48" t="s">
        <v>92</v>
      </c>
      <c r="Z29" s="48" t="s">
        <v>93</v>
      </c>
      <c r="AB29" s="49" t="s">
        <v>111</v>
      </c>
      <c r="AC29" s="48" t="s">
        <v>112</v>
      </c>
      <c r="AD29" s="48" t="s">
        <v>113</v>
      </c>
      <c r="AE29" s="9"/>
      <c r="AF29" s="9"/>
    </row>
    <row r="30" spans="1:37" x14ac:dyDescent="0.25">
      <c r="A30" s="50"/>
      <c r="B30" s="51" t="s">
        <v>163</v>
      </c>
      <c r="C30" s="51" t="s">
        <v>160</v>
      </c>
      <c r="D30" s="51"/>
      <c r="E30" s="51" t="s">
        <v>161</v>
      </c>
      <c r="F30" s="6">
        <v>6339000</v>
      </c>
      <c r="G30" s="51"/>
      <c r="H30" s="6">
        <v>29441</v>
      </c>
      <c r="I30" s="51"/>
      <c r="J30" s="57">
        <v>205255.13999999998</v>
      </c>
      <c r="K30" s="53">
        <v>92074</v>
      </c>
      <c r="M30" s="6">
        <v>2438</v>
      </c>
      <c r="N30" s="54"/>
      <c r="P30" s="57">
        <v>67.67</v>
      </c>
      <c r="Q30" s="51"/>
      <c r="R30" s="57">
        <v>41.335000000000001</v>
      </c>
      <c r="S30" s="51"/>
      <c r="T30" s="55">
        <v>7</v>
      </c>
      <c r="U30" s="51"/>
      <c r="V30" s="55">
        <v>5</v>
      </c>
      <c r="W30" s="51"/>
      <c r="Y30" s="228">
        <v>205255.13999999998</v>
      </c>
      <c r="Z30" s="229">
        <v>-134487.45000000001</v>
      </c>
      <c r="AB30" s="236">
        <v>153994.90000000002</v>
      </c>
      <c r="AC30" s="237">
        <v>68835.88</v>
      </c>
      <c r="AD30" s="237"/>
      <c r="AE30" s="9"/>
      <c r="AF30" s="9"/>
    </row>
    <row r="31" spans="1:37" ht="15.75" thickBot="1" x14ac:dyDescent="0.3">
      <c r="A31" s="50"/>
      <c r="B31" s="51"/>
      <c r="C31" s="51"/>
      <c r="D31" s="51"/>
      <c r="E31" s="51"/>
      <c r="F31" s="51"/>
      <c r="G31" s="51"/>
      <c r="H31" s="58" t="s">
        <v>159</v>
      </c>
      <c r="I31" s="51"/>
      <c r="J31" s="57" t="s">
        <v>159</v>
      </c>
      <c r="K31" s="56"/>
      <c r="M31" s="51"/>
      <c r="N31" s="54"/>
      <c r="P31" s="57" t="s">
        <v>159</v>
      </c>
      <c r="Q31" s="51"/>
      <c r="R31" s="57" t="s">
        <v>159</v>
      </c>
      <c r="S31" s="51"/>
      <c r="T31" s="58" t="s">
        <v>159</v>
      </c>
      <c r="U31" s="51"/>
      <c r="V31" s="73" t="s">
        <v>159</v>
      </c>
      <c r="W31" s="51"/>
      <c r="Y31" s="229" t="s">
        <v>159</v>
      </c>
      <c r="Z31" s="229" t="s">
        <v>159</v>
      </c>
      <c r="AB31" s="236"/>
      <c r="AC31" s="237"/>
      <c r="AD31" s="237"/>
      <c r="AE31" s="9"/>
      <c r="AF31" s="9"/>
    </row>
    <row r="32" spans="1:37" ht="15.75" thickBot="1" x14ac:dyDescent="0.3">
      <c r="A32" s="50"/>
      <c r="B32" s="59" t="s">
        <v>99</v>
      </c>
      <c r="C32" s="60"/>
      <c r="D32" s="60"/>
      <c r="E32" s="60"/>
      <c r="F32" s="61"/>
      <c r="G32" s="61"/>
      <c r="H32" s="61"/>
      <c r="I32" s="61"/>
      <c r="J32" s="61"/>
      <c r="K32" s="62"/>
      <c r="M32" s="61"/>
      <c r="N32" s="63"/>
      <c r="P32" s="64">
        <f>SUM(P30:P31)</f>
        <v>67.67</v>
      </c>
      <c r="Q32" s="65" t="s">
        <v>101</v>
      </c>
      <c r="R32" s="66">
        <f>SUM(R30:R31)</f>
        <v>41.335000000000001</v>
      </c>
      <c r="S32" s="65" t="s">
        <v>101</v>
      </c>
      <c r="T32" s="67">
        <f>SUM(T30:T31)</f>
        <v>7</v>
      </c>
      <c r="U32" s="65" t="s">
        <v>101</v>
      </c>
      <c r="V32" s="72">
        <f>SUM(V30:V31)</f>
        <v>5</v>
      </c>
      <c r="W32" s="68" t="s">
        <v>101</v>
      </c>
      <c r="Y32" s="69"/>
      <c r="Z32" s="63"/>
      <c r="AB32" s="238"/>
      <c r="AC32" s="239"/>
      <c r="AD32" s="240"/>
      <c r="AE32" s="9"/>
      <c r="AF32" s="9"/>
    </row>
    <row r="33" spans="1:37" s="9" customFormat="1" x14ac:dyDescent="0.25">
      <c r="A33" s="50"/>
      <c r="K33" s="10"/>
      <c r="M33" s="27"/>
      <c r="P33" s="27"/>
      <c r="Y33" s="27"/>
      <c r="AB33" s="33"/>
      <c r="AH33" s="13"/>
      <c r="AI33" s="13"/>
      <c r="AJ33" s="13"/>
      <c r="AK33" s="13"/>
    </row>
    <row r="34" spans="1:37" ht="75" x14ac:dyDescent="0.25">
      <c r="A34" s="43">
        <f>+A19</f>
        <v>45627</v>
      </c>
      <c r="B34" s="74" t="s">
        <v>118</v>
      </c>
      <c r="C34" s="74" t="s">
        <v>20</v>
      </c>
      <c r="D34" s="74" t="s">
        <v>76</v>
      </c>
      <c r="E34" s="74" t="s">
        <v>21</v>
      </c>
      <c r="F34" s="75" t="s">
        <v>177</v>
      </c>
      <c r="G34" s="75" t="s">
        <v>177</v>
      </c>
      <c r="H34" s="75" t="s">
        <v>178</v>
      </c>
      <c r="I34" s="75" t="s">
        <v>178</v>
      </c>
      <c r="J34" s="75" t="s">
        <v>179</v>
      </c>
      <c r="K34" s="76" t="s">
        <v>180</v>
      </c>
      <c r="L34" s="77"/>
      <c r="M34" s="75" t="s">
        <v>91</v>
      </c>
      <c r="N34" s="209" t="s">
        <v>91</v>
      </c>
      <c r="O34" s="78"/>
      <c r="P34" s="75" t="s">
        <v>5</v>
      </c>
      <c r="Q34" s="75" t="s">
        <v>5</v>
      </c>
      <c r="R34" s="75" t="s">
        <v>6</v>
      </c>
      <c r="S34" s="75" t="s">
        <v>6</v>
      </c>
      <c r="T34" s="75" t="s">
        <v>7</v>
      </c>
      <c r="U34" s="75" t="s">
        <v>7</v>
      </c>
      <c r="V34" s="75" t="s">
        <v>8</v>
      </c>
      <c r="W34" s="75" t="s">
        <v>8</v>
      </c>
      <c r="X34" s="78"/>
      <c r="Y34" s="75" t="s">
        <v>92</v>
      </c>
      <c r="Z34" s="75" t="s">
        <v>93</v>
      </c>
      <c r="AB34" s="76" t="s">
        <v>111</v>
      </c>
      <c r="AC34" s="75" t="s">
        <v>112</v>
      </c>
      <c r="AD34" s="75" t="s">
        <v>113</v>
      </c>
      <c r="AE34" s="9"/>
      <c r="AF34" s="9"/>
    </row>
    <row r="35" spans="1:37" x14ac:dyDescent="0.25">
      <c r="A35" s="50"/>
      <c r="B35" s="51" t="s">
        <v>158</v>
      </c>
      <c r="C35" t="s">
        <v>160</v>
      </c>
      <c r="D35" s="51"/>
      <c r="E35" s="51" t="s">
        <v>161</v>
      </c>
      <c r="F35" s="6"/>
      <c r="G35" s="51"/>
      <c r="H35" s="51"/>
      <c r="I35" s="51"/>
      <c r="J35" s="52"/>
      <c r="K35" s="53"/>
      <c r="M35" s="51"/>
      <c r="N35" s="54"/>
      <c r="P35" s="52"/>
      <c r="Q35" s="51"/>
      <c r="R35" s="52"/>
      <c r="S35" s="51"/>
      <c r="T35" s="73"/>
      <c r="U35" s="51"/>
      <c r="V35" s="73">
        <v>0</v>
      </c>
      <c r="W35" s="51"/>
      <c r="Y35" s="79"/>
      <c r="Z35" s="52"/>
      <c r="AB35" s="56"/>
      <c r="AC35" s="51"/>
      <c r="AD35" s="51"/>
      <c r="AE35" s="9"/>
      <c r="AF35" s="9"/>
    </row>
    <row r="36" spans="1:37" ht="15.75" thickBot="1" x14ac:dyDescent="0.3">
      <c r="A36" s="50"/>
      <c r="B36" s="51"/>
      <c r="C36" s="51"/>
      <c r="D36" s="51"/>
      <c r="E36" s="51"/>
      <c r="F36" s="51"/>
      <c r="G36" s="51"/>
      <c r="H36" s="51" t="s">
        <v>159</v>
      </c>
      <c r="I36" s="51"/>
      <c r="J36" s="57" t="s">
        <v>159</v>
      </c>
      <c r="K36" s="56"/>
      <c r="M36" s="51"/>
      <c r="N36" s="54"/>
      <c r="P36" s="57"/>
      <c r="Q36" s="51"/>
      <c r="R36" s="57" t="s">
        <v>159</v>
      </c>
      <c r="S36" s="51"/>
      <c r="T36" s="58" t="s">
        <v>159</v>
      </c>
      <c r="U36" s="51"/>
      <c r="V36" s="58" t="s">
        <v>159</v>
      </c>
      <c r="W36" s="51"/>
      <c r="Y36" s="57"/>
      <c r="Z36" s="57"/>
      <c r="AB36" s="56"/>
      <c r="AC36" s="51"/>
      <c r="AD36" s="51"/>
      <c r="AE36" s="9"/>
      <c r="AF36" s="9"/>
    </row>
    <row r="37" spans="1:37" ht="15.75" thickBot="1" x14ac:dyDescent="0.3">
      <c r="A37" s="50"/>
      <c r="B37" s="59" t="s">
        <v>99</v>
      </c>
      <c r="C37" s="60"/>
      <c r="D37" s="60"/>
      <c r="E37" s="60"/>
      <c r="F37" s="61"/>
      <c r="G37" s="61"/>
      <c r="H37" s="61"/>
      <c r="I37" s="61"/>
      <c r="J37" s="61"/>
      <c r="K37" s="62"/>
      <c r="M37" s="61"/>
      <c r="N37" s="63"/>
      <c r="P37" s="64">
        <f>SUM(P35:P36)</f>
        <v>0</v>
      </c>
      <c r="Q37" s="65" t="s">
        <v>101</v>
      </c>
      <c r="R37" s="66">
        <f>SUM(R35:R36)</f>
        <v>0</v>
      </c>
      <c r="S37" s="65" t="s">
        <v>101</v>
      </c>
      <c r="T37" s="80">
        <f>SUM(T35:T36)</f>
        <v>0</v>
      </c>
      <c r="U37" s="65" t="s">
        <v>101</v>
      </c>
      <c r="V37" s="81">
        <f>SUM(V35:V36)</f>
        <v>0</v>
      </c>
      <c r="W37" s="68" t="s">
        <v>101</v>
      </c>
      <c r="Y37" s="82">
        <f>SUM(Y35:Y36)</f>
        <v>0</v>
      </c>
      <c r="Z37" s="83">
        <f>SUM(Z35:Z36)</f>
        <v>0</v>
      </c>
      <c r="AB37" s="70"/>
      <c r="AC37" s="61"/>
      <c r="AD37" s="63"/>
      <c r="AE37" s="9"/>
      <c r="AF37" s="9"/>
    </row>
    <row r="38" spans="1:37" s="9" customFormat="1" x14ac:dyDescent="0.25">
      <c r="A38" s="50"/>
      <c r="K38" s="10"/>
      <c r="M38" s="27"/>
      <c r="P38" s="27"/>
      <c r="Y38" s="27"/>
      <c r="AB38" s="33"/>
      <c r="AC38" s="14"/>
      <c r="AD38" s="14"/>
      <c r="AH38" s="13"/>
      <c r="AI38" s="13"/>
      <c r="AJ38" s="13"/>
      <c r="AK38" s="13"/>
    </row>
    <row r="39" spans="1:37" ht="75" x14ac:dyDescent="0.25">
      <c r="A39" s="43">
        <f>+A24</f>
        <v>45261</v>
      </c>
      <c r="B39" s="74" t="s">
        <v>118</v>
      </c>
      <c r="C39" s="74" t="s">
        <v>20</v>
      </c>
      <c r="D39" s="74" t="s">
        <v>76</v>
      </c>
      <c r="E39" s="74" t="s">
        <v>21</v>
      </c>
      <c r="F39" s="75" t="s">
        <v>177</v>
      </c>
      <c r="G39" s="75" t="s">
        <v>177</v>
      </c>
      <c r="H39" s="75" t="s">
        <v>178</v>
      </c>
      <c r="I39" s="75" t="s">
        <v>178</v>
      </c>
      <c r="J39" s="75" t="s">
        <v>179</v>
      </c>
      <c r="K39" s="76" t="s">
        <v>180</v>
      </c>
      <c r="L39" s="77"/>
      <c r="M39" s="75" t="s">
        <v>91</v>
      </c>
      <c r="N39" s="209" t="s">
        <v>91</v>
      </c>
      <c r="O39" s="78"/>
      <c r="P39" s="75" t="s">
        <v>5</v>
      </c>
      <c r="Q39" s="75" t="s">
        <v>5</v>
      </c>
      <c r="R39" s="75" t="s">
        <v>6</v>
      </c>
      <c r="S39" s="75" t="s">
        <v>6</v>
      </c>
      <c r="T39" s="75" t="s">
        <v>7</v>
      </c>
      <c r="U39" s="75" t="s">
        <v>7</v>
      </c>
      <c r="V39" s="75" t="s">
        <v>8</v>
      </c>
      <c r="W39" s="75" t="s">
        <v>8</v>
      </c>
      <c r="X39" s="78"/>
      <c r="Y39" s="75" t="s">
        <v>92</v>
      </c>
      <c r="Z39" s="75" t="s">
        <v>93</v>
      </c>
      <c r="AB39" s="76" t="s">
        <v>111</v>
      </c>
      <c r="AC39" s="75" t="s">
        <v>112</v>
      </c>
      <c r="AD39" s="75" t="s">
        <v>113</v>
      </c>
      <c r="AE39" s="9"/>
      <c r="AF39" s="9"/>
    </row>
    <row r="40" spans="1:37" x14ac:dyDescent="0.25">
      <c r="A40" s="50"/>
      <c r="B40" s="51" t="s">
        <v>158</v>
      </c>
      <c r="C40" t="s">
        <v>160</v>
      </c>
      <c r="D40" s="51"/>
      <c r="E40" s="51" t="s">
        <v>161</v>
      </c>
      <c r="F40" s="6"/>
      <c r="G40" s="51"/>
      <c r="H40" s="51"/>
      <c r="I40" s="51" t="s">
        <v>188</v>
      </c>
      <c r="J40" s="52"/>
      <c r="K40" s="53"/>
      <c r="M40" s="51"/>
      <c r="N40" s="54"/>
      <c r="P40" s="52"/>
      <c r="Q40" s="51"/>
      <c r="R40" s="52"/>
      <c r="S40" s="51"/>
      <c r="T40" s="73"/>
      <c r="U40" s="51"/>
      <c r="V40" s="73">
        <v>0</v>
      </c>
      <c r="W40" s="51"/>
      <c r="Y40" s="79"/>
      <c r="Z40" s="52"/>
      <c r="AB40" s="56"/>
      <c r="AC40" s="51"/>
      <c r="AD40" s="51"/>
      <c r="AE40" s="9"/>
      <c r="AF40" s="9"/>
    </row>
    <row r="41" spans="1:37" ht="15.75" thickBot="1" x14ac:dyDescent="0.3">
      <c r="A41" s="50"/>
      <c r="B41" s="51"/>
      <c r="C41" s="51"/>
      <c r="D41" s="51"/>
      <c r="E41" s="51"/>
      <c r="F41" s="51"/>
      <c r="G41" s="51"/>
      <c r="H41" s="51" t="s">
        <v>159</v>
      </c>
      <c r="I41" s="51"/>
      <c r="J41" s="57" t="s">
        <v>159</v>
      </c>
      <c r="K41" s="56"/>
      <c r="M41" s="51"/>
      <c r="N41" s="54"/>
      <c r="P41" s="57"/>
      <c r="Q41" s="51"/>
      <c r="R41" s="57" t="s">
        <v>159</v>
      </c>
      <c r="S41" s="51"/>
      <c r="T41" s="58" t="s">
        <v>159</v>
      </c>
      <c r="U41" s="51"/>
      <c r="V41" s="58" t="s">
        <v>159</v>
      </c>
      <c r="W41" s="51"/>
      <c r="Y41" s="57"/>
      <c r="Z41" s="57"/>
      <c r="AB41" s="56"/>
      <c r="AC41" s="51"/>
      <c r="AD41" s="51"/>
      <c r="AE41" s="9"/>
      <c r="AF41" s="9"/>
    </row>
    <row r="42" spans="1:37" ht="15.75" thickBot="1" x14ac:dyDescent="0.3">
      <c r="A42" s="50"/>
      <c r="B42" s="59" t="s">
        <v>99</v>
      </c>
      <c r="C42" s="60"/>
      <c r="D42" s="60"/>
      <c r="E42" s="60"/>
      <c r="F42" s="61"/>
      <c r="G42" s="61"/>
      <c r="H42" s="61"/>
      <c r="I42" s="61"/>
      <c r="J42" s="61"/>
      <c r="K42" s="62"/>
      <c r="M42" s="61"/>
      <c r="N42" s="63"/>
      <c r="P42" s="64">
        <f>SUM(P40:P41)</f>
        <v>0</v>
      </c>
      <c r="Q42" s="65" t="s">
        <v>101</v>
      </c>
      <c r="R42" s="66">
        <f>SUM(R40:R41)</f>
        <v>0</v>
      </c>
      <c r="S42" s="65" t="s">
        <v>101</v>
      </c>
      <c r="T42" s="80">
        <f>SUM(T40:T41)</f>
        <v>0</v>
      </c>
      <c r="U42" s="65" t="s">
        <v>101</v>
      </c>
      <c r="V42" s="81">
        <f>SUM(V40:V41)</f>
        <v>0</v>
      </c>
      <c r="W42" s="68" t="s">
        <v>101</v>
      </c>
      <c r="Y42" s="82">
        <f>SUM(Y40:Y41)</f>
        <v>0</v>
      </c>
      <c r="Z42" s="83">
        <f>SUM(Z40:Z41)</f>
        <v>0</v>
      </c>
      <c r="AB42" s="70"/>
      <c r="AC42" s="61"/>
      <c r="AD42" s="63"/>
      <c r="AE42" s="9"/>
      <c r="AF42" s="9"/>
    </row>
    <row r="43" spans="1:37" s="9" customFormat="1" x14ac:dyDescent="0.25">
      <c r="A43" s="50"/>
      <c r="K43" s="10"/>
      <c r="M43" s="27"/>
      <c r="P43" s="27"/>
      <c r="Y43" s="27"/>
      <c r="AB43" s="33"/>
      <c r="AC43" s="14"/>
      <c r="AD43" s="14"/>
      <c r="AH43" s="13"/>
      <c r="AI43" s="13"/>
      <c r="AJ43" s="13"/>
      <c r="AK43" s="13"/>
    </row>
    <row r="44" spans="1:37" ht="75" x14ac:dyDescent="0.25">
      <c r="A44" s="43">
        <f>+A29</f>
        <v>43800</v>
      </c>
      <c r="B44" s="74" t="s">
        <v>118</v>
      </c>
      <c r="C44" s="74" t="s">
        <v>20</v>
      </c>
      <c r="D44" s="74" t="s">
        <v>76</v>
      </c>
      <c r="E44" s="74" t="s">
        <v>21</v>
      </c>
      <c r="F44" s="75" t="s">
        <v>177</v>
      </c>
      <c r="G44" s="75" t="s">
        <v>177</v>
      </c>
      <c r="H44" s="75" t="s">
        <v>178</v>
      </c>
      <c r="I44" s="75" t="s">
        <v>178</v>
      </c>
      <c r="J44" s="75" t="s">
        <v>179</v>
      </c>
      <c r="K44" s="76" t="s">
        <v>180</v>
      </c>
      <c r="L44" s="77"/>
      <c r="M44" s="75" t="s">
        <v>91</v>
      </c>
      <c r="N44" s="209" t="s">
        <v>91</v>
      </c>
      <c r="O44" s="78"/>
      <c r="P44" s="75" t="s">
        <v>5</v>
      </c>
      <c r="Q44" s="75" t="s">
        <v>5</v>
      </c>
      <c r="R44" s="75" t="s">
        <v>6</v>
      </c>
      <c r="S44" s="75" t="s">
        <v>6</v>
      </c>
      <c r="T44" s="75" t="s">
        <v>7</v>
      </c>
      <c r="U44" s="75" t="s">
        <v>7</v>
      </c>
      <c r="V44" s="75" t="s">
        <v>8</v>
      </c>
      <c r="W44" s="75" t="s">
        <v>8</v>
      </c>
      <c r="X44" s="78"/>
      <c r="Y44" s="75" t="s">
        <v>92</v>
      </c>
      <c r="Z44" s="75" t="s">
        <v>93</v>
      </c>
      <c r="AB44" s="76" t="s">
        <v>111</v>
      </c>
      <c r="AC44" s="75" t="s">
        <v>112</v>
      </c>
      <c r="AD44" s="75" t="s">
        <v>113</v>
      </c>
      <c r="AE44" s="9"/>
      <c r="AF44" s="9"/>
    </row>
    <row r="45" spans="1:37" x14ac:dyDescent="0.25">
      <c r="A45" s="50"/>
      <c r="B45" s="51" t="s">
        <v>158</v>
      </c>
      <c r="C45" s="51" t="s">
        <v>160</v>
      </c>
      <c r="D45" s="51"/>
      <c r="E45" s="51" t="s">
        <v>161</v>
      </c>
      <c r="F45" s="6"/>
      <c r="G45" s="51"/>
      <c r="H45" s="51"/>
      <c r="I45" s="51"/>
      <c r="J45" s="52"/>
      <c r="K45" s="53"/>
      <c r="M45" s="51"/>
      <c r="N45" s="54"/>
      <c r="P45" s="52"/>
      <c r="Q45" s="51"/>
      <c r="R45" s="52"/>
      <c r="S45" s="51"/>
      <c r="T45" s="73"/>
      <c r="U45" s="51"/>
      <c r="V45" s="58">
        <v>0</v>
      </c>
      <c r="W45" s="51"/>
      <c r="Y45" s="52"/>
      <c r="Z45" s="52"/>
      <c r="AB45" s="56"/>
      <c r="AC45" s="51"/>
      <c r="AD45" s="51"/>
      <c r="AE45" s="9"/>
      <c r="AF45" s="9"/>
    </row>
    <row r="46" spans="1:37" ht="15.75" thickBot="1" x14ac:dyDescent="0.3">
      <c r="A46" s="50"/>
      <c r="B46" s="51"/>
      <c r="C46" s="51"/>
      <c r="D46" s="51"/>
      <c r="E46" s="51"/>
      <c r="F46" s="51"/>
      <c r="G46" s="51"/>
      <c r="H46" s="51" t="s">
        <v>159</v>
      </c>
      <c r="I46" s="51"/>
      <c r="J46" s="57" t="s">
        <v>159</v>
      </c>
      <c r="K46" s="56"/>
      <c r="M46" s="51"/>
      <c r="N46" s="54"/>
      <c r="P46" s="57"/>
      <c r="Q46" s="51"/>
      <c r="R46" s="57" t="s">
        <v>159</v>
      </c>
      <c r="S46" s="51"/>
      <c r="T46" s="58" t="s">
        <v>159</v>
      </c>
      <c r="U46" s="51"/>
      <c r="V46" s="58" t="s">
        <v>159</v>
      </c>
      <c r="W46" s="51"/>
      <c r="Y46" s="52" t="s">
        <v>159</v>
      </c>
      <c r="Z46" s="52" t="s">
        <v>159</v>
      </c>
      <c r="AB46" s="56"/>
      <c r="AC46" s="51"/>
      <c r="AD46" s="51"/>
      <c r="AE46" s="9"/>
      <c r="AF46" s="9"/>
    </row>
    <row r="47" spans="1:37" ht="15.75" thickBot="1" x14ac:dyDescent="0.3">
      <c r="A47" s="50"/>
      <c r="B47" s="59" t="s">
        <v>99</v>
      </c>
      <c r="C47" s="60"/>
      <c r="D47" s="60"/>
      <c r="E47" s="60"/>
      <c r="F47" s="61"/>
      <c r="G47" s="61"/>
      <c r="H47" s="61"/>
      <c r="I47" s="61"/>
      <c r="J47" s="61"/>
      <c r="K47" s="62"/>
      <c r="M47" s="61"/>
      <c r="N47" s="63"/>
      <c r="P47" s="64">
        <f>SUM(P45:P46)</f>
        <v>0</v>
      </c>
      <c r="Q47" s="65" t="s">
        <v>101</v>
      </c>
      <c r="R47" s="66">
        <f>SUM(R45:R46)</f>
        <v>0</v>
      </c>
      <c r="S47" s="65" t="s">
        <v>101</v>
      </c>
      <c r="T47" s="80">
        <f>SUM(T45:T46)</f>
        <v>0</v>
      </c>
      <c r="U47" s="65" t="s">
        <v>101</v>
      </c>
      <c r="V47" s="81">
        <f>SUM(V45:V46)</f>
        <v>0</v>
      </c>
      <c r="W47" s="68" t="s">
        <v>101</v>
      </c>
      <c r="Y47" s="84">
        <f>SUM(Y45:Y46)</f>
        <v>0</v>
      </c>
      <c r="Z47" s="85">
        <f>SUM(Z45:Z46)</f>
        <v>0</v>
      </c>
      <c r="AB47" s="86"/>
      <c r="AC47" s="87"/>
      <c r="AD47" s="63"/>
      <c r="AE47" s="9"/>
      <c r="AF47" s="9"/>
    </row>
    <row r="48" spans="1:37" s="9" customFormat="1" x14ac:dyDescent="0.25">
      <c r="A48" s="50"/>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F14" sqref="F14"/>
    </sheetView>
  </sheetViews>
  <sheetFormatPr defaultColWidth="0" defaultRowHeight="15" customHeight="1"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88" t="s">
        <v>74</v>
      </c>
      <c r="B2" s="89"/>
      <c r="C2" s="89"/>
      <c r="D2" s="90"/>
      <c r="E2" s="9"/>
      <c r="F2" s="9"/>
      <c r="G2" s="9"/>
      <c r="H2" s="9"/>
      <c r="I2" s="9"/>
      <c r="K2" s="284" t="s">
        <v>18</v>
      </c>
      <c r="L2" s="285"/>
      <c r="M2" s="25"/>
      <c r="N2" s="25"/>
      <c r="O2" s="284" t="s">
        <v>73</v>
      </c>
      <c r="P2" s="293"/>
      <c r="Q2" s="285"/>
      <c r="R2" s="25"/>
      <c r="S2" s="25"/>
      <c r="T2" s="25"/>
    </row>
    <row r="3" spans="1:20" x14ac:dyDescent="0.25">
      <c r="A3" s="91" t="s">
        <v>13</v>
      </c>
      <c r="B3" s="20"/>
      <c r="C3" s="20"/>
      <c r="D3" s="92"/>
      <c r="E3" s="9"/>
      <c r="F3" s="9"/>
      <c r="G3" s="9"/>
      <c r="H3" s="25"/>
      <c r="I3" s="9"/>
      <c r="K3" s="286"/>
      <c r="L3" s="287"/>
      <c r="M3" s="25"/>
      <c r="N3" s="25"/>
      <c r="O3" s="286"/>
      <c r="P3" s="294"/>
      <c r="Q3" s="287"/>
      <c r="R3" s="25"/>
      <c r="S3" s="25"/>
      <c r="T3" s="25"/>
    </row>
    <row r="4" spans="1:20" x14ac:dyDescent="0.25">
      <c r="A4" s="93" t="s">
        <v>14</v>
      </c>
      <c r="B4" s="22"/>
      <c r="C4" s="22"/>
      <c r="D4" s="94"/>
      <c r="E4" s="9"/>
      <c r="F4" s="9"/>
      <c r="G4" s="9"/>
      <c r="H4" s="25"/>
      <c r="I4" s="9"/>
      <c r="K4" s="286"/>
      <c r="L4" s="287"/>
      <c r="M4" s="25"/>
      <c r="N4" s="25"/>
      <c r="O4" s="286"/>
      <c r="P4" s="294"/>
      <c r="Q4" s="287"/>
      <c r="R4" s="25"/>
      <c r="S4" s="25"/>
      <c r="T4" s="25"/>
    </row>
    <row r="5" spans="1:20" ht="15.75" thickBot="1" x14ac:dyDescent="0.3">
      <c r="A5" s="93" t="s">
        <v>15</v>
      </c>
      <c r="B5" s="22"/>
      <c r="C5" s="22"/>
      <c r="D5" s="94"/>
      <c r="E5" s="9"/>
      <c r="F5" s="22"/>
      <c r="G5" s="9"/>
      <c r="H5" s="25"/>
      <c r="I5" s="9"/>
      <c r="K5" s="288"/>
      <c r="L5" s="289"/>
      <c r="M5" s="25"/>
      <c r="N5" s="25"/>
      <c r="O5" s="286"/>
      <c r="P5" s="294"/>
      <c r="Q5" s="287"/>
      <c r="R5" s="25"/>
      <c r="S5" s="25"/>
      <c r="T5" s="25"/>
    </row>
    <row r="6" spans="1:20" ht="15.75" thickBot="1" x14ac:dyDescent="0.3">
      <c r="A6" s="93" t="s">
        <v>16</v>
      </c>
      <c r="B6" s="22"/>
      <c r="C6" s="22"/>
      <c r="D6" s="94"/>
      <c r="E6" s="9"/>
      <c r="F6" s="22"/>
      <c r="G6" s="9"/>
      <c r="H6" s="25"/>
      <c r="I6" s="25"/>
      <c r="J6" s="25"/>
      <c r="L6" s="25"/>
      <c r="M6" s="25"/>
      <c r="N6" s="25"/>
      <c r="O6" s="288"/>
      <c r="P6" s="295"/>
      <c r="Q6" s="289"/>
      <c r="R6" s="25"/>
    </row>
    <row r="7" spans="1:20" ht="15.75" thickBot="1" x14ac:dyDescent="0.3">
      <c r="A7" s="95" t="s">
        <v>17</v>
      </c>
      <c r="B7" s="96"/>
      <c r="C7" s="96"/>
      <c r="D7" s="97"/>
      <c r="E7" s="9"/>
      <c r="F7" s="22"/>
      <c r="G7" s="9"/>
      <c r="H7" s="9"/>
      <c r="I7" s="9"/>
      <c r="K7" s="27"/>
      <c r="L7" s="9"/>
      <c r="M7" s="9"/>
      <c r="O7" s="98"/>
      <c r="P7" s="25"/>
      <c r="Q7" s="25"/>
      <c r="R7" s="25"/>
    </row>
    <row r="8" spans="1:20" x14ac:dyDescent="0.25">
      <c r="A8" s="22"/>
      <c r="B8" s="22"/>
      <c r="C8" s="22"/>
      <c r="D8" s="22"/>
      <c r="E8" s="9"/>
      <c r="F8" s="22"/>
      <c r="G8" s="9"/>
      <c r="H8" s="9"/>
      <c r="I8" s="9"/>
      <c r="K8" s="27" t="s">
        <v>132</v>
      </c>
      <c r="L8" s="9"/>
      <c r="M8" s="9"/>
      <c r="O8" s="27" t="s">
        <v>132</v>
      </c>
      <c r="P8" s="25"/>
      <c r="Q8" s="25"/>
      <c r="R8" s="25"/>
    </row>
    <row r="9" spans="1:20" x14ac:dyDescent="0.25">
      <c r="A9" s="10" t="s">
        <v>172</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230" t="s">
        <v>201</v>
      </c>
      <c r="B11" s="231"/>
      <c r="C11" s="231"/>
      <c r="D11" s="23"/>
      <c r="E11" s="22"/>
      <c r="F11" s="22"/>
      <c r="G11" s="9"/>
      <c r="H11" s="9"/>
      <c r="I11" s="9"/>
      <c r="K11" s="232" t="s">
        <v>190</v>
      </c>
      <c r="L11" s="233"/>
      <c r="M11" s="233"/>
      <c r="O11" s="234" t="s">
        <v>196</v>
      </c>
      <c r="P11" s="241"/>
      <c r="Q11" s="241"/>
    </row>
    <row r="12" spans="1:20" x14ac:dyDescent="0.25">
      <c r="A12" s="230" t="s">
        <v>189</v>
      </c>
      <c r="B12" s="231"/>
      <c r="C12" s="231"/>
      <c r="D12" s="22"/>
      <c r="E12" s="22"/>
      <c r="F12" s="22"/>
      <c r="G12" s="9"/>
      <c r="H12" s="9"/>
      <c r="I12" s="9"/>
      <c r="K12" s="27"/>
      <c r="M12" s="9"/>
      <c r="O12" s="234" t="s">
        <v>197</v>
      </c>
      <c r="P12" s="242"/>
      <c r="Q12" s="242"/>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3">
        <v>45627</v>
      </c>
      <c r="B16" s="99" t="s">
        <v>19</v>
      </c>
      <c r="C16" s="99" t="s">
        <v>20</v>
      </c>
      <c r="D16" s="99" t="s">
        <v>76</v>
      </c>
      <c r="E16" s="99" t="s">
        <v>21</v>
      </c>
      <c r="F16" s="100" t="s">
        <v>22</v>
      </c>
      <c r="G16" s="100" t="s">
        <v>23</v>
      </c>
      <c r="H16" s="100" t="s">
        <v>24</v>
      </c>
      <c r="I16" s="100" t="s">
        <v>75</v>
      </c>
      <c r="J16" s="47"/>
      <c r="K16" s="48" t="s">
        <v>181</v>
      </c>
      <c r="L16" s="101" t="s">
        <v>182</v>
      </c>
      <c r="M16" s="102" t="s">
        <v>183</v>
      </c>
      <c r="N16" s="47"/>
      <c r="O16" s="290" t="s">
        <v>127</v>
      </c>
      <c r="P16" s="291"/>
      <c r="Q16" s="291"/>
      <c r="R16" s="292"/>
    </row>
    <row r="17" spans="1:22" s="14" customFormat="1" ht="15" customHeight="1" x14ac:dyDescent="0.2">
      <c r="A17" s="103"/>
      <c r="B17" s="51" t="s">
        <v>163</v>
      </c>
      <c r="C17" s="51" t="s">
        <v>160</v>
      </c>
      <c r="D17" s="51"/>
      <c r="E17" s="51" t="s">
        <v>161</v>
      </c>
      <c r="F17" s="51"/>
      <c r="G17" s="51"/>
      <c r="H17" s="51"/>
      <c r="I17" s="51"/>
      <c r="J17" s="9"/>
      <c r="K17" s="51"/>
      <c r="L17" s="51"/>
      <c r="M17" s="51"/>
      <c r="N17" s="9"/>
      <c r="O17" s="51">
        <v>493</v>
      </c>
      <c r="P17" s="51"/>
      <c r="Q17" s="51"/>
      <c r="R17" s="51"/>
      <c r="S17" s="9"/>
      <c r="T17" s="9"/>
      <c r="U17" s="9"/>
      <c r="V17" s="9"/>
    </row>
    <row r="18" spans="1:22" s="14" customFormat="1" ht="15" customHeight="1" thickBot="1" x14ac:dyDescent="0.25">
      <c r="A18" s="103"/>
      <c r="B18" s="51"/>
      <c r="C18" s="51"/>
      <c r="D18" s="51"/>
      <c r="E18" s="51"/>
      <c r="F18" s="51"/>
      <c r="G18" s="51"/>
      <c r="H18" s="51"/>
      <c r="I18" s="51"/>
      <c r="J18" s="9"/>
      <c r="K18" s="51"/>
      <c r="L18" s="51"/>
      <c r="M18" s="51"/>
      <c r="N18" s="9"/>
      <c r="O18" s="51"/>
      <c r="P18" s="51"/>
      <c r="Q18" s="51"/>
      <c r="R18" s="51"/>
      <c r="S18" s="9"/>
      <c r="T18" s="9"/>
      <c r="U18" s="9"/>
      <c r="V18" s="9"/>
    </row>
    <row r="19" spans="1:22" s="14" customFormat="1" ht="15.75" thickBot="1" x14ac:dyDescent="0.25">
      <c r="A19" s="103"/>
      <c r="B19" s="59" t="s">
        <v>99</v>
      </c>
      <c r="C19" s="104"/>
      <c r="D19" s="104"/>
      <c r="E19" s="104"/>
      <c r="F19" s="61"/>
      <c r="G19" s="61"/>
      <c r="H19" s="61"/>
      <c r="I19" s="65" t="s">
        <v>101</v>
      </c>
      <c r="J19" s="9"/>
      <c r="K19" s="69"/>
      <c r="L19" s="61"/>
      <c r="M19" s="63"/>
      <c r="N19" s="9"/>
      <c r="O19" s="278"/>
      <c r="P19" s="279"/>
      <c r="Q19" s="279"/>
      <c r="R19" s="280"/>
      <c r="S19" s="9"/>
      <c r="T19" s="9"/>
      <c r="U19" s="9"/>
      <c r="V19" s="9"/>
    </row>
    <row r="20" spans="1:22" s="9" customFormat="1" x14ac:dyDescent="0.2">
      <c r="A20" s="103"/>
      <c r="K20" s="27"/>
    </row>
    <row r="21" spans="1:22" ht="90" x14ac:dyDescent="0.25">
      <c r="A21" s="43">
        <v>45261</v>
      </c>
      <c r="B21" s="99" t="s">
        <v>19</v>
      </c>
      <c r="C21" s="99" t="s">
        <v>20</v>
      </c>
      <c r="D21" s="99" t="s">
        <v>76</v>
      </c>
      <c r="E21" s="99" t="s">
        <v>21</v>
      </c>
      <c r="F21" s="100" t="s">
        <v>22</v>
      </c>
      <c r="G21" s="100" t="s">
        <v>23</v>
      </c>
      <c r="H21" s="100" t="s">
        <v>24</v>
      </c>
      <c r="I21" s="100" t="s">
        <v>75</v>
      </c>
      <c r="J21" s="47"/>
      <c r="K21" s="48" t="s">
        <v>181</v>
      </c>
      <c r="L21" s="101" t="s">
        <v>182</v>
      </c>
      <c r="M21" s="102" t="s">
        <v>183</v>
      </c>
      <c r="N21" s="47"/>
      <c r="O21" s="290" t="s">
        <v>127</v>
      </c>
      <c r="P21" s="291"/>
      <c r="Q21" s="291"/>
      <c r="R21" s="292"/>
    </row>
    <row r="22" spans="1:22" s="14" customFormat="1" ht="15" customHeight="1" x14ac:dyDescent="0.2">
      <c r="A22" s="103"/>
      <c r="B22" s="51" t="s">
        <v>163</v>
      </c>
      <c r="C22" s="51" t="s">
        <v>160</v>
      </c>
      <c r="D22" s="51"/>
      <c r="E22" s="51" t="s">
        <v>161</v>
      </c>
      <c r="F22" s="51"/>
      <c r="G22" s="51"/>
      <c r="H22" s="51"/>
      <c r="I22" s="51"/>
      <c r="J22" s="9"/>
      <c r="K22" s="51"/>
      <c r="L22" s="51"/>
      <c r="M22" s="51"/>
      <c r="N22" s="9"/>
      <c r="O22" s="51">
        <v>493</v>
      </c>
      <c r="P22" s="51"/>
      <c r="Q22" s="51"/>
      <c r="R22" s="51"/>
      <c r="S22" s="9"/>
      <c r="T22" s="9"/>
      <c r="U22" s="9"/>
      <c r="V22" s="9"/>
    </row>
    <row r="23" spans="1:22" s="14" customFormat="1" ht="15" customHeight="1" thickBot="1" x14ac:dyDescent="0.25">
      <c r="A23" s="103"/>
      <c r="B23" s="51"/>
      <c r="C23" s="51"/>
      <c r="D23" s="51"/>
      <c r="E23" s="51"/>
      <c r="F23" s="51"/>
      <c r="G23" s="51"/>
      <c r="H23" s="51"/>
      <c r="I23" s="51"/>
      <c r="J23" s="9"/>
      <c r="K23" s="51"/>
      <c r="L23" s="51"/>
      <c r="M23" s="51"/>
      <c r="N23" s="9"/>
      <c r="O23" s="51"/>
      <c r="P23" s="51"/>
      <c r="Q23" s="51"/>
      <c r="R23" s="51"/>
      <c r="S23" s="9"/>
      <c r="T23" s="9"/>
      <c r="U23" s="9"/>
      <c r="V23" s="9"/>
    </row>
    <row r="24" spans="1:22" s="14" customFormat="1" ht="15.75" thickBot="1" x14ac:dyDescent="0.25">
      <c r="A24" s="103"/>
      <c r="B24" s="59" t="s">
        <v>99</v>
      </c>
      <c r="C24" s="104"/>
      <c r="D24" s="104"/>
      <c r="E24" s="104"/>
      <c r="F24" s="61"/>
      <c r="G24" s="61"/>
      <c r="H24" s="61"/>
      <c r="I24" s="65" t="s">
        <v>101</v>
      </c>
      <c r="J24" s="9"/>
      <c r="K24" s="69"/>
      <c r="L24" s="61"/>
      <c r="M24" s="63"/>
      <c r="N24" s="9"/>
      <c r="O24" s="278"/>
      <c r="P24" s="279"/>
      <c r="Q24" s="279"/>
      <c r="R24" s="280"/>
      <c r="S24" s="9"/>
      <c r="T24" s="9"/>
      <c r="U24" s="9"/>
      <c r="V24" s="9"/>
    </row>
    <row r="25" spans="1:22" s="9" customFormat="1" x14ac:dyDescent="0.2">
      <c r="A25" s="103"/>
      <c r="K25" s="27"/>
    </row>
    <row r="26" spans="1:22" ht="90" x14ac:dyDescent="0.25">
      <c r="A26" s="43">
        <v>43800</v>
      </c>
      <c r="B26" s="99" t="s">
        <v>19</v>
      </c>
      <c r="C26" s="99" t="s">
        <v>20</v>
      </c>
      <c r="D26" s="99" t="s">
        <v>76</v>
      </c>
      <c r="E26" s="99" t="s">
        <v>21</v>
      </c>
      <c r="F26" s="100" t="s">
        <v>22</v>
      </c>
      <c r="G26" s="100" t="s">
        <v>23</v>
      </c>
      <c r="H26" s="100" t="s">
        <v>24</v>
      </c>
      <c r="I26" s="100" t="s">
        <v>75</v>
      </c>
      <c r="J26" s="47"/>
      <c r="K26" s="48" t="s">
        <v>181</v>
      </c>
      <c r="L26" s="101" t="s">
        <v>182</v>
      </c>
      <c r="M26" s="102" t="s">
        <v>183</v>
      </c>
      <c r="N26" s="47"/>
      <c r="O26" s="281" t="s">
        <v>127</v>
      </c>
      <c r="P26" s="282"/>
      <c r="Q26" s="282"/>
      <c r="R26" s="283"/>
      <c r="U26" s="9"/>
      <c r="V26" s="9"/>
    </row>
    <row r="27" spans="1:22" s="14" customFormat="1" ht="15" customHeight="1" x14ac:dyDescent="0.2">
      <c r="A27" s="50"/>
      <c r="B27" s="51" t="s">
        <v>163</v>
      </c>
      <c r="C27" s="51" t="s">
        <v>160</v>
      </c>
      <c r="D27" s="51"/>
      <c r="E27" s="51" t="s">
        <v>161</v>
      </c>
      <c r="F27" s="51">
        <v>16</v>
      </c>
      <c r="G27" s="51"/>
      <c r="H27" s="51"/>
      <c r="I27" s="51"/>
      <c r="J27" s="9"/>
      <c r="K27" s="51"/>
      <c r="L27" s="51"/>
      <c r="M27" s="51"/>
      <c r="N27" s="9"/>
      <c r="O27" s="51">
        <v>493</v>
      </c>
      <c r="P27" s="51"/>
      <c r="Q27" s="51"/>
      <c r="R27" s="51"/>
      <c r="S27" s="9"/>
      <c r="T27" s="9"/>
      <c r="U27" s="9"/>
      <c r="V27" s="9"/>
    </row>
    <row r="28" spans="1:22" s="14" customFormat="1" ht="15" customHeight="1" thickBot="1" x14ac:dyDescent="0.25">
      <c r="A28" s="50"/>
      <c r="B28" s="51"/>
      <c r="C28" s="51"/>
      <c r="D28" s="51"/>
      <c r="E28" s="51"/>
      <c r="F28" s="51"/>
      <c r="G28" s="51"/>
      <c r="H28" s="51"/>
      <c r="I28" s="51"/>
      <c r="J28" s="9"/>
      <c r="K28" s="51"/>
      <c r="L28" s="51"/>
      <c r="M28" s="51"/>
      <c r="N28" s="9"/>
      <c r="O28" s="51"/>
      <c r="P28" s="51"/>
      <c r="Q28" s="51"/>
      <c r="R28" s="51"/>
      <c r="S28" s="9"/>
      <c r="T28" s="9"/>
      <c r="U28" s="9"/>
      <c r="V28" s="9"/>
    </row>
    <row r="29" spans="1:22" ht="15.75" thickBot="1" x14ac:dyDescent="0.3">
      <c r="A29" s="50"/>
      <c r="B29" s="59" t="s">
        <v>99</v>
      </c>
      <c r="C29" s="104"/>
      <c r="D29" s="104"/>
      <c r="E29" s="104"/>
      <c r="F29" s="61"/>
      <c r="G29" s="61"/>
      <c r="H29" s="61"/>
      <c r="I29" s="65" t="s">
        <v>101</v>
      </c>
      <c r="K29" s="61"/>
      <c r="L29" s="61"/>
      <c r="M29" s="61"/>
      <c r="O29" s="278"/>
      <c r="P29" s="279"/>
      <c r="Q29" s="279"/>
      <c r="R29" s="280"/>
      <c r="U29" s="9"/>
      <c r="V29" s="9"/>
    </row>
    <row r="30" spans="1:22" s="9" customFormat="1" thickBot="1" x14ac:dyDescent="0.25">
      <c r="A30" s="50"/>
      <c r="K30" s="27"/>
    </row>
    <row r="31" spans="1:22" ht="90" x14ac:dyDescent="0.25">
      <c r="A31" s="43">
        <f>+A16</f>
        <v>45627</v>
      </c>
      <c r="B31" s="74" t="s">
        <v>118</v>
      </c>
      <c r="C31" s="74" t="s">
        <v>20</v>
      </c>
      <c r="D31" s="74" t="s">
        <v>76</v>
      </c>
      <c r="E31" s="74" t="s">
        <v>21</v>
      </c>
      <c r="F31" s="75" t="s">
        <v>22</v>
      </c>
      <c r="G31" s="75" t="s">
        <v>23</v>
      </c>
      <c r="H31" s="75" t="s">
        <v>24</v>
      </c>
      <c r="I31" s="75" t="s">
        <v>75</v>
      </c>
      <c r="J31" s="78"/>
      <c r="K31" s="75" t="s">
        <v>181</v>
      </c>
      <c r="L31" s="75" t="s">
        <v>182</v>
      </c>
      <c r="M31" s="75" t="s">
        <v>183</v>
      </c>
      <c r="N31" s="78"/>
      <c r="O31" s="276" t="s">
        <v>127</v>
      </c>
      <c r="P31" s="277"/>
      <c r="Q31" s="277"/>
      <c r="R31" s="277"/>
      <c r="U31" s="9"/>
      <c r="V31" s="9"/>
    </row>
    <row r="32" spans="1:22" s="14" customFormat="1" ht="15" customHeight="1" x14ac:dyDescent="0.2">
      <c r="A32" s="103"/>
      <c r="B32" s="51" t="s">
        <v>158</v>
      </c>
      <c r="C32" s="51" t="s">
        <v>160</v>
      </c>
      <c r="D32" s="51"/>
      <c r="E32" s="51" t="s">
        <v>161</v>
      </c>
      <c r="F32" s="51"/>
      <c r="G32" s="51"/>
      <c r="H32" s="51"/>
      <c r="I32" s="51"/>
      <c r="J32" s="9"/>
      <c r="K32" s="51"/>
      <c r="L32" s="51"/>
      <c r="M32" s="51"/>
      <c r="N32" s="9"/>
      <c r="O32" s="51"/>
      <c r="P32" s="51"/>
      <c r="Q32" s="51"/>
      <c r="R32" s="51"/>
      <c r="S32" s="9"/>
      <c r="T32" s="9"/>
      <c r="U32" s="9"/>
      <c r="V32" s="9"/>
    </row>
    <row r="33" spans="1:22" s="14" customFormat="1" ht="15" customHeight="1" thickBot="1" x14ac:dyDescent="0.25">
      <c r="A33" s="103"/>
      <c r="B33" s="51"/>
      <c r="C33" s="51"/>
      <c r="D33" s="51"/>
      <c r="E33" s="51"/>
      <c r="F33" s="51"/>
      <c r="G33" s="51"/>
      <c r="H33" s="51"/>
      <c r="I33" s="51"/>
      <c r="J33" s="9"/>
      <c r="K33" s="51"/>
      <c r="L33" s="51"/>
      <c r="M33" s="51"/>
      <c r="N33" s="9"/>
      <c r="O33" s="51"/>
      <c r="P33" s="51"/>
      <c r="Q33" s="51"/>
      <c r="R33" s="51"/>
      <c r="S33" s="9"/>
      <c r="T33" s="9"/>
      <c r="U33" s="9"/>
      <c r="V33" s="9"/>
    </row>
    <row r="34" spans="1:22" ht="15.75" thickBot="1" x14ac:dyDescent="0.3">
      <c r="A34" s="103"/>
      <c r="B34" s="59" t="s">
        <v>99</v>
      </c>
      <c r="C34" s="104"/>
      <c r="D34" s="104"/>
      <c r="E34" s="104"/>
      <c r="F34" s="61"/>
      <c r="G34" s="61"/>
      <c r="H34" s="61"/>
      <c r="I34" s="65" t="s">
        <v>101</v>
      </c>
      <c r="K34" s="61"/>
      <c r="L34" s="61"/>
      <c r="M34" s="61"/>
      <c r="O34" s="278"/>
      <c r="P34" s="279"/>
      <c r="Q34" s="279"/>
      <c r="R34" s="280"/>
      <c r="U34" s="9"/>
      <c r="V34" s="9"/>
    </row>
    <row r="35" spans="1:22" s="9" customFormat="1" ht="15.75" thickBot="1" x14ac:dyDescent="0.25">
      <c r="A35" s="103"/>
      <c r="K35" s="27"/>
    </row>
    <row r="36" spans="1:22" ht="90" x14ac:dyDescent="0.25">
      <c r="A36" s="43">
        <f>+A21</f>
        <v>45261</v>
      </c>
      <c r="B36" s="74" t="s">
        <v>118</v>
      </c>
      <c r="C36" s="74" t="s">
        <v>20</v>
      </c>
      <c r="D36" s="74" t="s">
        <v>76</v>
      </c>
      <c r="E36" s="74" t="s">
        <v>21</v>
      </c>
      <c r="F36" s="75" t="s">
        <v>22</v>
      </c>
      <c r="G36" s="75" t="s">
        <v>23</v>
      </c>
      <c r="H36" s="75" t="s">
        <v>24</v>
      </c>
      <c r="I36" s="75" t="s">
        <v>75</v>
      </c>
      <c r="J36" s="78"/>
      <c r="K36" s="75" t="s">
        <v>181</v>
      </c>
      <c r="L36" s="75" t="s">
        <v>182</v>
      </c>
      <c r="M36" s="75" t="s">
        <v>183</v>
      </c>
      <c r="N36" s="78"/>
      <c r="O36" s="276" t="s">
        <v>127</v>
      </c>
      <c r="P36" s="277"/>
      <c r="Q36" s="277"/>
      <c r="R36" s="277"/>
      <c r="U36" s="9"/>
      <c r="V36" s="9"/>
    </row>
    <row r="37" spans="1:22" s="14" customFormat="1" ht="15" customHeight="1" x14ac:dyDescent="0.2">
      <c r="A37" s="103"/>
      <c r="B37" s="51" t="s">
        <v>158</v>
      </c>
      <c r="C37" s="51" t="s">
        <v>160</v>
      </c>
      <c r="D37" s="51"/>
      <c r="E37" s="51" t="s">
        <v>161</v>
      </c>
      <c r="F37" s="51"/>
      <c r="G37" s="51"/>
      <c r="H37" s="51"/>
      <c r="I37" s="51"/>
      <c r="J37" s="9"/>
      <c r="K37" s="51"/>
      <c r="L37" s="51"/>
      <c r="M37" s="51"/>
      <c r="N37" s="9"/>
      <c r="O37" s="51"/>
      <c r="P37" s="51"/>
      <c r="Q37" s="51"/>
      <c r="R37" s="51"/>
      <c r="S37" s="9"/>
      <c r="T37" s="9"/>
      <c r="U37" s="9"/>
      <c r="V37" s="9"/>
    </row>
    <row r="38" spans="1:22" s="14" customFormat="1" ht="15" customHeight="1" thickBot="1" x14ac:dyDescent="0.25">
      <c r="A38" s="103"/>
      <c r="B38" s="51"/>
      <c r="C38" s="51"/>
      <c r="D38" s="51"/>
      <c r="E38" s="51"/>
      <c r="F38" s="51"/>
      <c r="G38" s="51"/>
      <c r="H38" s="51"/>
      <c r="I38" s="51"/>
      <c r="J38" s="9"/>
      <c r="K38" s="51"/>
      <c r="L38" s="51"/>
      <c r="M38" s="51"/>
      <c r="N38" s="9"/>
      <c r="O38" s="51"/>
      <c r="P38" s="51"/>
      <c r="Q38" s="51"/>
      <c r="R38" s="51"/>
      <c r="S38" s="9"/>
      <c r="T38" s="9"/>
      <c r="U38" s="9"/>
      <c r="V38" s="9"/>
    </row>
    <row r="39" spans="1:22" ht="15.75" thickBot="1" x14ac:dyDescent="0.3">
      <c r="A39" s="103"/>
      <c r="B39" s="59" t="s">
        <v>99</v>
      </c>
      <c r="C39" s="104"/>
      <c r="D39" s="104"/>
      <c r="E39" s="104"/>
      <c r="F39" s="61"/>
      <c r="G39" s="61"/>
      <c r="H39" s="61"/>
      <c r="I39" s="65" t="s">
        <v>101</v>
      </c>
      <c r="K39" s="61"/>
      <c r="L39" s="61"/>
      <c r="M39" s="61"/>
      <c r="O39" s="278"/>
      <c r="P39" s="279"/>
      <c r="Q39" s="279"/>
      <c r="R39" s="280"/>
      <c r="U39" s="9"/>
      <c r="V39" s="9"/>
    </row>
    <row r="40" spans="1:22" s="9" customFormat="1" x14ac:dyDescent="0.2">
      <c r="A40" s="103"/>
      <c r="K40" s="27"/>
    </row>
    <row r="41" spans="1:22" ht="90" x14ac:dyDescent="0.25">
      <c r="A41" s="43">
        <f>+A26</f>
        <v>43800</v>
      </c>
      <c r="B41" s="74" t="s">
        <v>118</v>
      </c>
      <c r="C41" s="74" t="s">
        <v>20</v>
      </c>
      <c r="D41" s="74" t="s">
        <v>76</v>
      </c>
      <c r="E41" s="74" t="s">
        <v>21</v>
      </c>
      <c r="F41" s="75" t="s">
        <v>22</v>
      </c>
      <c r="G41" s="75" t="s">
        <v>23</v>
      </c>
      <c r="H41" s="75" t="s">
        <v>24</v>
      </c>
      <c r="I41" s="75" t="s">
        <v>75</v>
      </c>
      <c r="J41" s="78"/>
      <c r="K41" s="75" t="s">
        <v>181</v>
      </c>
      <c r="L41" s="75" t="s">
        <v>182</v>
      </c>
      <c r="M41" s="75" t="s">
        <v>183</v>
      </c>
      <c r="N41" s="78"/>
      <c r="O41" s="273" t="s">
        <v>127</v>
      </c>
      <c r="P41" s="274"/>
      <c r="Q41" s="274"/>
      <c r="R41" s="275"/>
      <c r="U41" s="9"/>
      <c r="V41" s="9"/>
    </row>
    <row r="42" spans="1:22" s="14" customFormat="1" ht="15" customHeight="1" x14ac:dyDescent="0.2">
      <c r="A42" s="50"/>
      <c r="B42" s="51" t="s">
        <v>158</v>
      </c>
      <c r="C42" s="51" t="s">
        <v>160</v>
      </c>
      <c r="D42" s="51"/>
      <c r="E42" s="51" t="s">
        <v>161</v>
      </c>
      <c r="F42" s="51"/>
      <c r="G42" s="51"/>
      <c r="H42" s="51"/>
      <c r="I42" s="51"/>
      <c r="J42" s="9"/>
      <c r="K42" s="51"/>
      <c r="L42" s="51"/>
      <c r="M42" s="51"/>
      <c r="N42" s="9"/>
      <c r="O42" s="51"/>
      <c r="P42" s="51"/>
      <c r="Q42" s="51"/>
      <c r="R42" s="51"/>
      <c r="S42" s="9"/>
      <c r="T42" s="9"/>
      <c r="U42" s="9"/>
      <c r="V42" s="9"/>
    </row>
    <row r="43" spans="1:22" s="14" customFormat="1" ht="15" customHeight="1" thickBot="1" x14ac:dyDescent="0.25">
      <c r="A43" s="50"/>
      <c r="B43" s="51"/>
      <c r="C43" s="51"/>
      <c r="D43" s="51"/>
      <c r="E43" s="51"/>
      <c r="F43" s="51"/>
      <c r="G43" s="51"/>
      <c r="H43" s="51"/>
      <c r="I43" s="51"/>
      <c r="J43" s="9"/>
      <c r="K43" s="51"/>
      <c r="L43" s="51"/>
      <c r="M43" s="51"/>
      <c r="N43" s="9"/>
      <c r="O43" s="51"/>
      <c r="P43" s="51"/>
      <c r="Q43" s="51"/>
      <c r="R43" s="51"/>
      <c r="S43" s="9"/>
      <c r="T43" s="9"/>
      <c r="U43" s="9"/>
      <c r="V43" s="9"/>
    </row>
    <row r="44" spans="1:22" ht="15.75" thickBot="1" x14ac:dyDescent="0.3">
      <c r="A44" s="50"/>
      <c r="B44" s="59" t="s">
        <v>99</v>
      </c>
      <c r="C44" s="104"/>
      <c r="D44" s="104"/>
      <c r="E44" s="104"/>
      <c r="F44" s="61"/>
      <c r="G44" s="61"/>
      <c r="H44" s="61"/>
      <c r="I44" s="65" t="s">
        <v>101</v>
      </c>
      <c r="K44" s="69"/>
      <c r="L44" s="61"/>
      <c r="M44" s="63"/>
      <c r="O44" s="278"/>
      <c r="P44" s="279"/>
      <c r="Q44" s="279"/>
      <c r="R44" s="280"/>
      <c r="U44" s="9"/>
      <c r="V44" s="9"/>
    </row>
    <row r="45" spans="1:22" s="9" customFormat="1" ht="14.25" x14ac:dyDescent="0.2">
      <c r="A45" s="50"/>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14">
    <mergeCell ref="O29:R29"/>
    <mergeCell ref="O26:R26"/>
    <mergeCell ref="O31:R31"/>
    <mergeCell ref="K2:L5"/>
    <mergeCell ref="O16:R16"/>
    <mergeCell ref="O2:Q6"/>
    <mergeCell ref="O19:R19"/>
    <mergeCell ref="O21:R21"/>
    <mergeCell ref="O24:R24"/>
    <mergeCell ref="O41:R41"/>
    <mergeCell ref="O36:R36"/>
    <mergeCell ref="O44:R44"/>
    <mergeCell ref="O39:R39"/>
    <mergeCell ref="O34:R3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Q2" sqref="Q2"/>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05"/>
      <c r="C1" s="105"/>
      <c r="H1" s="106"/>
      <c r="I1" s="105"/>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299" t="s">
        <v>26</v>
      </c>
      <c r="B2" s="300"/>
      <c r="C2" s="300"/>
      <c r="D2" s="300"/>
      <c r="E2" s="301"/>
      <c r="H2" s="306"/>
      <c r="I2" s="306"/>
      <c r="J2" s="306"/>
      <c r="K2" s="306"/>
      <c r="L2" s="306"/>
      <c r="M2" s="306"/>
      <c r="N2" s="306"/>
      <c r="O2" s="306"/>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02"/>
      <c r="B3" s="303"/>
      <c r="C3" s="303"/>
      <c r="D3" s="303"/>
      <c r="E3" s="304"/>
      <c r="H3" s="306"/>
      <c r="I3" s="306"/>
      <c r="J3" s="306"/>
      <c r="K3" s="306"/>
      <c r="L3" s="306"/>
      <c r="M3" s="306"/>
      <c r="N3" s="306"/>
      <c r="O3" s="306"/>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212"/>
      <c r="B4" s="212"/>
      <c r="C4" s="212"/>
      <c r="D4" s="212"/>
      <c r="E4" s="212"/>
      <c r="H4" s="212"/>
      <c r="I4" s="212"/>
      <c r="J4" s="212"/>
      <c r="K4" s="212"/>
      <c r="L4" s="212"/>
      <c r="M4" s="212"/>
      <c r="N4" s="212"/>
      <c r="O4" s="212"/>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172</v>
      </c>
      <c r="B5" s="107"/>
      <c r="C5" s="107"/>
      <c r="D5" s="107"/>
      <c r="E5" s="107"/>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08"/>
      <c r="C6" s="108"/>
      <c r="D6" s="108"/>
      <c r="E6" s="108"/>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191</v>
      </c>
      <c r="B7" s="12"/>
      <c r="C7" s="12"/>
      <c r="D7" s="12"/>
      <c r="E7" s="12" t="s">
        <v>192</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184</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08"/>
      <c r="C14" s="108"/>
      <c r="D14" s="108"/>
      <c r="E14" s="108"/>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3"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09"/>
      <c r="B16" s="108"/>
      <c r="C16" s="108"/>
      <c r="D16" s="108"/>
      <c r="E16" s="305" t="s">
        <v>146</v>
      </c>
      <c r="F16" s="305"/>
      <c r="G16" s="305"/>
      <c r="H16" s="305"/>
      <c r="I16" s="305"/>
      <c r="J16" s="305"/>
      <c r="K16" s="45"/>
      <c r="L16" s="110"/>
      <c r="M16" s="305" t="s">
        <v>147</v>
      </c>
      <c r="N16" s="305"/>
      <c r="O16" s="305"/>
      <c r="P16" s="305"/>
      <c r="Q16" s="305"/>
      <c r="R16" s="305"/>
      <c r="S16" s="9"/>
      <c r="T16" s="110"/>
      <c r="U16" s="296" t="s">
        <v>148</v>
      </c>
      <c r="V16" s="297"/>
      <c r="W16" s="297"/>
      <c r="X16" s="297"/>
      <c r="Y16" s="297"/>
      <c r="Z16" s="298"/>
      <c r="AA16" s="9"/>
      <c r="AB16" s="9"/>
      <c r="AC16" s="9"/>
      <c r="AD16" s="9"/>
      <c r="AE16" s="307" t="s">
        <v>149</v>
      </c>
      <c r="AF16" s="308"/>
      <c r="AG16" s="308"/>
      <c r="AH16" s="308"/>
      <c r="AI16" s="308"/>
      <c r="AJ16" s="309"/>
      <c r="AK16" s="9"/>
      <c r="AL16" s="111"/>
      <c r="AM16" s="307" t="s">
        <v>150</v>
      </c>
      <c r="AN16" s="308"/>
      <c r="AO16" s="308"/>
      <c r="AP16" s="308"/>
      <c r="AQ16" s="308"/>
      <c r="AR16" s="309"/>
      <c r="AS16" s="9"/>
      <c r="AT16" s="111"/>
      <c r="AU16" s="307" t="s">
        <v>151</v>
      </c>
      <c r="AV16" s="308"/>
      <c r="AW16" s="308"/>
      <c r="AX16" s="308"/>
      <c r="AY16" s="308"/>
      <c r="AZ16" s="309"/>
      <c r="BA16" s="9"/>
    </row>
    <row r="17" spans="1:53" ht="15" x14ac:dyDescent="0.2">
      <c r="A17" s="43">
        <v>45627</v>
      </c>
      <c r="B17" s="112" t="s">
        <v>29</v>
      </c>
      <c r="C17" s="112" t="s">
        <v>76</v>
      </c>
      <c r="D17" s="113" t="s">
        <v>30</v>
      </c>
      <c r="E17" s="114" t="s">
        <v>78</v>
      </c>
      <c r="F17" s="114" t="s">
        <v>79</v>
      </c>
      <c r="G17" s="114" t="s">
        <v>80</v>
      </c>
      <c r="H17" s="114" t="s">
        <v>81</v>
      </c>
      <c r="I17" s="114" t="s">
        <v>82</v>
      </c>
      <c r="J17" s="114" t="s">
        <v>31</v>
      </c>
      <c r="K17" s="115"/>
      <c r="M17" s="114" t="s">
        <v>78</v>
      </c>
      <c r="N17" s="114" t="s">
        <v>79</v>
      </c>
      <c r="O17" s="114" t="s">
        <v>80</v>
      </c>
      <c r="P17" s="114" t="s">
        <v>81</v>
      </c>
      <c r="Q17" s="114" t="s">
        <v>82</v>
      </c>
      <c r="R17" s="114" t="s">
        <v>31</v>
      </c>
      <c r="S17" s="9"/>
      <c r="T17" s="9"/>
      <c r="U17" s="116" t="s">
        <v>78</v>
      </c>
      <c r="V17" s="116" t="s">
        <v>79</v>
      </c>
      <c r="W17" s="116" t="s">
        <v>80</v>
      </c>
      <c r="X17" s="116" t="s">
        <v>81</v>
      </c>
      <c r="Y17" s="116" t="s">
        <v>82</v>
      </c>
      <c r="Z17" s="116" t="s">
        <v>31</v>
      </c>
      <c r="AA17" s="9"/>
      <c r="AB17" s="112" t="s">
        <v>29</v>
      </c>
      <c r="AC17" s="112" t="s">
        <v>76</v>
      </c>
      <c r="AD17" s="113" t="s">
        <v>30</v>
      </c>
      <c r="AE17" s="114" t="s">
        <v>78</v>
      </c>
      <c r="AF17" s="114" t="s">
        <v>79</v>
      </c>
      <c r="AG17" s="114" t="s">
        <v>80</v>
      </c>
      <c r="AH17" s="114" t="s">
        <v>81</v>
      </c>
      <c r="AI17" s="114" t="s">
        <v>82</v>
      </c>
      <c r="AJ17" s="114" t="s">
        <v>31</v>
      </c>
      <c r="AK17" s="9"/>
      <c r="AL17" s="9"/>
      <c r="AM17" s="114" t="s">
        <v>78</v>
      </c>
      <c r="AN17" s="114" t="s">
        <v>79</v>
      </c>
      <c r="AO17" s="114" t="s">
        <v>80</v>
      </c>
      <c r="AP17" s="114" t="s">
        <v>81</v>
      </c>
      <c r="AQ17" s="114" t="s">
        <v>82</v>
      </c>
      <c r="AR17" s="114" t="s">
        <v>31</v>
      </c>
      <c r="AS17" s="9"/>
      <c r="AT17" s="9"/>
      <c r="AU17" s="114" t="s">
        <v>78</v>
      </c>
      <c r="AV17" s="114" t="s">
        <v>79</v>
      </c>
      <c r="AW17" s="114" t="s">
        <v>80</v>
      </c>
      <c r="AX17" s="114" t="s">
        <v>81</v>
      </c>
      <c r="AY17" s="114" t="s">
        <v>82</v>
      </c>
      <c r="AZ17" s="114" t="s">
        <v>31</v>
      </c>
      <c r="BA17" s="9"/>
    </row>
    <row r="18" spans="1:53" ht="15" x14ac:dyDescent="0.25">
      <c r="A18" s="11"/>
      <c r="B18" s="51" t="s">
        <v>160</v>
      </c>
      <c r="C18" s="51"/>
      <c r="D18" s="54" t="s">
        <v>164</v>
      </c>
      <c r="E18" s="55">
        <v>4</v>
      </c>
      <c r="F18" s="55">
        <v>10</v>
      </c>
      <c r="G18" s="55">
        <v>223</v>
      </c>
      <c r="H18" s="55">
        <v>118</v>
      </c>
      <c r="I18" s="51"/>
      <c r="J18" s="51"/>
      <c r="M18" s="57">
        <v>392.76</v>
      </c>
      <c r="N18" s="57">
        <v>74.33</v>
      </c>
      <c r="O18" s="57">
        <v>22737.89</v>
      </c>
      <c r="P18" s="57">
        <v>22781.7</v>
      </c>
      <c r="Q18" s="51"/>
      <c r="R18" s="51"/>
      <c r="S18" s="9"/>
      <c r="T18" s="9"/>
      <c r="U18" s="53">
        <f>+M18/E18</f>
        <v>98.19</v>
      </c>
      <c r="V18" s="53">
        <f t="shared" ref="V18:X18" si="0">+N18/F18</f>
        <v>7.4329999999999998</v>
      </c>
      <c r="W18" s="53">
        <f t="shared" si="0"/>
        <v>101.96363228699552</v>
      </c>
      <c r="X18" s="53">
        <f t="shared" si="0"/>
        <v>193.06525423728814</v>
      </c>
      <c r="Y18" s="56"/>
      <c r="Z18" s="56"/>
      <c r="AA18" s="9"/>
      <c r="AB18" s="51" t="s">
        <v>160</v>
      </c>
      <c r="AC18" s="51"/>
      <c r="AD18" s="54" t="s">
        <v>164</v>
      </c>
      <c r="AE18" s="118"/>
      <c r="AF18" s="118"/>
      <c r="AG18" s="118"/>
      <c r="AH18" s="118"/>
      <c r="AI18" s="118"/>
      <c r="AJ18" s="118"/>
      <c r="AK18" s="9"/>
      <c r="AL18" s="9"/>
      <c r="AM18" s="119"/>
      <c r="AN18" s="119"/>
      <c r="AO18" s="119"/>
      <c r="AP18" s="119"/>
      <c r="AQ18" s="118"/>
      <c r="AR18" s="118"/>
      <c r="AS18" s="9"/>
      <c r="AT18" s="9"/>
      <c r="AU18" s="120">
        <v>0</v>
      </c>
      <c r="AV18" s="120">
        <v>0</v>
      </c>
      <c r="AW18" s="120">
        <v>0</v>
      </c>
      <c r="AX18" s="120" t="e">
        <f t="shared" ref="AX18" si="1">+AP18/AH18</f>
        <v>#DIV/0!</v>
      </c>
      <c r="AY18" s="118"/>
      <c r="AZ18" s="118"/>
      <c r="BA18" s="9"/>
    </row>
    <row r="19" spans="1:53" ht="15.75" thickBot="1" x14ac:dyDescent="0.25">
      <c r="A19" s="103"/>
      <c r="B19" s="51"/>
      <c r="C19" s="51"/>
      <c r="D19" s="54"/>
      <c r="E19" s="55"/>
      <c r="F19" s="55"/>
      <c r="G19" s="55"/>
      <c r="H19" s="55"/>
      <c r="I19" s="51"/>
      <c r="J19" s="51"/>
      <c r="M19" s="52"/>
      <c r="N19" s="52"/>
      <c r="O19" s="52"/>
      <c r="P19" s="52"/>
      <c r="Q19" s="51"/>
      <c r="R19" s="51"/>
      <c r="S19" s="9"/>
      <c r="T19" s="9"/>
      <c r="U19" s="117"/>
      <c r="V19" s="117"/>
      <c r="W19" s="117"/>
      <c r="X19" s="117"/>
      <c r="Y19" s="56"/>
      <c r="Z19" s="56"/>
      <c r="AA19" s="9"/>
      <c r="AB19" s="51"/>
      <c r="AC19" s="51"/>
      <c r="AD19" s="54"/>
      <c r="AE19" s="118"/>
      <c r="AF19" s="118"/>
      <c r="AG19" s="118"/>
      <c r="AH19" s="118"/>
      <c r="AI19" s="118"/>
      <c r="AJ19" s="118"/>
      <c r="AK19" s="9"/>
      <c r="AL19" s="9"/>
      <c r="AM19" s="120"/>
      <c r="AN19" s="120"/>
      <c r="AO19" s="120"/>
      <c r="AP19" s="120"/>
      <c r="AQ19" s="118"/>
      <c r="AR19" s="118"/>
      <c r="AS19" s="9"/>
      <c r="AT19" s="9"/>
      <c r="AU19" s="120"/>
      <c r="AV19" s="120"/>
      <c r="AW19" s="120"/>
      <c r="AX19" s="120"/>
      <c r="AY19" s="118"/>
      <c r="AZ19" s="118"/>
      <c r="BA19" s="9"/>
    </row>
    <row r="20" spans="1:53" ht="15.75" thickBot="1" x14ac:dyDescent="0.3">
      <c r="A20" s="11"/>
      <c r="B20" s="59" t="s">
        <v>125</v>
      </c>
      <c r="C20" s="60"/>
      <c r="D20" s="121"/>
      <c r="E20" s="122">
        <f>SUM(E18:E19)</f>
        <v>4</v>
      </c>
      <c r="F20" s="122">
        <f>SUM(F18:F19)</f>
        <v>10</v>
      </c>
      <c r="G20" s="122">
        <f>SUM(G18:G19)</f>
        <v>223</v>
      </c>
      <c r="H20" s="122">
        <f>SUM(H18:H19)</f>
        <v>118</v>
      </c>
      <c r="I20" s="61"/>
      <c r="J20" s="63"/>
      <c r="L20" s="123" t="s">
        <v>126</v>
      </c>
      <c r="M20" s="84">
        <f>SUM(M18:M19)</f>
        <v>392.76</v>
      </c>
      <c r="N20" s="84">
        <f>SUM(N18:N19)</f>
        <v>74.33</v>
      </c>
      <c r="O20" s="84">
        <f>SUM(O18:O19)</f>
        <v>22737.89</v>
      </c>
      <c r="P20" s="84">
        <f>SUM(P18:P19)</f>
        <v>22781.7</v>
      </c>
      <c r="Q20" s="124"/>
      <c r="R20" s="125"/>
      <c r="S20" s="9"/>
      <c r="T20" s="123" t="s">
        <v>145</v>
      </c>
      <c r="U20" s="126">
        <f>AVERAGE(U18:U19)</f>
        <v>98.19</v>
      </c>
      <c r="V20" s="126">
        <f>AVERAGE(V18:V19)</f>
        <v>7.4329999999999998</v>
      </c>
      <c r="W20" s="126">
        <f>AVERAGE(W18:W19)</f>
        <v>101.96363228699552</v>
      </c>
      <c r="X20" s="126">
        <f>AVERAGE(X18:X19)</f>
        <v>193.06525423728814</v>
      </c>
      <c r="Y20" s="70"/>
      <c r="Z20" s="62"/>
      <c r="AA20" s="9"/>
      <c r="AB20" s="59" t="s">
        <v>125</v>
      </c>
      <c r="AC20" s="60"/>
      <c r="AD20" s="121"/>
      <c r="AE20" s="127">
        <f>SUM(AE18:AE19)</f>
        <v>0</v>
      </c>
      <c r="AF20" s="127">
        <f>SUM(AF18:AF19)</f>
        <v>0</v>
      </c>
      <c r="AG20" s="127">
        <f>SUM(AG18:AG19)</f>
        <v>0</v>
      </c>
      <c r="AH20" s="127">
        <f>SUM(AH18:AH19)</f>
        <v>0</v>
      </c>
      <c r="AI20" s="128"/>
      <c r="AJ20" s="129"/>
      <c r="AK20" s="9"/>
      <c r="AL20" s="123" t="s">
        <v>126</v>
      </c>
      <c r="AM20" s="130">
        <f>SUM(AM18:AM19)</f>
        <v>0</v>
      </c>
      <c r="AN20" s="130">
        <f>SUM(AN18:AN19)</f>
        <v>0</v>
      </c>
      <c r="AO20" s="130">
        <f>SUM(AO18:AO19)</f>
        <v>0</v>
      </c>
      <c r="AP20" s="130">
        <f>SUM(AP18:AP19)</f>
        <v>0</v>
      </c>
      <c r="AQ20" s="131"/>
      <c r="AR20" s="132"/>
      <c r="AS20" s="9"/>
      <c r="AT20" s="123" t="s">
        <v>145</v>
      </c>
      <c r="AU20" s="133">
        <f>AVERAGE(AU18:AU19)</f>
        <v>0</v>
      </c>
      <c r="AV20" s="133">
        <f>AVERAGE(AV18:AV19)</f>
        <v>0</v>
      </c>
      <c r="AW20" s="133">
        <f>AVERAGE(AW18:AW19)</f>
        <v>0</v>
      </c>
      <c r="AX20" s="133" t="e">
        <f>AVERAGE(AX18:AX19)</f>
        <v>#DIV/0!</v>
      </c>
      <c r="AY20" s="128"/>
      <c r="AZ20" s="129"/>
      <c r="BA20" s="9"/>
    </row>
    <row r="21" spans="1:53" s="9" customFormat="1" ht="15" x14ac:dyDescent="0.25">
      <c r="A21" s="11"/>
      <c r="U21" s="10"/>
      <c r="V21" s="10"/>
      <c r="W21" s="10"/>
      <c r="X21" s="10"/>
      <c r="Y21" s="10"/>
      <c r="Z21" s="10"/>
    </row>
    <row r="22" spans="1:53" ht="15" customHeight="1" x14ac:dyDescent="0.25">
      <c r="A22" s="11"/>
      <c r="B22" s="134"/>
      <c r="C22" s="134"/>
      <c r="D22" s="110"/>
      <c r="E22" s="305" t="str">
        <f>E16</f>
        <v>Number of Residential Customers in Arrears</v>
      </c>
      <c r="F22" s="305"/>
      <c r="G22" s="305"/>
      <c r="H22" s="305"/>
      <c r="I22" s="305"/>
      <c r="J22" s="305"/>
      <c r="K22" s="45"/>
      <c r="L22" s="110"/>
      <c r="M22" s="310" t="str">
        <f>M16</f>
        <v>Residential Arrearage Dollars</v>
      </c>
      <c r="N22" s="311"/>
      <c r="O22" s="311"/>
      <c r="P22" s="311"/>
      <c r="Q22" s="311"/>
      <c r="R22" s="312"/>
      <c r="S22" s="9"/>
      <c r="T22" s="110"/>
      <c r="U22" s="296" t="str">
        <f>U16</f>
        <v>Average Amount of Residential Arrearage Dollars</v>
      </c>
      <c r="V22" s="297"/>
      <c r="W22" s="297"/>
      <c r="X22" s="297"/>
      <c r="Y22" s="297"/>
      <c r="Z22" s="298"/>
      <c r="AA22" s="9"/>
      <c r="AB22" s="9"/>
      <c r="AC22" s="9"/>
      <c r="AD22" s="9"/>
      <c r="AE22" s="307" t="s">
        <v>149</v>
      </c>
      <c r="AF22" s="308"/>
      <c r="AG22" s="308"/>
      <c r="AH22" s="308"/>
      <c r="AI22" s="308"/>
      <c r="AJ22" s="309"/>
      <c r="AK22" s="9"/>
      <c r="AL22" s="111"/>
      <c r="AM22" s="308" t="str">
        <f>AM16</f>
        <v>Non-Residential Arrearage Dollars</v>
      </c>
      <c r="AN22" s="308"/>
      <c r="AO22" s="308"/>
      <c r="AP22" s="308"/>
      <c r="AQ22" s="308"/>
      <c r="AR22" s="309"/>
      <c r="AS22" s="9"/>
      <c r="AT22" s="111"/>
      <c r="AU22" s="307" t="str">
        <f>AU16</f>
        <v>Average Amount of Non-Residential Arrearage Dollars</v>
      </c>
      <c r="AV22" s="308"/>
      <c r="AW22" s="308"/>
      <c r="AX22" s="308"/>
      <c r="AY22" s="308"/>
      <c r="AZ22" s="309"/>
      <c r="BA22" s="9"/>
    </row>
    <row r="23" spans="1:53" ht="15" x14ac:dyDescent="0.2">
      <c r="A23" s="43">
        <v>45261</v>
      </c>
      <c r="B23" s="112" t="s">
        <v>29</v>
      </c>
      <c r="C23" s="112" t="s">
        <v>76</v>
      </c>
      <c r="D23" s="113" t="s">
        <v>30</v>
      </c>
      <c r="E23" s="114" t="s">
        <v>78</v>
      </c>
      <c r="F23" s="114" t="s">
        <v>79</v>
      </c>
      <c r="G23" s="114" t="s">
        <v>80</v>
      </c>
      <c r="H23" s="114" t="s">
        <v>81</v>
      </c>
      <c r="I23" s="114" t="s">
        <v>82</v>
      </c>
      <c r="J23" s="114" t="s">
        <v>31</v>
      </c>
      <c r="K23" s="115"/>
      <c r="M23" s="114" t="s">
        <v>78</v>
      </c>
      <c r="N23" s="135" t="s">
        <v>79</v>
      </c>
      <c r="O23" s="135" t="s">
        <v>80</v>
      </c>
      <c r="P23" s="135" t="s">
        <v>81</v>
      </c>
      <c r="Q23" s="135" t="s">
        <v>82</v>
      </c>
      <c r="R23" s="135" t="s">
        <v>31</v>
      </c>
      <c r="S23" s="9"/>
      <c r="T23" s="9"/>
      <c r="U23" s="116" t="s">
        <v>78</v>
      </c>
      <c r="V23" s="116" t="s">
        <v>79</v>
      </c>
      <c r="W23" s="116" t="s">
        <v>80</v>
      </c>
      <c r="X23" s="116" t="s">
        <v>81</v>
      </c>
      <c r="Y23" s="116" t="s">
        <v>82</v>
      </c>
      <c r="Z23" s="116" t="s">
        <v>31</v>
      </c>
      <c r="AA23" s="9"/>
      <c r="AB23" s="112" t="s">
        <v>29</v>
      </c>
      <c r="AC23" s="112" t="s">
        <v>76</v>
      </c>
      <c r="AD23" s="113" t="s">
        <v>30</v>
      </c>
      <c r="AE23" s="114" t="s">
        <v>78</v>
      </c>
      <c r="AF23" s="114" t="s">
        <v>79</v>
      </c>
      <c r="AG23" s="114" t="s">
        <v>80</v>
      </c>
      <c r="AH23" s="114" t="s">
        <v>81</v>
      </c>
      <c r="AI23" s="114" t="s">
        <v>82</v>
      </c>
      <c r="AJ23" s="114" t="s">
        <v>31</v>
      </c>
      <c r="AK23" s="9"/>
      <c r="AL23" s="9"/>
      <c r="AM23" s="114" t="s">
        <v>78</v>
      </c>
      <c r="AN23" s="114" t="s">
        <v>79</v>
      </c>
      <c r="AO23" s="114" t="s">
        <v>80</v>
      </c>
      <c r="AP23" s="114" t="s">
        <v>81</v>
      </c>
      <c r="AQ23" s="114" t="s">
        <v>82</v>
      </c>
      <c r="AR23" s="114" t="s">
        <v>31</v>
      </c>
      <c r="AS23" s="9"/>
      <c r="AT23" s="9"/>
      <c r="AU23" s="114" t="s">
        <v>78</v>
      </c>
      <c r="AV23" s="114" t="s">
        <v>79</v>
      </c>
      <c r="AW23" s="114" t="s">
        <v>80</v>
      </c>
      <c r="AX23" s="114" t="s">
        <v>81</v>
      </c>
      <c r="AY23" s="114" t="s">
        <v>82</v>
      </c>
      <c r="AZ23" s="114" t="s">
        <v>31</v>
      </c>
      <c r="BA23" s="9"/>
    </row>
    <row r="24" spans="1:53" ht="15" x14ac:dyDescent="0.25">
      <c r="A24" s="11"/>
      <c r="B24" s="51" t="s">
        <v>160</v>
      </c>
      <c r="C24" s="51"/>
      <c r="D24" s="54" t="s">
        <v>164</v>
      </c>
      <c r="E24" s="55">
        <v>5</v>
      </c>
      <c r="F24" s="55">
        <v>13</v>
      </c>
      <c r="G24" s="55">
        <v>184</v>
      </c>
      <c r="H24" s="55">
        <v>98</v>
      </c>
      <c r="I24" s="51"/>
      <c r="J24" s="51"/>
      <c r="M24" s="57">
        <v>-90.58</v>
      </c>
      <c r="N24" s="57">
        <v>1003.06</v>
      </c>
      <c r="O24" s="57">
        <v>17333.059999999998</v>
      </c>
      <c r="P24" s="57">
        <v>18991.38</v>
      </c>
      <c r="Q24" s="51"/>
      <c r="R24" s="51"/>
      <c r="S24" s="9"/>
      <c r="T24" s="9"/>
      <c r="U24" s="53">
        <f>+M24/E24</f>
        <v>-18.116</v>
      </c>
      <c r="V24" s="53">
        <f t="shared" ref="V24" si="2">+N24/F24</f>
        <v>77.158461538461538</v>
      </c>
      <c r="W24" s="53">
        <f t="shared" ref="W24" si="3">+O24/G24</f>
        <v>94.201413043478254</v>
      </c>
      <c r="X24" s="53">
        <f t="shared" ref="X24" si="4">+P24/H24</f>
        <v>193.7895918367347</v>
      </c>
      <c r="Y24" s="56"/>
      <c r="Z24" s="56"/>
      <c r="AA24" s="9"/>
      <c r="AB24" s="51" t="s">
        <v>160</v>
      </c>
      <c r="AC24" s="51"/>
      <c r="AD24" s="54" t="s">
        <v>164</v>
      </c>
      <c r="AE24" s="118"/>
      <c r="AF24" s="118"/>
      <c r="AG24" s="118"/>
      <c r="AH24" s="118">
        <v>0</v>
      </c>
      <c r="AI24" s="118"/>
      <c r="AJ24" s="118"/>
      <c r="AK24" s="9"/>
      <c r="AL24" s="9"/>
      <c r="AM24" s="119"/>
      <c r="AN24" s="119"/>
      <c r="AO24" s="119"/>
      <c r="AP24" s="119">
        <v>0</v>
      </c>
      <c r="AQ24" s="118"/>
      <c r="AR24" s="118"/>
      <c r="AS24" s="9"/>
      <c r="AT24" s="9"/>
      <c r="AU24" s="120">
        <v>0</v>
      </c>
      <c r="AV24" s="120">
        <v>0</v>
      </c>
      <c r="AW24" s="120">
        <v>0</v>
      </c>
      <c r="AX24" s="120" t="e">
        <f t="shared" ref="AX24" si="5">+AP24/AH24</f>
        <v>#DIV/0!</v>
      </c>
      <c r="AY24" s="118"/>
      <c r="AZ24" s="118"/>
      <c r="BA24" s="9"/>
    </row>
    <row r="25" spans="1:53" ht="15.75" thickBot="1" x14ac:dyDescent="0.25">
      <c r="A25" s="103"/>
      <c r="B25" s="51"/>
      <c r="C25" s="51"/>
      <c r="D25" s="54"/>
      <c r="E25" s="55"/>
      <c r="F25" s="55"/>
      <c r="G25" s="55"/>
      <c r="H25" s="55"/>
      <c r="I25" s="51"/>
      <c r="J25" s="51"/>
      <c r="M25" s="52"/>
      <c r="N25" s="52"/>
      <c r="O25" s="52"/>
      <c r="P25" s="52"/>
      <c r="Q25" s="51"/>
      <c r="R25" s="51"/>
      <c r="S25" s="9"/>
      <c r="T25" s="9"/>
      <c r="U25" s="117"/>
      <c r="V25" s="117"/>
      <c r="W25" s="117"/>
      <c r="X25" s="117"/>
      <c r="Y25" s="56"/>
      <c r="Z25" s="56"/>
      <c r="AA25" s="9"/>
      <c r="AB25" s="51"/>
      <c r="AC25" s="51"/>
      <c r="AD25" s="54"/>
      <c r="AE25" s="118"/>
      <c r="AF25" s="118"/>
      <c r="AG25" s="118"/>
      <c r="AH25" s="118"/>
      <c r="AI25" s="118"/>
      <c r="AJ25" s="118"/>
      <c r="AK25" s="9"/>
      <c r="AL25" s="9"/>
      <c r="AM25" s="120"/>
      <c r="AN25" s="120"/>
      <c r="AO25" s="120"/>
      <c r="AP25" s="120"/>
      <c r="AQ25" s="118"/>
      <c r="AR25" s="118"/>
      <c r="AS25" s="9"/>
      <c r="AT25" s="9"/>
      <c r="AU25" s="120"/>
      <c r="AV25" s="120"/>
      <c r="AW25" s="120"/>
      <c r="AX25" s="120"/>
      <c r="AY25" s="118"/>
      <c r="AZ25" s="118"/>
      <c r="BA25" s="9"/>
    </row>
    <row r="26" spans="1:53" ht="15.75" thickBot="1" x14ac:dyDescent="0.3">
      <c r="A26" s="11"/>
      <c r="B26" s="59" t="s">
        <v>125</v>
      </c>
      <c r="C26" s="60"/>
      <c r="D26" s="121"/>
      <c r="E26" s="122">
        <f>SUM(E24:E25)</f>
        <v>5</v>
      </c>
      <c r="F26" s="122">
        <f>SUM(F24:F25)</f>
        <v>13</v>
      </c>
      <c r="G26" s="122">
        <f>SUM(G24:G25)</f>
        <v>184</v>
      </c>
      <c r="H26" s="122">
        <f>SUM(H24:H25)</f>
        <v>98</v>
      </c>
      <c r="I26" s="61"/>
      <c r="J26" s="63"/>
      <c r="L26" s="123" t="s">
        <v>126</v>
      </c>
      <c r="M26" s="84">
        <f>SUM(M24:M25)</f>
        <v>-90.58</v>
      </c>
      <c r="N26" s="84">
        <f>SUM(N24:N25)</f>
        <v>1003.06</v>
      </c>
      <c r="O26" s="84">
        <f>SUM(O24:O25)</f>
        <v>17333.059999999998</v>
      </c>
      <c r="P26" s="84">
        <f>SUM(P24:P25)</f>
        <v>18991.38</v>
      </c>
      <c r="Q26" s="124"/>
      <c r="R26" s="125"/>
      <c r="S26" s="9"/>
      <c r="T26" s="123" t="s">
        <v>145</v>
      </c>
      <c r="U26" s="126">
        <f>AVERAGE(U24:U25)</f>
        <v>-18.116</v>
      </c>
      <c r="V26" s="126">
        <f>AVERAGE(V24:V25)</f>
        <v>77.158461538461538</v>
      </c>
      <c r="W26" s="126">
        <f>AVERAGE(W24:W25)</f>
        <v>94.201413043478254</v>
      </c>
      <c r="X26" s="126">
        <f>AVERAGE(X24:X25)</f>
        <v>193.7895918367347</v>
      </c>
      <c r="Y26" s="70"/>
      <c r="Z26" s="62"/>
      <c r="AA26" s="9"/>
      <c r="AB26" s="59" t="s">
        <v>125</v>
      </c>
      <c r="AC26" s="60"/>
      <c r="AD26" s="121"/>
      <c r="AE26" s="127">
        <f>SUM(AE24:AE25)</f>
        <v>0</v>
      </c>
      <c r="AF26" s="127">
        <f>SUM(AF24:AF25)</f>
        <v>0</v>
      </c>
      <c r="AG26" s="127">
        <f>SUM(AG24:AG25)</f>
        <v>0</v>
      </c>
      <c r="AH26" s="127">
        <f>SUM(AH24:AH25)</f>
        <v>0</v>
      </c>
      <c r="AI26" s="128"/>
      <c r="AJ26" s="129"/>
      <c r="AK26" s="9"/>
      <c r="AL26" s="123" t="s">
        <v>126</v>
      </c>
      <c r="AM26" s="130">
        <f>SUM(AM24:AM25)</f>
        <v>0</v>
      </c>
      <c r="AN26" s="130">
        <f>SUM(AN24:AN25)</f>
        <v>0</v>
      </c>
      <c r="AO26" s="130">
        <f>SUM(AO24:AO25)</f>
        <v>0</v>
      </c>
      <c r="AP26" s="130">
        <f>SUM(AP24:AP25)</f>
        <v>0</v>
      </c>
      <c r="AQ26" s="131"/>
      <c r="AR26" s="132"/>
      <c r="AS26" s="9"/>
      <c r="AT26" s="123" t="s">
        <v>145</v>
      </c>
      <c r="AU26" s="133">
        <f>AVERAGE(AU24:AU25)</f>
        <v>0</v>
      </c>
      <c r="AV26" s="133">
        <f>AVERAGE(AV24:AV25)</f>
        <v>0</v>
      </c>
      <c r="AW26" s="133">
        <f>AVERAGE(AW24:AW25)</f>
        <v>0</v>
      </c>
      <c r="AX26" s="133" t="e">
        <f>AVERAGE(AX24:AX25)</f>
        <v>#DIV/0!</v>
      </c>
      <c r="AY26" s="128"/>
      <c r="AZ26" s="129"/>
      <c r="BA26" s="9"/>
    </row>
    <row r="27" spans="1:53" s="9" customFormat="1" ht="15" x14ac:dyDescent="0.25">
      <c r="A27" s="11"/>
      <c r="U27" s="10"/>
      <c r="V27" s="10"/>
      <c r="W27" s="10"/>
      <c r="X27" s="10"/>
      <c r="Y27" s="10"/>
      <c r="Z27" s="10"/>
    </row>
    <row r="28" spans="1:53" ht="15" customHeight="1" x14ac:dyDescent="0.25">
      <c r="A28" s="11"/>
      <c r="B28" s="134"/>
      <c r="C28" s="134"/>
      <c r="D28" s="110"/>
      <c r="E28" s="305" t="str">
        <f>E16</f>
        <v>Number of Residential Customers in Arrears</v>
      </c>
      <c r="F28" s="305"/>
      <c r="G28" s="305"/>
      <c r="H28" s="305"/>
      <c r="I28" s="305"/>
      <c r="J28" s="305"/>
      <c r="K28" s="45"/>
      <c r="L28" s="110"/>
      <c r="M28" s="310" t="str">
        <f>M22</f>
        <v>Residential Arrearage Dollars</v>
      </c>
      <c r="N28" s="311"/>
      <c r="O28" s="311"/>
      <c r="P28" s="311"/>
      <c r="Q28" s="311"/>
      <c r="R28" s="312"/>
      <c r="S28" s="9"/>
      <c r="T28" s="110"/>
      <c r="U28" s="296" t="str">
        <f>U16</f>
        <v>Average Amount of Residential Arrearage Dollars</v>
      </c>
      <c r="V28" s="297"/>
      <c r="W28" s="297"/>
      <c r="X28" s="297"/>
      <c r="Y28" s="297"/>
      <c r="Z28" s="298"/>
      <c r="AA28" s="9"/>
      <c r="AB28" s="9"/>
      <c r="AC28" s="9"/>
      <c r="AD28" s="9"/>
      <c r="AE28" s="307" t="s">
        <v>149</v>
      </c>
      <c r="AF28" s="308"/>
      <c r="AG28" s="308"/>
      <c r="AH28" s="308"/>
      <c r="AI28" s="308"/>
      <c r="AJ28" s="309"/>
      <c r="AK28" s="9"/>
      <c r="AL28" s="111"/>
      <c r="AM28" s="308" t="str">
        <f>AM22</f>
        <v>Non-Residential Arrearage Dollars</v>
      </c>
      <c r="AN28" s="308"/>
      <c r="AO28" s="308"/>
      <c r="AP28" s="308"/>
      <c r="AQ28" s="308"/>
      <c r="AR28" s="309"/>
      <c r="AS28" s="9"/>
      <c r="AT28" s="111"/>
      <c r="AU28" s="307" t="str">
        <f>AU22</f>
        <v>Average Amount of Non-Residential Arrearage Dollars</v>
      </c>
      <c r="AV28" s="308"/>
      <c r="AW28" s="308"/>
      <c r="AX28" s="308"/>
      <c r="AY28" s="308"/>
      <c r="AZ28" s="309"/>
      <c r="BA28" s="9"/>
    </row>
    <row r="29" spans="1:53" ht="15" x14ac:dyDescent="0.2">
      <c r="A29" s="43">
        <v>43800</v>
      </c>
      <c r="B29" s="112" t="s">
        <v>29</v>
      </c>
      <c r="C29" s="112" t="s">
        <v>76</v>
      </c>
      <c r="D29" s="113" t="s">
        <v>30</v>
      </c>
      <c r="E29" s="114" t="s">
        <v>78</v>
      </c>
      <c r="F29" s="114" t="s">
        <v>79</v>
      </c>
      <c r="G29" s="114" t="s">
        <v>80</v>
      </c>
      <c r="H29" s="114" t="s">
        <v>81</v>
      </c>
      <c r="I29" s="114" t="s">
        <v>82</v>
      </c>
      <c r="J29" s="114" t="s">
        <v>31</v>
      </c>
      <c r="K29" s="115"/>
      <c r="M29" s="114" t="s">
        <v>78</v>
      </c>
      <c r="N29" s="136" t="s">
        <v>79</v>
      </c>
      <c r="O29" s="114" t="s">
        <v>80</v>
      </c>
      <c r="P29" s="114" t="s">
        <v>81</v>
      </c>
      <c r="Q29" s="114" t="s">
        <v>82</v>
      </c>
      <c r="R29" s="114" t="s">
        <v>31</v>
      </c>
      <c r="S29" s="9"/>
      <c r="T29" s="9"/>
      <c r="U29" s="116" t="s">
        <v>78</v>
      </c>
      <c r="V29" s="116" t="s">
        <v>79</v>
      </c>
      <c r="W29" s="116" t="s">
        <v>80</v>
      </c>
      <c r="X29" s="116" t="s">
        <v>81</v>
      </c>
      <c r="Y29" s="116" t="s">
        <v>82</v>
      </c>
      <c r="Z29" s="116" t="s">
        <v>31</v>
      </c>
      <c r="AA29" s="9"/>
      <c r="AB29" s="112" t="s">
        <v>29</v>
      </c>
      <c r="AC29" s="112" t="s">
        <v>76</v>
      </c>
      <c r="AD29" s="113" t="s">
        <v>30</v>
      </c>
      <c r="AE29" s="114" t="s">
        <v>78</v>
      </c>
      <c r="AF29" s="114" t="s">
        <v>79</v>
      </c>
      <c r="AG29" s="114" t="s">
        <v>80</v>
      </c>
      <c r="AH29" s="114" t="s">
        <v>81</v>
      </c>
      <c r="AI29" s="114" t="s">
        <v>82</v>
      </c>
      <c r="AJ29" s="114" t="s">
        <v>31</v>
      </c>
      <c r="AK29" s="9"/>
      <c r="AL29" s="9"/>
      <c r="AM29" s="114" t="s">
        <v>78</v>
      </c>
      <c r="AN29" s="114" t="s">
        <v>79</v>
      </c>
      <c r="AO29" s="114" t="s">
        <v>80</v>
      </c>
      <c r="AP29" s="114" t="s">
        <v>81</v>
      </c>
      <c r="AQ29" s="114" t="s">
        <v>82</v>
      </c>
      <c r="AR29" s="114" t="s">
        <v>31</v>
      </c>
      <c r="AS29" s="9"/>
      <c r="AT29" s="9"/>
      <c r="AU29" s="114" t="s">
        <v>78</v>
      </c>
      <c r="AV29" s="114" t="s">
        <v>79</v>
      </c>
      <c r="AW29" s="114" t="s">
        <v>80</v>
      </c>
      <c r="AX29" s="114" t="s">
        <v>81</v>
      </c>
      <c r="AY29" s="114" t="s">
        <v>82</v>
      </c>
      <c r="AZ29" s="114" t="s">
        <v>31</v>
      </c>
      <c r="BA29" s="9"/>
    </row>
    <row r="30" spans="1:53" ht="15" x14ac:dyDescent="0.25">
      <c r="A30" s="11"/>
      <c r="B30" s="51" t="s">
        <v>160</v>
      </c>
      <c r="C30" s="51"/>
      <c r="D30" s="54" t="s">
        <v>164</v>
      </c>
      <c r="E30" s="55">
        <v>8</v>
      </c>
      <c r="F30" s="55">
        <v>4</v>
      </c>
      <c r="G30" s="55">
        <v>79</v>
      </c>
      <c r="H30" s="55">
        <v>39</v>
      </c>
      <c r="I30" s="51"/>
      <c r="J30" s="51"/>
      <c r="M30" s="57">
        <v>238.92</v>
      </c>
      <c r="N30" s="57">
        <v>486.59</v>
      </c>
      <c r="O30" s="57">
        <v>4929</v>
      </c>
      <c r="P30" s="57">
        <v>2595.09</v>
      </c>
      <c r="Q30" s="51"/>
      <c r="R30" s="51"/>
      <c r="S30" s="9"/>
      <c r="T30" s="9"/>
      <c r="U30" s="53">
        <f>+M30/E30</f>
        <v>29.864999999999998</v>
      </c>
      <c r="V30" s="53">
        <f t="shared" ref="V30:X30" si="6">+N30/F30</f>
        <v>121.64749999999999</v>
      </c>
      <c r="W30" s="53">
        <f t="shared" si="6"/>
        <v>62.392405063291136</v>
      </c>
      <c r="X30" s="53">
        <f t="shared" si="6"/>
        <v>66.540769230769229</v>
      </c>
      <c r="Y30" s="56"/>
      <c r="Z30" s="56"/>
      <c r="AA30" s="9"/>
      <c r="AB30" s="51" t="s">
        <v>160</v>
      </c>
      <c r="AC30" s="51"/>
      <c r="AD30" s="54" t="s">
        <v>164</v>
      </c>
      <c r="AE30" s="118">
        <v>0</v>
      </c>
      <c r="AF30" s="118">
        <v>0</v>
      </c>
      <c r="AG30" s="118"/>
      <c r="AH30" s="118">
        <v>0</v>
      </c>
      <c r="AI30" s="118"/>
      <c r="AJ30" s="118"/>
      <c r="AK30" s="9"/>
      <c r="AL30" s="9"/>
      <c r="AM30" s="120">
        <v>0</v>
      </c>
      <c r="AN30" s="120">
        <v>0</v>
      </c>
      <c r="AO30" s="119">
        <v>0</v>
      </c>
      <c r="AP30" s="120">
        <v>0</v>
      </c>
      <c r="AQ30" s="118"/>
      <c r="AR30" s="118"/>
      <c r="AS30" s="9"/>
      <c r="AT30" s="9"/>
      <c r="AU30" s="120">
        <v>0</v>
      </c>
      <c r="AV30" s="120">
        <v>0</v>
      </c>
      <c r="AW30" s="119" t="e">
        <f t="shared" ref="AW30" si="7">+AO30/AG30</f>
        <v>#DIV/0!</v>
      </c>
      <c r="AX30" s="120">
        <v>0</v>
      </c>
      <c r="AY30" s="120">
        <v>0</v>
      </c>
      <c r="AZ30" s="118"/>
      <c r="BA30" s="9"/>
    </row>
    <row r="31" spans="1:53" ht="15.75" thickBot="1" x14ac:dyDescent="0.25">
      <c r="A31" s="103"/>
      <c r="B31" s="51" t="s">
        <v>156</v>
      </c>
      <c r="C31" s="51"/>
      <c r="D31" s="54" t="s">
        <v>157</v>
      </c>
      <c r="E31" s="55"/>
      <c r="F31" s="55"/>
      <c r="G31" s="55"/>
      <c r="H31" s="55"/>
      <c r="I31" s="51"/>
      <c r="J31" s="51"/>
      <c r="M31" s="57"/>
      <c r="N31" s="57"/>
      <c r="O31" s="57"/>
      <c r="P31" s="57"/>
      <c r="Q31" s="51"/>
      <c r="R31" s="51"/>
      <c r="S31" s="9"/>
      <c r="T31" s="9"/>
      <c r="U31" s="53"/>
      <c r="V31" s="53"/>
      <c r="W31" s="53"/>
      <c r="X31" s="53"/>
      <c r="Y31" s="56"/>
      <c r="Z31" s="56"/>
      <c r="AA31" s="9"/>
      <c r="AB31" s="51"/>
      <c r="AC31" s="51"/>
      <c r="AD31" s="54"/>
      <c r="AE31" s="118"/>
      <c r="AF31" s="118"/>
      <c r="AG31" s="118"/>
      <c r="AH31" s="118"/>
      <c r="AI31" s="118"/>
      <c r="AJ31" s="118"/>
      <c r="AK31" s="9"/>
      <c r="AL31" s="9"/>
      <c r="AM31" s="120"/>
      <c r="AN31" s="120"/>
      <c r="AO31" s="119"/>
      <c r="AP31" s="120"/>
      <c r="AQ31" s="118"/>
      <c r="AR31" s="118"/>
      <c r="AS31" s="9"/>
      <c r="AT31" s="9"/>
      <c r="AU31" s="137"/>
      <c r="AV31" s="137"/>
      <c r="AW31" s="119"/>
      <c r="AX31" s="137"/>
      <c r="AY31" s="118"/>
      <c r="AZ31" s="118"/>
      <c r="BA31" s="9"/>
    </row>
    <row r="32" spans="1:53" ht="15.75" thickBot="1" x14ac:dyDescent="0.3">
      <c r="A32" s="11"/>
      <c r="B32" s="59" t="s">
        <v>125</v>
      </c>
      <c r="C32" s="60"/>
      <c r="D32" s="121"/>
      <c r="E32" s="122">
        <f>SUM(E30:E31)</f>
        <v>8</v>
      </c>
      <c r="F32" s="122">
        <f>SUM(F30:F31)</f>
        <v>4</v>
      </c>
      <c r="G32" s="122">
        <f>SUM(G30:G31)</f>
        <v>79</v>
      </c>
      <c r="H32" s="122">
        <f>SUM(H30:H31)</f>
        <v>39</v>
      </c>
      <c r="I32" s="61"/>
      <c r="J32" s="63"/>
      <c r="L32" s="123" t="s">
        <v>126</v>
      </c>
      <c r="M32" s="138">
        <f>SUM(M30:M31)</f>
        <v>238.92</v>
      </c>
      <c r="N32" s="138">
        <f>SUM(N30:N31)</f>
        <v>486.59</v>
      </c>
      <c r="O32" s="138">
        <f>SUM(O30:O31)</f>
        <v>4929</v>
      </c>
      <c r="P32" s="138">
        <f>SUM(P30:P31)</f>
        <v>2595.09</v>
      </c>
      <c r="Q32" s="124"/>
      <c r="R32" s="125"/>
      <c r="S32" s="9"/>
      <c r="T32" s="123" t="s">
        <v>145</v>
      </c>
      <c r="U32" s="139">
        <f>AVERAGE(U30:U31)</f>
        <v>29.864999999999998</v>
      </c>
      <c r="V32" s="139">
        <f>AVERAGE(V30:V31)</f>
        <v>121.64749999999999</v>
      </c>
      <c r="W32" s="139">
        <f>AVERAGE(W30:W31)</f>
        <v>62.392405063291136</v>
      </c>
      <c r="X32" s="139">
        <f>AVERAGE(X30:X31)</f>
        <v>66.540769230769229</v>
      </c>
      <c r="Y32" s="70"/>
      <c r="Z32" s="62"/>
      <c r="AA32" s="9"/>
      <c r="AB32" s="59" t="s">
        <v>125</v>
      </c>
      <c r="AC32" s="60"/>
      <c r="AD32" s="121"/>
      <c r="AE32" s="127">
        <f>SUM(AE30:AE31)</f>
        <v>0</v>
      </c>
      <c r="AF32" s="127">
        <f>SUM(AF30:AF31)</f>
        <v>0</v>
      </c>
      <c r="AG32" s="127">
        <f>SUM(AG30:AG31)</f>
        <v>0</v>
      </c>
      <c r="AH32" s="127">
        <f>SUM(AH30:AH31)</f>
        <v>0</v>
      </c>
      <c r="AI32" s="128"/>
      <c r="AJ32" s="129"/>
      <c r="AK32" s="9"/>
      <c r="AL32" s="123" t="s">
        <v>126</v>
      </c>
      <c r="AM32" s="133">
        <f>SUM(AM30:AM31)</f>
        <v>0</v>
      </c>
      <c r="AN32" s="133">
        <f>SUM(AN30:AN31)</f>
        <v>0</v>
      </c>
      <c r="AO32" s="130">
        <f>SUM(AO30:AO31)</f>
        <v>0</v>
      </c>
      <c r="AP32" s="133">
        <f>SUM(AP30:AP31)</f>
        <v>0</v>
      </c>
      <c r="AQ32" s="128"/>
      <c r="AR32" s="129"/>
      <c r="AS32" s="9"/>
      <c r="AT32" s="123" t="s">
        <v>145</v>
      </c>
      <c r="AU32" s="133">
        <f>AVERAGE(AU30:AU31)</f>
        <v>0</v>
      </c>
      <c r="AV32" s="133">
        <f>AVERAGE(AV30:AV31)</f>
        <v>0</v>
      </c>
      <c r="AW32" s="130" t="e">
        <f>AVERAGE(AW30:AW31)</f>
        <v>#DIV/0!</v>
      </c>
      <c r="AX32" s="133">
        <f>AVERAGE(AX30:AX31)</f>
        <v>0</v>
      </c>
      <c r="AY32" s="128"/>
      <c r="AZ32" s="129"/>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N11" activePane="bottomRight" state="frozen"/>
      <selection pane="topRight" activeCell="B1" sqref="B1"/>
      <selection pane="bottomLeft" activeCell="A11" sqref="A11"/>
      <selection pane="bottomRight" activeCell="Q2" sqref="Q2"/>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0"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32</v>
      </c>
      <c r="B1" s="9"/>
      <c r="C1" s="9"/>
      <c r="D1" s="9"/>
      <c r="E1" s="9"/>
      <c r="F1" s="9"/>
      <c r="G1" s="106"/>
      <c r="H1" s="9"/>
      <c r="I1" s="9"/>
      <c r="J1" s="9"/>
      <c r="L1" s="11" t="s">
        <v>34</v>
      </c>
      <c r="M1" s="106"/>
      <c r="N1" s="106"/>
      <c r="O1" s="9"/>
      <c r="P1" s="9"/>
      <c r="Q1" s="9"/>
      <c r="R1" s="9"/>
      <c r="S1" s="9"/>
      <c r="T1" s="9"/>
      <c r="V1" s="11" t="s">
        <v>36</v>
      </c>
      <c r="W1" s="9"/>
      <c r="X1" s="9"/>
      <c r="Y1" s="9"/>
      <c r="Z1" s="9"/>
      <c r="AA1" s="9"/>
    </row>
    <row r="2" spans="1:31" ht="78" customHeight="1" thickBot="1" x14ac:dyDescent="0.3">
      <c r="A2" s="313" t="s">
        <v>33</v>
      </c>
      <c r="B2" s="314"/>
      <c r="C2" s="314"/>
      <c r="D2" s="315"/>
      <c r="E2" s="141"/>
      <c r="F2" s="141"/>
      <c r="G2" s="141"/>
      <c r="H2" s="141"/>
      <c r="I2" s="9"/>
      <c r="J2" s="9"/>
      <c r="L2" s="316" t="s">
        <v>35</v>
      </c>
      <c r="M2" s="317"/>
      <c r="N2" s="318"/>
      <c r="O2" s="18"/>
      <c r="P2" s="18"/>
      <c r="Q2" s="18"/>
      <c r="R2" s="9"/>
      <c r="S2" s="9"/>
      <c r="T2" s="9"/>
      <c r="V2" s="316" t="s">
        <v>37</v>
      </c>
      <c r="W2" s="317"/>
      <c r="X2" s="317"/>
      <c r="Y2" s="318"/>
      <c r="Z2" s="18"/>
      <c r="AA2" s="18"/>
      <c r="AB2" s="142"/>
    </row>
    <row r="3" spans="1:31" x14ac:dyDescent="0.25">
      <c r="A3" s="143"/>
      <c r="B3" s="143"/>
      <c r="C3" s="143"/>
      <c r="D3" s="143"/>
      <c r="E3" s="141"/>
      <c r="F3" s="141"/>
      <c r="G3" s="141"/>
      <c r="H3" s="141"/>
      <c r="I3" s="9"/>
      <c r="J3" s="9"/>
      <c r="L3" s="144"/>
      <c r="M3" s="212"/>
      <c r="N3" s="212"/>
      <c r="O3" s="18"/>
      <c r="P3" s="18"/>
      <c r="Q3" s="18"/>
      <c r="R3" s="9"/>
      <c r="S3" s="9"/>
      <c r="T3" s="9"/>
      <c r="V3" s="144"/>
      <c r="W3" s="212"/>
      <c r="X3" s="212"/>
      <c r="Y3" s="212"/>
      <c r="Z3" s="18"/>
      <c r="AA3" s="18"/>
      <c r="AB3" s="142"/>
    </row>
    <row r="4" spans="1:31" x14ac:dyDescent="0.25">
      <c r="A4" s="10" t="s">
        <v>172</v>
      </c>
      <c r="B4" s="145"/>
      <c r="C4" s="145"/>
      <c r="D4" s="145"/>
      <c r="E4" s="145"/>
      <c r="F4" s="10"/>
      <c r="G4" s="10"/>
      <c r="H4" s="10"/>
      <c r="I4" s="9"/>
      <c r="J4" s="9"/>
      <c r="L4" s="27" t="s">
        <v>132</v>
      </c>
      <c r="M4" s="9"/>
      <c r="N4" s="9"/>
      <c r="O4" s="9"/>
      <c r="P4" s="9"/>
      <c r="Q4" s="9"/>
      <c r="R4" s="9"/>
      <c r="S4" s="9"/>
      <c r="T4" s="9"/>
      <c r="V4" s="234" t="s">
        <v>194</v>
      </c>
      <c r="W4" s="10"/>
      <c r="X4" s="10"/>
      <c r="Y4" s="10"/>
      <c r="Z4" s="9"/>
      <c r="AA4" s="9"/>
    </row>
    <row r="5" spans="1:31" x14ac:dyDescent="0.25">
      <c r="B5" s="9"/>
      <c r="C5" s="9"/>
      <c r="D5" s="9"/>
      <c r="E5" s="9"/>
      <c r="F5" s="9"/>
      <c r="G5" s="9"/>
      <c r="H5" s="9"/>
      <c r="I5" s="9"/>
      <c r="J5" s="9"/>
      <c r="L5" s="27"/>
      <c r="M5" s="9"/>
      <c r="N5" s="9"/>
      <c r="O5" s="9"/>
      <c r="P5" s="9"/>
      <c r="Q5" s="9"/>
      <c r="R5" s="9"/>
      <c r="S5" s="9"/>
      <c r="T5" s="9"/>
      <c r="V5" s="234" t="s">
        <v>200</v>
      </c>
      <c r="W5" s="10"/>
      <c r="X5" s="10"/>
      <c r="Y5" s="9"/>
      <c r="Z5" s="9"/>
      <c r="AA5" s="9"/>
    </row>
    <row r="6" spans="1:31" x14ac:dyDescent="0.25">
      <c r="A6" s="12" t="s">
        <v>193</v>
      </c>
      <c r="B6" s="12"/>
      <c r="C6" s="12"/>
      <c r="D6" s="9"/>
      <c r="E6" s="9"/>
      <c r="F6" s="9"/>
      <c r="G6" s="9"/>
      <c r="H6" s="9"/>
      <c r="I6" s="9"/>
      <c r="J6" s="9"/>
      <c r="L6" s="27"/>
      <c r="M6" s="9"/>
      <c r="N6" s="9"/>
      <c r="O6" s="9"/>
      <c r="P6" s="9"/>
      <c r="Q6" s="9"/>
      <c r="R6" s="9"/>
      <c r="S6" s="9"/>
      <c r="T6" s="9"/>
      <c r="V6" s="29" t="s">
        <v>129</v>
      </c>
      <c r="W6" s="9" t="s">
        <v>152</v>
      </c>
      <c r="X6" s="9"/>
      <c r="Y6" s="9"/>
      <c r="Z6" s="9"/>
      <c r="AA6" s="9"/>
    </row>
    <row r="7" spans="1:31" x14ac:dyDescent="0.25">
      <c r="B7" s="9"/>
      <c r="C7" s="9"/>
      <c r="D7" s="9"/>
      <c r="E7" s="9"/>
      <c r="F7" s="9"/>
      <c r="G7" s="9"/>
      <c r="H7" s="9"/>
      <c r="I7" s="9"/>
      <c r="J7" s="9"/>
      <c r="M7" s="9"/>
      <c r="N7" s="9"/>
      <c r="O7" s="9"/>
      <c r="P7" s="9"/>
      <c r="Q7" s="9"/>
      <c r="R7" s="9"/>
      <c r="S7" s="9"/>
      <c r="T7" s="9"/>
      <c r="V7" s="27"/>
      <c r="W7" s="9" t="s">
        <v>153</v>
      </c>
      <c r="X7" s="9"/>
      <c r="Y7" s="9"/>
      <c r="Z7" s="9"/>
      <c r="AA7" s="9"/>
    </row>
    <row r="8" spans="1:31" x14ac:dyDescent="0.25">
      <c r="B8" s="9"/>
      <c r="C8" s="9"/>
      <c r="D8" s="9"/>
      <c r="E8" s="9"/>
      <c r="F8" s="9"/>
      <c r="G8" s="9"/>
      <c r="H8" s="9"/>
      <c r="I8" s="9"/>
      <c r="J8" s="9"/>
      <c r="L8" s="27"/>
      <c r="M8" s="9"/>
      <c r="N8" s="9"/>
      <c r="O8" s="9"/>
      <c r="P8" s="9"/>
      <c r="Q8" s="9"/>
      <c r="R8" s="9"/>
      <c r="S8" s="9"/>
      <c r="T8" s="9"/>
      <c r="V8" s="27"/>
      <c r="W8" s="9" t="s">
        <v>154</v>
      </c>
      <c r="X8" s="9"/>
      <c r="Y8" s="9"/>
      <c r="Z8" s="9"/>
      <c r="AA8" s="9"/>
    </row>
    <row r="9" spans="1:31"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31" x14ac:dyDescent="0.25">
      <c r="A10" s="146" t="s">
        <v>162</v>
      </c>
      <c r="B10" s="9"/>
      <c r="C10" s="9"/>
      <c r="D10" s="9"/>
      <c r="E10" s="9"/>
      <c r="F10" s="9"/>
      <c r="H10" s="9"/>
      <c r="I10" s="9"/>
      <c r="L10" s="27"/>
      <c r="M10" s="9"/>
      <c r="N10" s="9"/>
      <c r="O10" s="9"/>
      <c r="V10" s="27"/>
      <c r="W10" s="9"/>
    </row>
    <row r="11" spans="1:31" ht="89.25" customHeight="1" x14ac:dyDescent="0.25">
      <c r="A11" s="43">
        <v>45627</v>
      </c>
      <c r="B11" s="147" t="s">
        <v>83</v>
      </c>
      <c r="C11" s="147" t="s">
        <v>20</v>
      </c>
      <c r="D11" s="147" t="s">
        <v>76</v>
      </c>
      <c r="E11" s="147" t="s">
        <v>21</v>
      </c>
      <c r="F11" s="46" t="s">
        <v>109</v>
      </c>
      <c r="G11" s="46" t="s">
        <v>84</v>
      </c>
      <c r="H11" s="46" t="s">
        <v>108</v>
      </c>
      <c r="I11" s="46" t="s">
        <v>39</v>
      </c>
      <c r="J11" s="46" t="s">
        <v>103</v>
      </c>
      <c r="K11" s="47"/>
      <c r="L11" s="46" t="s">
        <v>40</v>
      </c>
      <c r="M11" s="46" t="s">
        <v>122</v>
      </c>
      <c r="N11" s="46" t="s">
        <v>123</v>
      </c>
      <c r="O11" s="46" t="s">
        <v>110</v>
      </c>
      <c r="P11" s="46" t="s">
        <v>42</v>
      </c>
      <c r="Q11" s="46" t="s">
        <v>114</v>
      </c>
      <c r="R11" s="46" t="s">
        <v>43</v>
      </c>
      <c r="S11" s="46" t="s">
        <v>44</v>
      </c>
      <c r="T11" s="46" t="s">
        <v>124</v>
      </c>
      <c r="U11" s="47"/>
      <c r="V11" s="46" t="s">
        <v>45</v>
      </c>
      <c r="W11" s="46" t="s">
        <v>46</v>
      </c>
      <c r="X11" s="46" t="s">
        <v>115</v>
      </c>
      <c r="Y11" s="46" t="s">
        <v>47</v>
      </c>
      <c r="Z11" s="46" t="s">
        <v>48</v>
      </c>
      <c r="AA11" s="46" t="s">
        <v>116</v>
      </c>
      <c r="AB11" s="148" t="s">
        <v>96</v>
      </c>
      <c r="AC11" s="148" t="s">
        <v>97</v>
      </c>
      <c r="AD11" s="148" t="s">
        <v>117</v>
      </c>
    </row>
    <row r="12" spans="1:31" x14ac:dyDescent="0.25">
      <c r="A12" s="213"/>
      <c r="B12" s="214" t="s">
        <v>163</v>
      </c>
      <c r="C12" s="208" t="s">
        <v>160</v>
      </c>
      <c r="D12" s="215"/>
      <c r="E12" s="208" t="s">
        <v>161</v>
      </c>
      <c r="F12" s="216">
        <v>15</v>
      </c>
      <c r="G12" s="225">
        <v>237.36</v>
      </c>
      <c r="H12" s="225">
        <v>7519.28</v>
      </c>
      <c r="I12" s="225">
        <v>501.29</v>
      </c>
      <c r="J12" s="218">
        <v>2.4700000000000002</v>
      </c>
      <c r="K12" s="219"/>
      <c r="L12" s="216">
        <v>16</v>
      </c>
      <c r="M12" s="225">
        <v>8010.68</v>
      </c>
      <c r="N12" s="225">
        <v>500.67</v>
      </c>
      <c r="O12" s="216">
        <v>6</v>
      </c>
      <c r="P12" s="225">
        <v>1566.23</v>
      </c>
      <c r="Q12" s="225">
        <v>261.04000000000002</v>
      </c>
      <c r="R12" s="220">
        <v>14</v>
      </c>
      <c r="S12" s="225">
        <v>7844.6</v>
      </c>
      <c r="T12" s="225">
        <v>560.33000000000004</v>
      </c>
      <c r="U12" s="219"/>
      <c r="V12" s="221"/>
      <c r="W12" s="221"/>
      <c r="X12" s="221"/>
      <c r="Y12" s="220"/>
      <c r="Z12" s="217"/>
      <c r="AA12" s="217"/>
      <c r="AB12" s="222"/>
      <c r="AC12" s="222"/>
      <c r="AD12" s="222"/>
      <c r="AE12" s="14"/>
    </row>
    <row r="13" spans="1:31" ht="15.75" thickBot="1" x14ac:dyDescent="0.3">
      <c r="A13" s="50"/>
      <c r="B13" s="215"/>
      <c r="C13" s="208"/>
      <c r="D13" s="215"/>
      <c r="E13" s="215"/>
      <c r="F13" s="221"/>
      <c r="G13" s="223"/>
      <c r="H13" s="221"/>
      <c r="I13" s="223"/>
      <c r="J13" s="224"/>
      <c r="K13" s="219"/>
      <c r="L13" s="221"/>
      <c r="M13" s="221"/>
      <c r="N13" s="223"/>
      <c r="O13" s="221"/>
      <c r="P13" s="221"/>
      <c r="Q13" s="223"/>
      <c r="R13" s="221"/>
      <c r="S13" s="221"/>
      <c r="T13" s="223"/>
      <c r="U13" s="219"/>
      <c r="V13" s="221"/>
      <c r="W13" s="221"/>
      <c r="X13" s="221"/>
      <c r="Y13" s="220"/>
      <c r="Z13" s="221"/>
      <c r="AA13" s="221"/>
      <c r="AB13" s="222"/>
      <c r="AC13" s="222"/>
      <c r="AD13" s="222"/>
      <c r="AE13" s="14"/>
    </row>
    <row r="14" spans="1:31" ht="15.75" thickBot="1" x14ac:dyDescent="0.3">
      <c r="A14" s="50"/>
      <c r="B14" s="59" t="s">
        <v>99</v>
      </c>
      <c r="C14" s="60"/>
      <c r="D14" s="60"/>
      <c r="E14" s="60"/>
      <c r="F14" s="61"/>
      <c r="G14" s="66">
        <f>SUM(G12:G13)</f>
        <v>237.36</v>
      </c>
      <c r="H14" s="61"/>
      <c r="I14" s="66">
        <f>SUM(I12:I13)</f>
        <v>501.29</v>
      </c>
      <c r="J14" s="149">
        <f>SUM(J12:J13)</f>
        <v>2.4700000000000002</v>
      </c>
      <c r="L14" s="69"/>
      <c r="M14" s="61"/>
      <c r="N14" s="66">
        <f>AVERAGE(N12:N13)</f>
        <v>500.67</v>
      </c>
      <c r="O14" s="61"/>
      <c r="P14" s="61"/>
      <c r="Q14" s="66">
        <f>AVERAGE(Q12:Q13)</f>
        <v>261.04000000000002</v>
      </c>
      <c r="R14" s="61"/>
      <c r="S14" s="61"/>
      <c r="T14" s="66">
        <f>SUM(T12:T13)</f>
        <v>560.33000000000004</v>
      </c>
      <c r="V14" s="69"/>
      <c r="W14" s="61"/>
      <c r="X14" s="65"/>
      <c r="Y14" s="61"/>
      <c r="Z14" s="61"/>
      <c r="AA14" s="66">
        <f>SUM(AA12:AA13)</f>
        <v>0</v>
      </c>
      <c r="AB14" s="150"/>
      <c r="AC14" s="150"/>
      <c r="AD14" s="151" t="s">
        <v>101</v>
      </c>
    </row>
    <row r="15" spans="1:31" s="9" customFormat="1" ht="14.25" x14ac:dyDescent="0.2">
      <c r="A15" s="50"/>
      <c r="L15" s="27"/>
      <c r="V15" s="27"/>
      <c r="AB15" s="140"/>
      <c r="AC15" s="140"/>
      <c r="AD15" s="140"/>
    </row>
    <row r="16" spans="1:31" ht="90" x14ac:dyDescent="0.25">
      <c r="A16" s="43">
        <v>45261</v>
      </c>
      <c r="B16" s="147" t="s">
        <v>83</v>
      </c>
      <c r="C16" s="147" t="s">
        <v>20</v>
      </c>
      <c r="D16" s="147" t="s">
        <v>76</v>
      </c>
      <c r="E16" s="147" t="s">
        <v>21</v>
      </c>
      <c r="F16" s="46" t="s">
        <v>38</v>
      </c>
      <c r="G16" s="46" t="s">
        <v>84</v>
      </c>
      <c r="H16" s="46" t="s">
        <v>102</v>
      </c>
      <c r="I16" s="46" t="s">
        <v>39</v>
      </c>
      <c r="J16" s="46" t="s">
        <v>103</v>
      </c>
      <c r="K16" s="47"/>
      <c r="L16" s="46" t="s">
        <v>40</v>
      </c>
      <c r="M16" s="46" t="s">
        <v>41</v>
      </c>
      <c r="N16" s="46" t="s">
        <v>123</v>
      </c>
      <c r="O16" s="46" t="s">
        <v>110</v>
      </c>
      <c r="P16" s="46" t="s">
        <v>42</v>
      </c>
      <c r="Q16" s="46" t="s">
        <v>114</v>
      </c>
      <c r="R16" s="46" t="s">
        <v>43</v>
      </c>
      <c r="S16" s="46" t="s">
        <v>44</v>
      </c>
      <c r="T16" s="46" t="s">
        <v>124</v>
      </c>
      <c r="U16" s="47"/>
      <c r="V16" s="46" t="s">
        <v>45</v>
      </c>
      <c r="W16" s="46" t="s">
        <v>46</v>
      </c>
      <c r="X16" s="46" t="s">
        <v>115</v>
      </c>
      <c r="Y16" s="46" t="s">
        <v>47</v>
      </c>
      <c r="Z16" s="46" t="s">
        <v>48</v>
      </c>
      <c r="AA16" s="46" t="s">
        <v>116</v>
      </c>
      <c r="AB16" s="148" t="s">
        <v>96</v>
      </c>
      <c r="AC16" s="148" t="s">
        <v>97</v>
      </c>
      <c r="AD16" s="148" t="s">
        <v>117</v>
      </c>
    </row>
    <row r="17" spans="1:31" x14ac:dyDescent="0.25">
      <c r="A17" s="213"/>
      <c r="B17" s="214" t="s">
        <v>163</v>
      </c>
      <c r="C17" s="208" t="s">
        <v>160</v>
      </c>
      <c r="D17" s="215"/>
      <c r="E17" s="208" t="s">
        <v>161</v>
      </c>
      <c r="F17" s="216">
        <v>8</v>
      </c>
      <c r="G17" s="217">
        <v>147.41999999999999</v>
      </c>
      <c r="H17" s="217">
        <v>3493.63</v>
      </c>
      <c r="I17" s="217">
        <v>436.7</v>
      </c>
      <c r="J17" s="218">
        <v>3.13</v>
      </c>
      <c r="K17" s="219"/>
      <c r="L17" s="216">
        <v>8</v>
      </c>
      <c r="M17" s="217">
        <v>3493.63</v>
      </c>
      <c r="N17" s="217">
        <v>436.7</v>
      </c>
      <c r="O17" s="216">
        <v>6</v>
      </c>
      <c r="P17" s="217">
        <v>2762.69</v>
      </c>
      <c r="Q17" s="217">
        <v>460.45</v>
      </c>
      <c r="R17" s="220">
        <v>12</v>
      </c>
      <c r="S17" s="225">
        <v>5119.24</v>
      </c>
      <c r="T17" s="225">
        <v>426.6</v>
      </c>
      <c r="U17" s="219"/>
      <c r="V17" s="221"/>
      <c r="W17" s="221"/>
      <c r="X17" s="221"/>
      <c r="Y17" s="220">
        <v>17</v>
      </c>
      <c r="Z17" s="217">
        <v>680</v>
      </c>
      <c r="AA17" s="217">
        <v>40</v>
      </c>
      <c r="AB17" s="222"/>
      <c r="AC17" s="222"/>
      <c r="AD17" s="222"/>
      <c r="AE17" s="14"/>
    </row>
    <row r="18" spans="1:31" ht="15.75" thickBot="1" x14ac:dyDescent="0.3">
      <c r="A18" s="50"/>
      <c r="B18" s="215"/>
      <c r="C18" s="208"/>
      <c r="D18" s="215"/>
      <c r="E18" s="215"/>
      <c r="F18" s="221"/>
      <c r="G18" s="223"/>
      <c r="H18" s="221"/>
      <c r="I18" s="223"/>
      <c r="J18" s="224"/>
      <c r="K18" s="219"/>
      <c r="L18" s="221"/>
      <c r="M18" s="221"/>
      <c r="N18" s="223"/>
      <c r="O18" s="221"/>
      <c r="P18" s="221"/>
      <c r="Q18" s="223"/>
      <c r="R18" s="221"/>
      <c r="S18" s="221"/>
      <c r="T18" s="223"/>
      <c r="U18" s="219"/>
      <c r="V18" s="221"/>
      <c r="W18" s="221"/>
      <c r="X18" s="221"/>
      <c r="Y18" s="220"/>
      <c r="Z18" s="221"/>
      <c r="AA18" s="221"/>
      <c r="AB18" s="222"/>
      <c r="AC18" s="222"/>
      <c r="AD18" s="222"/>
      <c r="AE18" s="14"/>
    </row>
    <row r="19" spans="1:31" ht="15.75" thickBot="1" x14ac:dyDescent="0.3">
      <c r="A19" s="50"/>
      <c r="B19" s="59" t="s">
        <v>99</v>
      </c>
      <c r="C19" s="60"/>
      <c r="D19" s="60"/>
      <c r="E19" s="60"/>
      <c r="F19" s="61"/>
      <c r="G19" s="66">
        <f>SUM(G17:G18)</f>
        <v>147.41999999999999</v>
      </c>
      <c r="H19" s="61"/>
      <c r="I19" s="66">
        <f>SUM(I17:I18)</f>
        <v>436.7</v>
      </c>
      <c r="J19" s="149">
        <f>SUM(J17:J18)</f>
        <v>3.13</v>
      </c>
      <c r="L19" s="69"/>
      <c r="M19" s="61"/>
      <c r="N19" s="66">
        <f>AVERAGE(N17:N18)</f>
        <v>436.7</v>
      </c>
      <c r="O19" s="61"/>
      <c r="P19" s="61"/>
      <c r="Q19" s="66">
        <f>AVERAGE(Q17:Q18)</f>
        <v>460.45</v>
      </c>
      <c r="R19" s="61"/>
      <c r="S19" s="61"/>
      <c r="T19" s="66">
        <f>SUM(T17:T18)</f>
        <v>426.6</v>
      </c>
      <c r="V19" s="69"/>
      <c r="W19" s="61"/>
      <c r="X19" s="65"/>
      <c r="Y19" s="61"/>
      <c r="Z19" s="61"/>
      <c r="AA19" s="66">
        <f>SUM(AA17:AA18)</f>
        <v>40</v>
      </c>
      <c r="AB19" s="150"/>
      <c r="AC19" s="150"/>
      <c r="AD19" s="151" t="s">
        <v>101</v>
      </c>
    </row>
    <row r="20" spans="1:31" s="9" customFormat="1" ht="14.25" x14ac:dyDescent="0.2">
      <c r="A20" s="50"/>
      <c r="L20" s="27"/>
      <c r="V20" s="27"/>
      <c r="AB20" s="140"/>
      <c r="AC20" s="140"/>
      <c r="AD20" s="140"/>
    </row>
    <row r="21" spans="1:31" ht="90" x14ac:dyDescent="0.25">
      <c r="A21" s="43">
        <v>43800</v>
      </c>
      <c r="B21" s="147" t="s">
        <v>83</v>
      </c>
      <c r="C21" s="147" t="s">
        <v>20</v>
      </c>
      <c r="D21" s="147" t="s">
        <v>76</v>
      </c>
      <c r="E21" s="147" t="s">
        <v>21</v>
      </c>
      <c r="F21" s="46" t="s">
        <v>38</v>
      </c>
      <c r="G21" s="46" t="s">
        <v>84</v>
      </c>
      <c r="H21" s="46" t="s">
        <v>102</v>
      </c>
      <c r="I21" s="46" t="s">
        <v>39</v>
      </c>
      <c r="J21" s="46" t="s">
        <v>103</v>
      </c>
      <c r="K21" s="47"/>
      <c r="L21" s="46" t="s">
        <v>40</v>
      </c>
      <c r="M21" s="46" t="s">
        <v>41</v>
      </c>
      <c r="N21" s="46" t="s">
        <v>123</v>
      </c>
      <c r="O21" s="46" t="s">
        <v>110</v>
      </c>
      <c r="P21" s="46" t="s">
        <v>42</v>
      </c>
      <c r="Q21" s="46" t="s">
        <v>114</v>
      </c>
      <c r="R21" s="46" t="s">
        <v>43</v>
      </c>
      <c r="S21" s="46" t="s">
        <v>44</v>
      </c>
      <c r="T21" s="46" t="s">
        <v>124</v>
      </c>
      <c r="U21" s="47"/>
      <c r="V21" s="46" t="s">
        <v>45</v>
      </c>
      <c r="W21" s="46" t="s">
        <v>46</v>
      </c>
      <c r="X21" s="46" t="s">
        <v>115</v>
      </c>
      <c r="Y21" s="46" t="s">
        <v>47</v>
      </c>
      <c r="Z21" s="46" t="s">
        <v>48</v>
      </c>
      <c r="AA21" s="46" t="s">
        <v>116</v>
      </c>
      <c r="AB21" s="148" t="s">
        <v>96</v>
      </c>
      <c r="AC21" s="148" t="s">
        <v>97</v>
      </c>
      <c r="AD21" s="148" t="s">
        <v>117</v>
      </c>
    </row>
    <row r="22" spans="1:31" x14ac:dyDescent="0.25">
      <c r="A22" s="213"/>
      <c r="B22" s="214" t="s">
        <v>163</v>
      </c>
      <c r="C22" s="208" t="s">
        <v>160</v>
      </c>
      <c r="D22" s="215"/>
      <c r="E22" s="208" t="s">
        <v>161</v>
      </c>
      <c r="F22" s="216"/>
      <c r="G22" s="225"/>
      <c r="H22" s="225"/>
      <c r="I22" s="225"/>
      <c r="J22" s="226"/>
      <c r="K22" s="219"/>
      <c r="L22" s="216">
        <v>15</v>
      </c>
      <c r="M22" s="217">
        <v>4267.67</v>
      </c>
      <c r="N22" s="217">
        <v>284.51</v>
      </c>
      <c r="O22" s="216">
        <v>7</v>
      </c>
      <c r="P22" s="217">
        <v>1312.05</v>
      </c>
      <c r="Q22" s="217">
        <v>187.44</v>
      </c>
      <c r="R22" s="220"/>
      <c r="S22" s="217"/>
      <c r="T22" s="217"/>
      <c r="U22" s="219"/>
      <c r="V22" s="221"/>
      <c r="W22" s="221"/>
      <c r="X22" s="221"/>
      <c r="Y22" s="220">
        <v>6</v>
      </c>
      <c r="Z22" s="217">
        <v>240</v>
      </c>
      <c r="AA22" s="217">
        <v>40</v>
      </c>
      <c r="AB22" s="222"/>
      <c r="AC22" s="222"/>
      <c r="AD22" s="222"/>
      <c r="AE22" s="14"/>
    </row>
    <row r="23" spans="1:31" ht="15.75" thickBot="1" x14ac:dyDescent="0.3">
      <c r="A23" s="50"/>
      <c r="B23" s="215"/>
      <c r="C23" s="208"/>
      <c r="D23" s="215"/>
      <c r="E23" s="215"/>
      <c r="F23" s="221"/>
      <c r="G23" s="221"/>
      <c r="H23" s="221"/>
      <c r="I23" s="221"/>
      <c r="J23" s="221"/>
      <c r="K23" s="219"/>
      <c r="L23" s="221"/>
      <c r="M23" s="221"/>
      <c r="N23" s="221"/>
      <c r="O23" s="221"/>
      <c r="P23" s="221"/>
      <c r="Q23" s="221"/>
      <c r="R23" s="221"/>
      <c r="S23" s="221"/>
      <c r="T23" s="221"/>
      <c r="U23" s="219"/>
      <c r="V23" s="221"/>
      <c r="W23" s="221"/>
      <c r="X23" s="221"/>
      <c r="Y23" s="220"/>
      <c r="Z23" s="221"/>
      <c r="AA23" s="221"/>
      <c r="AB23" s="222"/>
      <c r="AC23" s="222"/>
      <c r="AD23" s="222"/>
      <c r="AE23" s="14"/>
    </row>
    <row r="24" spans="1:31" ht="15.75" thickBot="1" x14ac:dyDescent="0.3">
      <c r="A24" s="50"/>
      <c r="B24" s="59" t="s">
        <v>99</v>
      </c>
      <c r="C24" s="60"/>
      <c r="D24" s="60"/>
      <c r="E24" s="60"/>
      <c r="F24" s="61"/>
      <c r="G24" s="152"/>
      <c r="H24" s="61"/>
      <c r="I24" s="152"/>
      <c r="J24" s="65"/>
      <c r="L24" s="69"/>
      <c r="M24" s="61"/>
      <c r="N24" s="66">
        <f>SUM(N22:N23)</f>
        <v>284.51</v>
      </c>
      <c r="O24" s="61"/>
      <c r="P24" s="61"/>
      <c r="Q24" s="66">
        <f>SUM(Q22:Q23)</f>
        <v>187.44</v>
      </c>
      <c r="R24" s="61"/>
      <c r="S24" s="61"/>
      <c r="T24" s="66">
        <f>SUM(T22:T23)</f>
        <v>0</v>
      </c>
      <c r="V24" s="69"/>
      <c r="W24" s="61"/>
      <c r="X24" s="153" t="e">
        <f>AVERAGE(X22:X23)</f>
        <v>#DIV/0!</v>
      </c>
      <c r="Y24" s="61"/>
      <c r="Z24" s="61"/>
      <c r="AA24" s="153">
        <f>AVERAGE(AA22:AA23)</f>
        <v>40</v>
      </c>
      <c r="AB24" s="150"/>
      <c r="AC24" s="150"/>
      <c r="AD24" s="151" t="s">
        <v>101</v>
      </c>
    </row>
    <row r="25" spans="1:31" s="9" customFormat="1" ht="14.25" x14ac:dyDescent="0.2">
      <c r="A25" s="50"/>
      <c r="L25" s="27"/>
      <c r="V25" s="27"/>
      <c r="AB25" s="140"/>
      <c r="AC25" s="140"/>
      <c r="AD25" s="140"/>
    </row>
    <row r="26" spans="1:31" ht="90" x14ac:dyDescent="0.25">
      <c r="A26" s="43">
        <f>+A11</f>
        <v>45627</v>
      </c>
      <c r="B26" s="74" t="s">
        <v>118</v>
      </c>
      <c r="C26" s="74" t="s">
        <v>20</v>
      </c>
      <c r="D26" s="74" t="s">
        <v>76</v>
      </c>
      <c r="E26" s="74" t="s">
        <v>21</v>
      </c>
      <c r="F26" s="154" t="s">
        <v>38</v>
      </c>
      <c r="G26" s="154" t="s">
        <v>84</v>
      </c>
      <c r="H26" s="154" t="s">
        <v>102</v>
      </c>
      <c r="I26" s="154" t="s">
        <v>39</v>
      </c>
      <c r="J26" s="154" t="s">
        <v>103</v>
      </c>
      <c r="K26" s="47"/>
      <c r="L26" s="154" t="s">
        <v>40</v>
      </c>
      <c r="M26" s="154" t="s">
        <v>41</v>
      </c>
      <c r="N26" s="154" t="s">
        <v>123</v>
      </c>
      <c r="O26" s="154" t="s">
        <v>110</v>
      </c>
      <c r="P26" s="154" t="s">
        <v>42</v>
      </c>
      <c r="Q26" s="154" t="s">
        <v>114</v>
      </c>
      <c r="R26" s="75" t="s">
        <v>43</v>
      </c>
      <c r="S26" s="75" t="s">
        <v>44</v>
      </c>
      <c r="T26" s="75" t="s">
        <v>124</v>
      </c>
      <c r="U26" s="78"/>
      <c r="V26" s="75" t="s">
        <v>45</v>
      </c>
      <c r="W26" s="75" t="s">
        <v>46</v>
      </c>
      <c r="X26" s="75" t="s">
        <v>115</v>
      </c>
      <c r="Y26" s="75" t="s">
        <v>47</v>
      </c>
      <c r="Z26" s="75" t="s">
        <v>48</v>
      </c>
      <c r="AA26" s="75" t="s">
        <v>116</v>
      </c>
      <c r="AB26" s="148" t="s">
        <v>96</v>
      </c>
      <c r="AC26" s="148" t="s">
        <v>97</v>
      </c>
      <c r="AD26" s="148" t="s">
        <v>117</v>
      </c>
    </row>
    <row r="27" spans="1:31" x14ac:dyDescent="0.25">
      <c r="A27" s="103"/>
      <c r="B27" s="51" t="s">
        <v>158</v>
      </c>
      <c r="C27" s="51" t="s">
        <v>160</v>
      </c>
      <c r="D27" s="51"/>
      <c r="E27" s="51" t="s">
        <v>161</v>
      </c>
      <c r="F27" s="51"/>
      <c r="G27" s="51"/>
      <c r="H27" s="51"/>
      <c r="I27" s="51"/>
      <c r="J27" s="51"/>
      <c r="L27" s="51"/>
      <c r="M27" s="51"/>
      <c r="N27" s="51"/>
      <c r="O27" s="51"/>
      <c r="P27" s="51"/>
      <c r="Q27" s="51"/>
      <c r="R27" s="51"/>
      <c r="S27" s="51"/>
      <c r="T27" s="51"/>
      <c r="V27" s="55"/>
      <c r="W27" s="57"/>
      <c r="X27" s="55"/>
      <c r="Y27" s="51" t="s">
        <v>159</v>
      </c>
      <c r="Z27" s="57" t="s">
        <v>159</v>
      </c>
      <c r="AA27" s="57" t="s">
        <v>159</v>
      </c>
      <c r="AB27" s="155"/>
      <c r="AC27" s="155"/>
      <c r="AD27" s="155"/>
    </row>
    <row r="28" spans="1:31" ht="15.75" thickBot="1" x14ac:dyDescent="0.3">
      <c r="A28" s="103"/>
      <c r="B28" s="51"/>
      <c r="C28" s="51"/>
      <c r="D28" s="51"/>
      <c r="E28" s="51"/>
      <c r="F28" s="51"/>
      <c r="G28" s="51"/>
      <c r="H28" s="51"/>
      <c r="I28" s="51"/>
      <c r="J28" s="51"/>
      <c r="L28" s="51"/>
      <c r="M28" s="51"/>
      <c r="N28" s="51"/>
      <c r="O28" s="51"/>
      <c r="P28" s="51"/>
      <c r="Q28" s="51"/>
      <c r="R28" s="51"/>
      <c r="S28" s="51"/>
      <c r="T28" s="51"/>
      <c r="V28" s="55" t="s">
        <v>159</v>
      </c>
      <c r="W28" s="57" t="s">
        <v>159</v>
      </c>
      <c r="X28" s="55" t="s">
        <v>159</v>
      </c>
      <c r="Y28" s="51" t="s">
        <v>159</v>
      </c>
      <c r="Z28" s="57" t="s">
        <v>159</v>
      </c>
      <c r="AA28" s="57" t="s">
        <v>159</v>
      </c>
      <c r="AB28" s="155"/>
      <c r="AC28" s="155"/>
      <c r="AD28" s="155"/>
    </row>
    <row r="29" spans="1:31" ht="15.75" thickBot="1" x14ac:dyDescent="0.3">
      <c r="A29" s="103"/>
      <c r="B29" s="59" t="s">
        <v>99</v>
      </c>
      <c r="C29" s="60"/>
      <c r="D29" s="60"/>
      <c r="E29" s="60"/>
      <c r="F29" s="61"/>
      <c r="G29" s="65" t="s">
        <v>101</v>
      </c>
      <c r="H29" s="61"/>
      <c r="I29" s="65" t="s">
        <v>101</v>
      </c>
      <c r="J29" s="65" t="s">
        <v>101</v>
      </c>
      <c r="L29" s="69"/>
      <c r="M29" s="61"/>
      <c r="N29" s="65" t="s">
        <v>101</v>
      </c>
      <c r="O29" s="61"/>
      <c r="P29" s="61"/>
      <c r="Q29" s="65" t="s">
        <v>101</v>
      </c>
      <c r="R29" s="61"/>
      <c r="S29" s="61"/>
      <c r="T29" s="65" t="s">
        <v>101</v>
      </c>
      <c r="V29" s="69"/>
      <c r="W29" s="61"/>
      <c r="X29" s="65" t="s">
        <v>101</v>
      </c>
      <c r="Y29" s="61"/>
      <c r="Z29" s="61"/>
      <c r="AA29" s="65" t="s">
        <v>101</v>
      </c>
      <c r="AB29" s="150"/>
      <c r="AC29" s="150"/>
      <c r="AD29" s="151" t="s">
        <v>101</v>
      </c>
    </row>
    <row r="30" spans="1:31" s="9" customFormat="1" x14ac:dyDescent="0.25">
      <c r="A30" s="11"/>
      <c r="L30" s="27"/>
      <c r="V30" s="27"/>
      <c r="AB30" s="140"/>
      <c r="AC30" s="140"/>
      <c r="AD30" s="140"/>
    </row>
    <row r="31" spans="1:31" ht="90" x14ac:dyDescent="0.25">
      <c r="A31" s="43">
        <f>+A16</f>
        <v>45261</v>
      </c>
      <c r="B31" s="74" t="s">
        <v>118</v>
      </c>
      <c r="C31" s="74" t="s">
        <v>20</v>
      </c>
      <c r="D31" s="74" t="s">
        <v>76</v>
      </c>
      <c r="E31" s="74" t="s">
        <v>21</v>
      </c>
      <c r="F31" s="154" t="s">
        <v>38</v>
      </c>
      <c r="G31" s="154" t="s">
        <v>84</v>
      </c>
      <c r="H31" s="154" t="s">
        <v>102</v>
      </c>
      <c r="I31" s="154" t="s">
        <v>39</v>
      </c>
      <c r="J31" s="154" t="s">
        <v>103</v>
      </c>
      <c r="K31" s="47"/>
      <c r="L31" s="154" t="s">
        <v>40</v>
      </c>
      <c r="M31" s="154" t="s">
        <v>41</v>
      </c>
      <c r="N31" s="154" t="s">
        <v>123</v>
      </c>
      <c r="O31" s="154" t="s">
        <v>110</v>
      </c>
      <c r="P31" s="154" t="s">
        <v>42</v>
      </c>
      <c r="Q31" s="154" t="s">
        <v>114</v>
      </c>
      <c r="R31" s="75" t="s">
        <v>43</v>
      </c>
      <c r="S31" s="75" t="s">
        <v>44</v>
      </c>
      <c r="T31" s="75" t="s">
        <v>124</v>
      </c>
      <c r="U31" s="78"/>
      <c r="V31" s="75" t="s">
        <v>45</v>
      </c>
      <c r="W31" s="75" t="s">
        <v>46</v>
      </c>
      <c r="X31" s="75" t="s">
        <v>115</v>
      </c>
      <c r="Y31" s="75" t="s">
        <v>47</v>
      </c>
      <c r="Z31" s="75" t="s">
        <v>48</v>
      </c>
      <c r="AA31" s="75" t="s">
        <v>116</v>
      </c>
      <c r="AB31" s="148" t="s">
        <v>96</v>
      </c>
      <c r="AC31" s="148" t="s">
        <v>97</v>
      </c>
      <c r="AD31" s="148" t="s">
        <v>117</v>
      </c>
    </row>
    <row r="32" spans="1:31" x14ac:dyDescent="0.25">
      <c r="A32" s="103"/>
      <c r="B32" s="51" t="s">
        <v>158</v>
      </c>
      <c r="C32" s="51" t="s">
        <v>160</v>
      </c>
      <c r="D32" s="51"/>
      <c r="E32" s="51" t="s">
        <v>161</v>
      </c>
      <c r="F32" s="51"/>
      <c r="G32" s="51"/>
      <c r="H32" s="51"/>
      <c r="I32" s="51"/>
      <c r="J32" s="51"/>
      <c r="L32" s="51"/>
      <c r="M32" s="51"/>
      <c r="N32" s="51"/>
      <c r="O32" s="51"/>
      <c r="P32" s="51"/>
      <c r="Q32" s="51"/>
      <c r="R32" s="51"/>
      <c r="S32" s="51"/>
      <c r="T32" s="51"/>
      <c r="V32" s="55"/>
      <c r="W32" s="57"/>
      <c r="X32" s="57"/>
      <c r="Y32" s="51" t="s">
        <v>159</v>
      </c>
      <c r="Z32" s="51" t="s">
        <v>159</v>
      </c>
      <c r="AA32" s="51" t="s">
        <v>159</v>
      </c>
      <c r="AB32" s="155"/>
      <c r="AC32" s="155"/>
      <c r="AD32" s="155"/>
    </row>
    <row r="33" spans="1:30" ht="15.75" thickBot="1" x14ac:dyDescent="0.3">
      <c r="A33" s="103"/>
      <c r="B33" s="51"/>
      <c r="C33" s="51"/>
      <c r="D33" s="51"/>
      <c r="E33" s="51"/>
      <c r="F33" s="51"/>
      <c r="G33" s="51"/>
      <c r="H33" s="51"/>
      <c r="I33" s="51"/>
      <c r="J33" s="51"/>
      <c r="L33" s="51"/>
      <c r="M33" s="51"/>
      <c r="N33" s="51"/>
      <c r="O33" s="51"/>
      <c r="P33" s="51"/>
      <c r="Q33" s="51"/>
      <c r="R33" s="51"/>
      <c r="S33" s="51"/>
      <c r="T33" s="51"/>
      <c r="V33" s="55" t="s">
        <v>159</v>
      </c>
      <c r="W33" s="57" t="s">
        <v>159</v>
      </c>
      <c r="X33" s="57" t="s">
        <v>159</v>
      </c>
      <c r="Y33" s="51" t="s">
        <v>159</v>
      </c>
      <c r="Z33" s="51" t="s">
        <v>159</v>
      </c>
      <c r="AA33" s="51" t="s">
        <v>159</v>
      </c>
      <c r="AB33" s="155"/>
      <c r="AC33" s="155"/>
      <c r="AD33" s="155"/>
    </row>
    <row r="34" spans="1:30" ht="15.75" thickBot="1" x14ac:dyDescent="0.3">
      <c r="A34" s="156"/>
      <c r="B34" s="59" t="s">
        <v>99</v>
      </c>
      <c r="C34" s="60"/>
      <c r="D34" s="60"/>
      <c r="E34" s="60"/>
      <c r="F34" s="61"/>
      <c r="G34" s="65" t="s">
        <v>101</v>
      </c>
      <c r="H34" s="61"/>
      <c r="I34" s="65" t="s">
        <v>101</v>
      </c>
      <c r="J34" s="65" t="s">
        <v>101</v>
      </c>
      <c r="L34" s="69"/>
      <c r="M34" s="61"/>
      <c r="N34" s="65" t="s">
        <v>101</v>
      </c>
      <c r="O34" s="61"/>
      <c r="P34" s="61"/>
      <c r="Q34" s="65" t="s">
        <v>101</v>
      </c>
      <c r="R34" s="61"/>
      <c r="S34" s="61"/>
      <c r="T34" s="65" t="s">
        <v>101</v>
      </c>
      <c r="V34" s="69"/>
      <c r="W34" s="157"/>
      <c r="X34" s="152" t="e">
        <f>AVERAGE(X32:X33)</f>
        <v>#DIV/0!</v>
      </c>
      <c r="Y34" s="61"/>
      <c r="Z34" s="61"/>
      <c r="AA34" s="152" t="e">
        <f>AVERAGE(AA32:AA33)</f>
        <v>#DIV/0!</v>
      </c>
      <c r="AB34" s="150"/>
      <c r="AC34" s="150"/>
      <c r="AD34" s="151" t="s">
        <v>101</v>
      </c>
    </row>
    <row r="35" spans="1:30" s="9" customFormat="1" x14ac:dyDescent="0.2">
      <c r="A35" s="103"/>
      <c r="L35" s="27"/>
      <c r="V35" s="27"/>
      <c r="AB35" s="140"/>
      <c r="AC35" s="140"/>
      <c r="AD35" s="140"/>
    </row>
    <row r="36" spans="1:30" ht="90" x14ac:dyDescent="0.25">
      <c r="A36" s="43">
        <f>+A21</f>
        <v>43800</v>
      </c>
      <c r="B36" s="74" t="s">
        <v>118</v>
      </c>
      <c r="C36" s="74" t="s">
        <v>20</v>
      </c>
      <c r="D36" s="74" t="s">
        <v>76</v>
      </c>
      <c r="E36" s="74" t="s">
        <v>21</v>
      </c>
      <c r="F36" s="154" t="s">
        <v>38</v>
      </c>
      <c r="G36" s="154" t="s">
        <v>84</v>
      </c>
      <c r="H36" s="154" t="s">
        <v>102</v>
      </c>
      <c r="I36" s="154" t="s">
        <v>39</v>
      </c>
      <c r="J36" s="154" t="s">
        <v>103</v>
      </c>
      <c r="K36" s="47"/>
      <c r="L36" s="154" t="s">
        <v>40</v>
      </c>
      <c r="M36" s="154" t="s">
        <v>41</v>
      </c>
      <c r="N36" s="154" t="s">
        <v>123</v>
      </c>
      <c r="O36" s="154" t="s">
        <v>110</v>
      </c>
      <c r="P36" s="154" t="s">
        <v>42</v>
      </c>
      <c r="Q36" s="154" t="s">
        <v>114</v>
      </c>
      <c r="R36" s="75" t="s">
        <v>43</v>
      </c>
      <c r="S36" s="75" t="s">
        <v>44</v>
      </c>
      <c r="T36" s="75" t="s">
        <v>124</v>
      </c>
      <c r="U36" s="78"/>
      <c r="V36" s="75" t="s">
        <v>45</v>
      </c>
      <c r="W36" s="75" t="s">
        <v>46</v>
      </c>
      <c r="X36" s="75" t="s">
        <v>115</v>
      </c>
      <c r="Y36" s="75" t="s">
        <v>47</v>
      </c>
      <c r="Z36" s="75" t="s">
        <v>48</v>
      </c>
      <c r="AA36" s="75" t="s">
        <v>116</v>
      </c>
      <c r="AB36" s="148" t="s">
        <v>96</v>
      </c>
      <c r="AC36" s="148" t="s">
        <v>97</v>
      </c>
      <c r="AD36" s="148" t="s">
        <v>117</v>
      </c>
    </row>
    <row r="37" spans="1:30" x14ac:dyDescent="0.25">
      <c r="A37" s="50"/>
      <c r="B37" s="51" t="s">
        <v>158</v>
      </c>
      <c r="C37" s="51" t="s">
        <v>160</v>
      </c>
      <c r="D37" s="51"/>
      <c r="E37" s="51" t="s">
        <v>161</v>
      </c>
      <c r="F37" s="51"/>
      <c r="G37" s="51"/>
      <c r="H37" s="51"/>
      <c r="I37" s="51"/>
      <c r="J37" s="51"/>
      <c r="L37" s="51"/>
      <c r="M37" s="51"/>
      <c r="N37" s="51"/>
      <c r="O37" s="51"/>
      <c r="P37" s="51"/>
      <c r="Q37" s="51"/>
      <c r="R37" s="51"/>
      <c r="S37" s="51"/>
      <c r="T37" s="51"/>
      <c r="V37" s="55"/>
      <c r="W37" s="57"/>
      <c r="X37" s="57"/>
      <c r="Y37" s="51"/>
      <c r="Z37" s="79"/>
      <c r="AA37" s="79"/>
      <c r="AB37" s="155"/>
      <c r="AC37" s="155"/>
      <c r="AD37" s="155"/>
    </row>
    <row r="38" spans="1:30" ht="15.75" thickBot="1" x14ac:dyDescent="0.3">
      <c r="A38" s="50"/>
      <c r="B38" s="51"/>
      <c r="C38" s="51"/>
      <c r="D38" s="51"/>
      <c r="E38" s="51"/>
      <c r="F38" s="51"/>
      <c r="G38" s="51"/>
      <c r="H38" s="51"/>
      <c r="I38" s="51"/>
      <c r="J38" s="51"/>
      <c r="L38" s="51"/>
      <c r="M38" s="51"/>
      <c r="N38" s="51"/>
      <c r="O38" s="51"/>
      <c r="P38" s="51"/>
      <c r="Q38" s="51"/>
      <c r="R38" s="51"/>
      <c r="S38" s="51"/>
      <c r="T38" s="51"/>
      <c r="V38" s="55"/>
      <c r="W38" s="57"/>
      <c r="X38" s="57"/>
      <c r="Y38" s="51"/>
      <c r="Z38" s="79"/>
      <c r="AA38" s="79"/>
      <c r="AB38" s="155"/>
      <c r="AC38" s="155"/>
      <c r="AD38" s="155"/>
    </row>
    <row r="39" spans="1:30" ht="15.75" thickBot="1" x14ac:dyDescent="0.3">
      <c r="A39" s="50"/>
      <c r="B39" s="158" t="s">
        <v>99</v>
      </c>
      <c r="C39" s="159"/>
      <c r="D39" s="60"/>
      <c r="E39" s="60"/>
      <c r="F39" s="61"/>
      <c r="G39" s="65" t="s">
        <v>101</v>
      </c>
      <c r="H39" s="61"/>
      <c r="I39" s="65" t="s">
        <v>101</v>
      </c>
      <c r="J39" s="65" t="s">
        <v>101</v>
      </c>
      <c r="L39" s="160"/>
      <c r="M39" s="87"/>
      <c r="N39" s="65" t="s">
        <v>101</v>
      </c>
      <c r="O39" s="61"/>
      <c r="P39" s="61"/>
      <c r="Q39" s="65" t="s">
        <v>101</v>
      </c>
      <c r="R39" s="61"/>
      <c r="S39" s="61"/>
      <c r="T39" s="65" t="s">
        <v>101</v>
      </c>
      <c r="V39" s="160"/>
      <c r="W39" s="160"/>
      <c r="X39" s="161" t="e">
        <f>AVERAGE(X37:X38)</f>
        <v>#DIV/0!</v>
      </c>
      <c r="Y39" s="61"/>
      <c r="Z39" s="61"/>
      <c r="AA39" s="162" t="e">
        <f>AVERAGE(AA37:AA38)</f>
        <v>#DIV/0!</v>
      </c>
      <c r="AB39" s="150"/>
      <c r="AC39" s="150"/>
      <c r="AD39" s="151" t="s">
        <v>101</v>
      </c>
    </row>
    <row r="40" spans="1:30" s="9" customFormat="1" ht="14.25" x14ac:dyDescent="0.2">
      <c r="A40" s="50"/>
      <c r="AB40" s="140"/>
      <c r="AC40" s="140"/>
      <c r="AD40" s="140"/>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C7"/>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06"/>
      <c r="C1" s="106"/>
      <c r="D1" s="106"/>
      <c r="I1" s="11" t="s">
        <v>57</v>
      </c>
      <c r="J1" s="106"/>
      <c r="K1" s="106"/>
      <c r="M1" s="11" t="s">
        <v>58</v>
      </c>
      <c r="N1" s="106"/>
      <c r="O1" s="106"/>
      <c r="V1" s="103" t="s">
        <v>65</v>
      </c>
      <c r="W1" s="103"/>
      <c r="X1" s="163"/>
      <c r="Y1" s="163"/>
      <c r="Z1" s="163"/>
      <c r="AA1" s="163"/>
      <c r="AB1" s="14"/>
      <c r="AC1" s="14"/>
      <c r="AD1" s="14"/>
      <c r="AE1" s="14"/>
      <c r="AF1" s="14"/>
      <c r="AG1" s="14"/>
      <c r="AH1" s="14"/>
      <c r="AI1" s="14"/>
      <c r="AJ1" s="14"/>
      <c r="AK1" s="14"/>
      <c r="AL1" s="14"/>
      <c r="AM1" s="14"/>
    </row>
    <row r="2" spans="1:39" s="9" customFormat="1" ht="68.45" customHeight="1" thickBot="1" x14ac:dyDescent="0.25">
      <c r="A2" s="319" t="s">
        <v>59</v>
      </c>
      <c r="B2" s="320"/>
      <c r="C2" s="163"/>
      <c r="D2" s="163"/>
      <c r="I2" s="316" t="s">
        <v>94</v>
      </c>
      <c r="J2" s="317"/>
      <c r="K2" s="318"/>
      <c r="M2" s="319" t="s">
        <v>95</v>
      </c>
      <c r="N2" s="320"/>
      <c r="O2" s="19"/>
      <c r="P2" s="164"/>
      <c r="Q2" s="19"/>
      <c r="R2" s="19"/>
      <c r="S2" s="19"/>
      <c r="T2" s="19"/>
      <c r="V2" s="319" t="s">
        <v>71</v>
      </c>
      <c r="W2" s="320"/>
      <c r="X2" s="163"/>
      <c r="Y2" s="163"/>
      <c r="Z2" s="163"/>
      <c r="AA2" s="163"/>
      <c r="AB2" s="14"/>
      <c r="AC2" s="14"/>
      <c r="AD2" s="14"/>
      <c r="AE2" s="14"/>
      <c r="AF2" s="14"/>
      <c r="AG2" s="14"/>
      <c r="AH2" s="14"/>
      <c r="AI2" s="14"/>
      <c r="AJ2" s="14"/>
      <c r="AK2" s="14"/>
      <c r="AL2" s="14"/>
      <c r="AM2" s="14"/>
    </row>
    <row r="3" spans="1:39" s="9" customFormat="1" ht="15" x14ac:dyDescent="0.2">
      <c r="B3" s="165"/>
      <c r="C3" s="166"/>
      <c r="D3" s="166"/>
      <c r="E3" s="17"/>
      <c r="F3" s="17"/>
      <c r="I3" s="27"/>
      <c r="M3" s="27"/>
      <c r="P3" s="163"/>
      <c r="Q3" s="163"/>
      <c r="R3" s="163"/>
      <c r="S3" s="163"/>
      <c r="T3" s="163"/>
      <c r="V3" s="27"/>
      <c r="W3" s="163"/>
      <c r="X3" s="163"/>
      <c r="Y3" s="163"/>
      <c r="Z3" s="163"/>
      <c r="AA3" s="163"/>
      <c r="AB3" s="14"/>
      <c r="AC3" s="14"/>
      <c r="AD3" s="14"/>
      <c r="AE3" s="14"/>
      <c r="AF3" s="14"/>
      <c r="AG3" s="14"/>
      <c r="AH3" s="14"/>
      <c r="AI3" s="14"/>
      <c r="AJ3" s="14"/>
      <c r="AK3" s="14"/>
      <c r="AL3" s="14"/>
      <c r="AM3" s="14"/>
    </row>
    <row r="4" spans="1:39" s="9" customFormat="1" ht="15" x14ac:dyDescent="0.25">
      <c r="A4" s="10" t="s">
        <v>172</v>
      </c>
      <c r="B4" s="10"/>
      <c r="C4" s="10"/>
      <c r="D4" s="10"/>
      <c r="E4" s="167"/>
      <c r="F4" s="167"/>
      <c r="G4" s="10"/>
      <c r="I4" s="27"/>
      <c r="M4" s="168"/>
      <c r="N4" s="163"/>
      <c r="O4" s="163"/>
      <c r="P4" s="163"/>
      <c r="Q4" s="163"/>
      <c r="R4" s="163"/>
      <c r="S4" s="163"/>
      <c r="T4" s="163"/>
      <c r="V4" s="168"/>
      <c r="W4" s="163"/>
      <c r="X4" s="163"/>
      <c r="Y4" s="163"/>
      <c r="Z4" s="163"/>
      <c r="AA4" s="163"/>
      <c r="AB4" s="14"/>
      <c r="AC4" s="14"/>
      <c r="AD4" s="14"/>
      <c r="AE4" s="14"/>
      <c r="AF4" s="14"/>
      <c r="AG4" s="14"/>
      <c r="AH4" s="14"/>
      <c r="AI4" s="14"/>
      <c r="AJ4" s="14"/>
      <c r="AK4" s="14"/>
      <c r="AL4" s="14"/>
      <c r="AM4" s="14"/>
    </row>
    <row r="5" spans="1:39" s="9" customFormat="1" ht="15" x14ac:dyDescent="0.2">
      <c r="A5" s="169" t="s">
        <v>121</v>
      </c>
      <c r="B5" s="10"/>
      <c r="C5" s="10"/>
      <c r="D5" s="10"/>
      <c r="E5" s="17"/>
      <c r="F5" s="17"/>
      <c r="I5" s="27"/>
      <c r="M5" s="27" t="s">
        <v>132</v>
      </c>
      <c r="N5" s="163"/>
      <c r="O5" s="163"/>
      <c r="P5" s="163"/>
      <c r="Q5" s="163"/>
      <c r="R5" s="163"/>
      <c r="S5" s="163"/>
      <c r="T5" s="163"/>
      <c r="V5" s="27" t="s">
        <v>132</v>
      </c>
      <c r="W5" s="163"/>
      <c r="X5" s="163"/>
      <c r="Y5" s="163"/>
      <c r="Z5" s="163"/>
      <c r="AA5" s="163"/>
      <c r="AB5" s="14"/>
      <c r="AC5" s="14"/>
      <c r="AD5" s="14"/>
      <c r="AE5" s="14"/>
      <c r="AF5" s="14"/>
      <c r="AG5" s="14"/>
      <c r="AH5" s="14"/>
      <c r="AI5" s="14"/>
      <c r="AJ5" s="14"/>
      <c r="AK5" s="14"/>
      <c r="AL5" s="14"/>
      <c r="AM5" s="14"/>
    </row>
    <row r="6" spans="1:39" s="9" customFormat="1" ht="15" x14ac:dyDescent="0.2">
      <c r="I6" s="27"/>
      <c r="M6" s="168"/>
      <c r="N6" s="163"/>
      <c r="O6" s="163"/>
      <c r="P6" s="163"/>
      <c r="Q6" s="163"/>
      <c r="R6" s="163"/>
      <c r="S6" s="163"/>
      <c r="T6" s="163"/>
      <c r="V6" s="168"/>
      <c r="W6" s="163"/>
      <c r="X6" s="163"/>
      <c r="Y6" s="163"/>
      <c r="Z6" s="163"/>
      <c r="AA6" s="163"/>
      <c r="AB6" s="14"/>
      <c r="AC6" s="14"/>
      <c r="AD6" s="14"/>
      <c r="AE6" s="14"/>
      <c r="AF6" s="14"/>
      <c r="AG6" s="14"/>
      <c r="AH6" s="14"/>
      <c r="AI6" s="14"/>
      <c r="AJ6" s="14"/>
      <c r="AK6" s="14"/>
      <c r="AL6" s="14"/>
      <c r="AM6" s="14"/>
    </row>
    <row r="7" spans="1:39" s="9" customFormat="1" ht="15" x14ac:dyDescent="0.25">
      <c r="A7" s="12" t="s">
        <v>198</v>
      </c>
      <c r="B7" s="10"/>
      <c r="C7" s="10"/>
      <c r="I7" s="27"/>
      <c r="M7" s="168"/>
      <c r="N7" s="163"/>
      <c r="O7" s="163"/>
      <c r="P7" s="163"/>
      <c r="Q7" s="163"/>
      <c r="R7" s="163"/>
      <c r="S7" s="163"/>
      <c r="T7" s="163"/>
      <c r="V7" s="168"/>
      <c r="W7" s="163"/>
      <c r="X7" s="163"/>
      <c r="Y7" s="163"/>
      <c r="Z7" s="163"/>
      <c r="AA7" s="163"/>
      <c r="AB7" s="14"/>
      <c r="AC7" s="14"/>
      <c r="AD7" s="14"/>
      <c r="AE7" s="14"/>
      <c r="AF7" s="14"/>
      <c r="AG7" s="14"/>
      <c r="AH7" s="14"/>
      <c r="AI7" s="14"/>
      <c r="AJ7" s="14"/>
      <c r="AK7" s="14"/>
      <c r="AL7" s="14"/>
      <c r="AM7" s="14"/>
    </row>
    <row r="8" spans="1:39" s="9" customFormat="1" ht="15" x14ac:dyDescent="0.2">
      <c r="I8" s="27"/>
      <c r="M8" s="168"/>
      <c r="N8" s="163"/>
      <c r="O8" s="163"/>
      <c r="P8" s="163"/>
      <c r="Q8" s="163"/>
      <c r="R8" s="163"/>
      <c r="S8" s="163"/>
      <c r="T8" s="163"/>
      <c r="V8" s="168"/>
      <c r="W8" s="163"/>
      <c r="X8" s="163"/>
      <c r="Y8" s="163"/>
      <c r="Z8" s="163"/>
      <c r="AA8" s="163"/>
      <c r="AB8" s="14"/>
      <c r="AC8" s="14"/>
      <c r="AD8" s="14"/>
      <c r="AE8" s="14"/>
      <c r="AF8" s="14"/>
      <c r="AG8" s="14"/>
      <c r="AH8" s="14"/>
      <c r="AI8" s="14"/>
      <c r="AJ8" s="14"/>
      <c r="AK8" s="14"/>
      <c r="AL8" s="14"/>
      <c r="AM8" s="14"/>
    </row>
    <row r="9" spans="1:39" s="9" customFormat="1" ht="15" x14ac:dyDescent="0.2">
      <c r="A9" s="163"/>
      <c r="B9" s="163"/>
      <c r="C9" s="163"/>
      <c r="D9" s="163"/>
      <c r="E9" s="17"/>
      <c r="F9" s="17"/>
      <c r="G9" s="36" t="s">
        <v>100</v>
      </c>
      <c r="I9" s="27"/>
      <c r="M9" s="168"/>
      <c r="O9" s="163"/>
      <c r="P9" s="163"/>
      <c r="Q9" s="163"/>
      <c r="R9" s="163"/>
      <c r="S9" s="163"/>
      <c r="T9" s="36" t="s">
        <v>100</v>
      </c>
      <c r="V9" s="168"/>
      <c r="W9" s="163"/>
      <c r="X9" s="163"/>
      <c r="Y9" s="163"/>
      <c r="Z9" s="163"/>
      <c r="AA9" s="163"/>
      <c r="AB9" s="14"/>
      <c r="AC9" s="14"/>
      <c r="AD9" s="14"/>
      <c r="AE9" s="14"/>
      <c r="AF9" s="14"/>
      <c r="AG9" s="14"/>
      <c r="AH9" s="14"/>
      <c r="AI9" s="14"/>
      <c r="AJ9" s="14"/>
      <c r="AK9" s="14"/>
      <c r="AL9" s="14"/>
      <c r="AM9" s="14"/>
    </row>
    <row r="10" spans="1:39" s="9" customFormat="1" ht="15" x14ac:dyDescent="0.25">
      <c r="A10" s="146" t="str">
        <f>'DPA''s, Fees'!A10</f>
        <v>Pinelands Water Company</v>
      </c>
      <c r="I10" s="27"/>
      <c r="J10" s="164"/>
      <c r="K10" s="36"/>
      <c r="M10" s="27"/>
      <c r="N10" s="163"/>
      <c r="O10" s="163"/>
      <c r="P10" s="163"/>
      <c r="Q10" s="163"/>
      <c r="R10" s="163"/>
      <c r="S10" s="163"/>
      <c r="V10" s="168"/>
      <c r="W10" s="163"/>
      <c r="X10" s="163"/>
      <c r="Y10" s="163"/>
      <c r="Z10" s="163"/>
      <c r="AA10" s="163"/>
      <c r="AB10" s="14"/>
      <c r="AC10" s="14"/>
      <c r="AD10" s="14"/>
      <c r="AE10" s="14"/>
      <c r="AF10" s="14"/>
      <c r="AG10" s="14"/>
      <c r="AH10" s="14"/>
      <c r="AI10" s="14"/>
      <c r="AJ10" s="14"/>
      <c r="AK10" s="14"/>
      <c r="AL10" s="14"/>
      <c r="AM10" s="14"/>
    </row>
    <row r="11" spans="1:39" s="9" customFormat="1" ht="72.95" customHeight="1" x14ac:dyDescent="0.2">
      <c r="A11" s="170" t="s">
        <v>85</v>
      </c>
      <c r="B11" s="147" t="s">
        <v>20</v>
      </c>
      <c r="C11" s="147" t="s">
        <v>76</v>
      </c>
      <c r="D11" s="147" t="s">
        <v>21</v>
      </c>
      <c r="E11" s="147" t="s">
        <v>60</v>
      </c>
      <c r="F11" s="147" t="s">
        <v>61</v>
      </c>
      <c r="G11" s="170" t="s">
        <v>72</v>
      </c>
      <c r="I11" s="171" t="s">
        <v>62</v>
      </c>
      <c r="J11" s="172" t="s">
        <v>63</v>
      </c>
      <c r="K11" s="173" t="s">
        <v>64</v>
      </c>
      <c r="M11" s="171" t="s">
        <v>104</v>
      </c>
      <c r="N11" s="172" t="s">
        <v>120</v>
      </c>
      <c r="O11" s="47"/>
      <c r="P11" s="46" t="s">
        <v>106</v>
      </c>
      <c r="Q11" s="172" t="s">
        <v>120</v>
      </c>
      <c r="R11" s="47"/>
      <c r="S11" s="46" t="s">
        <v>105</v>
      </c>
      <c r="T11" s="172" t="s">
        <v>120</v>
      </c>
      <c r="V11" s="171" t="s">
        <v>86</v>
      </c>
      <c r="W11" s="172" t="s">
        <v>87</v>
      </c>
      <c r="X11" s="172" t="s">
        <v>88</v>
      </c>
      <c r="Y11" s="172" t="s">
        <v>89</v>
      </c>
      <c r="Z11" s="172" t="s">
        <v>90</v>
      </c>
      <c r="AA11" s="163"/>
      <c r="AB11" s="14"/>
      <c r="AC11" s="14"/>
      <c r="AD11" s="14"/>
      <c r="AE11" s="14"/>
      <c r="AF11" s="14"/>
      <c r="AG11" s="14"/>
      <c r="AH11" s="14"/>
      <c r="AI11" s="14"/>
      <c r="AJ11" s="14"/>
      <c r="AK11" s="14"/>
      <c r="AL11" s="14"/>
      <c r="AM11" s="14"/>
    </row>
    <row r="12" spans="1:39" s="9" customFormat="1" ht="30" x14ac:dyDescent="0.25">
      <c r="A12" s="174"/>
      <c r="B12" s="174"/>
      <c r="C12" s="174"/>
      <c r="D12" s="174"/>
      <c r="E12" s="51"/>
      <c r="F12" s="51"/>
      <c r="G12" s="175"/>
      <c r="I12" s="174">
        <v>0</v>
      </c>
      <c r="J12" s="176">
        <v>0</v>
      </c>
      <c r="K12" s="177">
        <v>0</v>
      </c>
      <c r="M12" s="174">
        <v>0</v>
      </c>
      <c r="N12" s="227">
        <v>0</v>
      </c>
      <c r="P12" s="179">
        <v>0</v>
      </c>
      <c r="Q12" s="176">
        <v>0</v>
      </c>
      <c r="S12" s="179">
        <v>0</v>
      </c>
      <c r="T12" s="176">
        <v>0</v>
      </c>
      <c r="V12" s="180" t="s">
        <v>169</v>
      </c>
      <c r="W12" s="181" t="s">
        <v>170</v>
      </c>
      <c r="X12" s="182" t="s">
        <v>171</v>
      </c>
      <c r="Y12" s="180"/>
      <c r="Z12" s="180"/>
      <c r="AA12" s="163"/>
      <c r="AB12" s="14"/>
      <c r="AC12" s="14"/>
      <c r="AD12" s="14"/>
      <c r="AE12" s="14"/>
      <c r="AF12" s="14"/>
      <c r="AG12" s="14"/>
      <c r="AH12" s="14"/>
      <c r="AI12" s="14"/>
      <c r="AJ12" s="14"/>
      <c r="AK12" s="14"/>
      <c r="AL12" s="14"/>
      <c r="AM12" s="14"/>
    </row>
    <row r="13" spans="1:39" s="9" customFormat="1" ht="15" x14ac:dyDescent="0.25">
      <c r="A13" s="174"/>
      <c r="B13" s="174"/>
      <c r="C13" s="174"/>
      <c r="D13" s="174"/>
      <c r="E13" s="51"/>
      <c r="F13" s="51"/>
      <c r="G13" s="175"/>
      <c r="I13" s="174"/>
      <c r="J13" s="176"/>
      <c r="K13" s="177"/>
      <c r="M13" s="174"/>
      <c r="N13" s="178"/>
      <c r="P13" s="174"/>
      <c r="Q13" s="176"/>
      <c r="S13" s="174"/>
      <c r="T13" s="176"/>
      <c r="V13" s="180"/>
      <c r="W13" s="180"/>
      <c r="X13" s="180"/>
      <c r="Y13" s="180"/>
      <c r="Z13" s="180"/>
      <c r="AA13" s="163"/>
      <c r="AB13" s="14"/>
      <c r="AC13" s="14"/>
      <c r="AD13" s="14"/>
      <c r="AE13" s="14"/>
      <c r="AF13" s="14"/>
      <c r="AG13" s="14"/>
      <c r="AH13" s="14"/>
      <c r="AI13" s="14"/>
      <c r="AJ13" s="14"/>
      <c r="AK13" s="14"/>
      <c r="AL13" s="14"/>
      <c r="AM13" s="14"/>
    </row>
    <row r="14" spans="1:39" s="9" customFormat="1" ht="15" x14ac:dyDescent="0.25">
      <c r="A14" s="174"/>
      <c r="B14" s="174"/>
      <c r="C14" s="174"/>
      <c r="D14" s="174"/>
      <c r="E14" s="51"/>
      <c r="F14" s="51"/>
      <c r="G14" s="175"/>
      <c r="I14" s="174"/>
      <c r="J14" s="176"/>
      <c r="K14" s="177"/>
      <c r="M14" s="174"/>
      <c r="N14" s="178"/>
      <c r="P14" s="174"/>
      <c r="Q14" s="176"/>
      <c r="S14" s="174"/>
      <c r="T14" s="176"/>
      <c r="V14" s="180"/>
      <c r="W14" s="180"/>
      <c r="X14" s="180"/>
      <c r="Y14" s="180"/>
      <c r="Z14" s="180"/>
      <c r="AA14" s="163"/>
      <c r="AB14" s="14"/>
      <c r="AC14" s="14"/>
      <c r="AD14" s="14"/>
      <c r="AE14" s="14"/>
      <c r="AF14" s="14"/>
      <c r="AG14" s="14"/>
      <c r="AH14" s="14"/>
      <c r="AI14" s="14"/>
      <c r="AJ14" s="14"/>
      <c r="AK14" s="14"/>
      <c r="AL14" s="14"/>
      <c r="AM14" s="14"/>
    </row>
    <row r="15" spans="1:39" s="9" customFormat="1" ht="15" x14ac:dyDescent="0.25">
      <c r="A15" s="174"/>
      <c r="B15" s="174"/>
      <c r="C15" s="174"/>
      <c r="D15" s="174"/>
      <c r="E15" s="51"/>
      <c r="F15" s="51"/>
      <c r="G15" s="175"/>
      <c r="I15" s="174"/>
      <c r="J15" s="176"/>
      <c r="K15" s="177"/>
      <c r="M15" s="174"/>
      <c r="N15" s="178"/>
      <c r="P15" s="174"/>
      <c r="Q15" s="176"/>
      <c r="S15" s="174"/>
      <c r="T15" s="176"/>
      <c r="V15" s="180"/>
      <c r="W15" s="180"/>
      <c r="X15" s="180"/>
      <c r="Y15" s="180"/>
      <c r="Z15" s="180"/>
      <c r="AA15" s="163"/>
      <c r="AB15" s="14"/>
      <c r="AC15" s="14"/>
      <c r="AD15" s="14"/>
      <c r="AE15" s="14"/>
      <c r="AF15" s="14"/>
      <c r="AG15" s="14"/>
      <c r="AH15" s="14"/>
      <c r="AI15" s="14"/>
      <c r="AJ15" s="14"/>
      <c r="AK15" s="14"/>
      <c r="AL15" s="14"/>
      <c r="AM15" s="14"/>
    </row>
    <row r="16" spans="1:39" s="9" customFormat="1" ht="15" x14ac:dyDescent="0.25">
      <c r="A16" s="174"/>
      <c r="B16" s="174"/>
      <c r="C16" s="174"/>
      <c r="D16" s="174"/>
      <c r="E16" s="51"/>
      <c r="F16" s="51"/>
      <c r="G16" s="175"/>
      <c r="I16" s="174"/>
      <c r="J16" s="176"/>
      <c r="K16" s="177"/>
      <c r="M16" s="174"/>
      <c r="N16" s="178"/>
      <c r="P16" s="174"/>
      <c r="Q16" s="176"/>
      <c r="S16" s="174"/>
      <c r="T16" s="176"/>
      <c r="V16" s="180"/>
      <c r="W16" s="180"/>
      <c r="X16" s="180"/>
      <c r="Y16" s="180"/>
      <c r="Z16" s="180"/>
      <c r="AA16" s="163"/>
      <c r="AB16" s="14"/>
      <c r="AC16" s="14"/>
      <c r="AD16" s="14"/>
      <c r="AE16" s="14"/>
      <c r="AF16" s="14"/>
      <c r="AG16" s="14"/>
      <c r="AH16" s="14"/>
      <c r="AI16" s="14"/>
      <c r="AJ16" s="14"/>
      <c r="AK16" s="14"/>
      <c r="AL16" s="14"/>
      <c r="AM16" s="14"/>
    </row>
    <row r="17" spans="1:39" s="9" customFormat="1" ht="15" x14ac:dyDescent="0.25">
      <c r="A17" s="174"/>
      <c r="B17" s="174"/>
      <c r="C17" s="174"/>
      <c r="D17" s="174"/>
      <c r="E17" s="51"/>
      <c r="F17" s="51"/>
      <c r="G17" s="175"/>
      <c r="I17" s="174"/>
      <c r="J17" s="176"/>
      <c r="K17" s="177"/>
      <c r="M17" s="174"/>
      <c r="N17" s="178"/>
      <c r="P17" s="174"/>
      <c r="Q17" s="176"/>
      <c r="S17" s="174"/>
      <c r="T17" s="176"/>
      <c r="V17" s="180"/>
      <c r="W17" s="180"/>
      <c r="X17" s="180"/>
      <c r="Y17" s="180"/>
      <c r="Z17" s="180"/>
      <c r="AA17" s="163"/>
      <c r="AB17" s="14"/>
      <c r="AC17" s="14"/>
      <c r="AD17" s="14"/>
      <c r="AE17" s="14"/>
      <c r="AF17" s="14"/>
      <c r="AG17" s="14"/>
      <c r="AH17" s="14"/>
      <c r="AI17" s="14"/>
      <c r="AJ17" s="14"/>
      <c r="AK17" s="14"/>
      <c r="AL17" s="14"/>
      <c r="AM17" s="14"/>
    </row>
    <row r="18" spans="1:39" s="9" customFormat="1" ht="15" x14ac:dyDescent="0.25">
      <c r="A18" s="174"/>
      <c r="B18" s="174"/>
      <c r="C18" s="174"/>
      <c r="D18" s="174"/>
      <c r="E18" s="51"/>
      <c r="F18" s="51"/>
      <c r="G18" s="175"/>
      <c r="I18" s="174"/>
      <c r="J18" s="176"/>
      <c r="K18" s="177"/>
      <c r="M18" s="174"/>
      <c r="N18" s="178"/>
      <c r="P18" s="174"/>
      <c r="Q18" s="176"/>
      <c r="S18" s="174"/>
      <c r="T18" s="176"/>
      <c r="V18" s="180"/>
      <c r="W18" s="180"/>
      <c r="X18" s="180"/>
      <c r="Y18" s="180"/>
      <c r="Z18" s="180"/>
      <c r="AA18" s="163"/>
      <c r="AB18" s="14"/>
      <c r="AC18" s="14"/>
      <c r="AD18" s="14"/>
      <c r="AE18" s="14"/>
      <c r="AF18" s="14"/>
      <c r="AG18" s="14"/>
      <c r="AH18" s="14"/>
      <c r="AI18" s="14"/>
      <c r="AJ18" s="14"/>
      <c r="AK18" s="14"/>
      <c r="AL18" s="14"/>
      <c r="AM18" s="14"/>
    </row>
    <row r="19" spans="1:39" s="9" customFormat="1" ht="15" x14ac:dyDescent="0.25">
      <c r="A19" s="174"/>
      <c r="B19" s="174"/>
      <c r="C19" s="174"/>
      <c r="D19" s="174"/>
      <c r="E19" s="51"/>
      <c r="F19" s="51"/>
      <c r="G19" s="175"/>
      <c r="I19" s="174"/>
      <c r="J19" s="176"/>
      <c r="K19" s="177"/>
      <c r="M19" s="174"/>
      <c r="N19" s="178"/>
      <c r="P19" s="174"/>
      <c r="Q19" s="176"/>
      <c r="S19" s="174"/>
      <c r="T19" s="176"/>
      <c r="V19" s="180"/>
      <c r="W19" s="180"/>
      <c r="X19" s="180"/>
      <c r="Y19" s="180"/>
      <c r="Z19" s="180"/>
      <c r="AA19" s="163"/>
      <c r="AB19" s="14"/>
      <c r="AC19" s="14"/>
      <c r="AD19" s="14"/>
      <c r="AE19" s="14"/>
      <c r="AF19" s="14"/>
      <c r="AG19" s="14"/>
      <c r="AH19" s="14"/>
      <c r="AI19" s="14"/>
      <c r="AJ19" s="14"/>
      <c r="AK19" s="14"/>
      <c r="AL19" s="14"/>
      <c r="AM19" s="14"/>
    </row>
    <row r="20" spans="1:39" s="9" customFormat="1" ht="15" x14ac:dyDescent="0.25">
      <c r="A20" s="174"/>
      <c r="B20" s="174"/>
      <c r="C20" s="174"/>
      <c r="D20" s="174"/>
      <c r="E20" s="51"/>
      <c r="F20" s="51"/>
      <c r="G20" s="175"/>
      <c r="I20" s="174"/>
      <c r="J20" s="176"/>
      <c r="K20" s="177"/>
      <c r="M20" s="174"/>
      <c r="N20" s="178"/>
      <c r="P20" s="174"/>
      <c r="Q20" s="176"/>
      <c r="S20" s="174"/>
      <c r="T20" s="176"/>
      <c r="V20" s="180"/>
      <c r="W20" s="180"/>
      <c r="X20" s="180"/>
      <c r="Y20" s="180"/>
      <c r="Z20" s="180"/>
      <c r="AA20" s="163"/>
      <c r="AB20" s="14"/>
      <c r="AC20" s="14"/>
      <c r="AD20" s="14"/>
      <c r="AE20" s="14"/>
      <c r="AF20" s="14"/>
      <c r="AG20" s="14"/>
      <c r="AH20" s="14"/>
      <c r="AI20" s="14"/>
      <c r="AJ20" s="14"/>
      <c r="AK20" s="14"/>
      <c r="AL20" s="14"/>
      <c r="AM20" s="14"/>
    </row>
    <row r="21" spans="1:39" s="9" customFormat="1" ht="15" x14ac:dyDescent="0.25">
      <c r="A21" s="174"/>
      <c r="B21" s="174"/>
      <c r="C21" s="174"/>
      <c r="D21" s="174"/>
      <c r="E21" s="51"/>
      <c r="F21" s="51"/>
      <c r="G21" s="175"/>
      <c r="I21" s="174"/>
      <c r="J21" s="183"/>
      <c r="K21" s="177"/>
      <c r="M21" s="174"/>
      <c r="N21" s="178"/>
      <c r="P21" s="174"/>
      <c r="Q21" s="176"/>
      <c r="S21" s="174"/>
      <c r="T21" s="176"/>
      <c r="V21" s="180"/>
      <c r="W21" s="180"/>
      <c r="X21" s="180"/>
      <c r="Y21" s="180"/>
      <c r="Z21" s="180"/>
      <c r="AA21" s="163"/>
      <c r="AB21" s="14"/>
      <c r="AC21" s="14"/>
      <c r="AD21" s="14"/>
      <c r="AE21" s="14"/>
      <c r="AF21" s="14"/>
      <c r="AG21" s="14"/>
      <c r="AH21" s="14"/>
      <c r="AI21" s="14"/>
      <c r="AJ21" s="14"/>
      <c r="AK21" s="14"/>
      <c r="AL21" s="14"/>
      <c r="AM21" s="14"/>
    </row>
    <row r="22" spans="1:39" s="9" customFormat="1" ht="15" x14ac:dyDescent="0.25">
      <c r="A22" s="174"/>
      <c r="B22" s="174"/>
      <c r="C22" s="174"/>
      <c r="D22" s="174"/>
      <c r="E22" s="51"/>
      <c r="F22" s="51"/>
      <c r="G22" s="175"/>
      <c r="I22" s="174"/>
      <c r="J22" s="176"/>
      <c r="K22" s="177"/>
      <c r="M22" s="174"/>
      <c r="N22" s="178"/>
      <c r="P22" s="174"/>
      <c r="Q22" s="176"/>
      <c r="S22" s="174"/>
      <c r="T22" s="176"/>
      <c r="V22" s="180"/>
      <c r="W22" s="180"/>
      <c r="X22" s="180"/>
      <c r="Y22" s="180"/>
      <c r="Z22" s="180"/>
      <c r="AA22" s="163"/>
      <c r="AB22" s="14"/>
      <c r="AC22" s="14"/>
      <c r="AD22" s="14"/>
      <c r="AE22" s="14"/>
      <c r="AF22" s="14"/>
      <c r="AG22" s="14"/>
      <c r="AH22" s="14"/>
      <c r="AI22" s="14"/>
      <c r="AJ22" s="14"/>
      <c r="AK22" s="14"/>
      <c r="AL22" s="14"/>
      <c r="AM22" s="14"/>
    </row>
    <row r="23" spans="1:39" s="9" customFormat="1" ht="15" x14ac:dyDescent="0.25">
      <c r="A23" s="174"/>
      <c r="B23" s="174"/>
      <c r="C23" s="174"/>
      <c r="D23" s="174"/>
      <c r="E23" s="51"/>
      <c r="F23" s="51"/>
      <c r="G23" s="175"/>
      <c r="I23" s="174"/>
      <c r="J23" s="176"/>
      <c r="K23" s="177"/>
      <c r="M23" s="174"/>
      <c r="N23" s="178"/>
      <c r="P23" s="174"/>
      <c r="Q23" s="176"/>
      <c r="S23" s="174"/>
      <c r="T23" s="176"/>
      <c r="V23" s="180"/>
      <c r="W23" s="180"/>
      <c r="X23" s="180"/>
      <c r="Y23" s="180"/>
      <c r="Z23" s="180"/>
      <c r="AA23" s="163"/>
      <c r="AB23" s="14"/>
      <c r="AC23" s="14"/>
      <c r="AD23" s="14"/>
      <c r="AE23" s="14"/>
      <c r="AF23" s="14"/>
      <c r="AG23" s="14"/>
      <c r="AH23" s="14"/>
      <c r="AI23" s="14"/>
      <c r="AJ23" s="14"/>
      <c r="AK23" s="14"/>
      <c r="AL23" s="14"/>
      <c r="AM23" s="14"/>
    </row>
    <row r="24" spans="1:39" s="9" customFormat="1" ht="15" x14ac:dyDescent="0.25">
      <c r="A24" s="174"/>
      <c r="B24" s="174"/>
      <c r="C24" s="174"/>
      <c r="D24" s="174"/>
      <c r="E24" s="51"/>
      <c r="F24" s="51"/>
      <c r="G24" s="175"/>
      <c r="I24" s="174"/>
      <c r="J24" s="176"/>
      <c r="K24" s="177"/>
      <c r="M24" s="174"/>
      <c r="N24" s="178"/>
      <c r="P24" s="174"/>
      <c r="Q24" s="176"/>
      <c r="S24" s="174"/>
      <c r="T24" s="176"/>
      <c r="V24" s="180"/>
      <c r="W24" s="180"/>
      <c r="X24" s="180"/>
      <c r="Y24" s="180"/>
      <c r="Z24" s="180"/>
      <c r="AA24" s="163"/>
      <c r="AB24" s="14"/>
      <c r="AC24" s="14"/>
      <c r="AD24" s="14"/>
      <c r="AE24" s="14"/>
      <c r="AF24" s="14"/>
      <c r="AG24" s="14"/>
      <c r="AH24" s="14"/>
      <c r="AI24" s="14"/>
      <c r="AJ24" s="14"/>
      <c r="AK24" s="14"/>
      <c r="AL24" s="14"/>
      <c r="AM24" s="14"/>
    </row>
    <row r="25" spans="1:39" s="9" customFormat="1" ht="15.75" thickBot="1" x14ac:dyDescent="0.3">
      <c r="A25" s="184"/>
      <c r="B25" s="184"/>
      <c r="C25" s="184"/>
      <c r="D25" s="184"/>
      <c r="E25" s="51"/>
      <c r="F25" s="185"/>
      <c r="G25" s="175"/>
      <c r="I25" s="184"/>
      <c r="J25" s="184"/>
      <c r="K25" s="186"/>
      <c r="M25" s="184"/>
      <c r="N25" s="187"/>
      <c r="P25" s="184"/>
      <c r="Q25" s="188"/>
      <c r="S25" s="184"/>
      <c r="T25" s="188"/>
      <c r="V25" s="189"/>
      <c r="W25" s="189"/>
      <c r="X25" s="189"/>
      <c r="Y25" s="189"/>
      <c r="Z25" s="189"/>
      <c r="AA25" s="163"/>
      <c r="AB25" s="14"/>
      <c r="AC25" s="14"/>
      <c r="AD25" s="14"/>
      <c r="AE25" s="14"/>
      <c r="AF25" s="14"/>
      <c r="AG25" s="14"/>
      <c r="AH25" s="14"/>
      <c r="AI25" s="14"/>
      <c r="AJ25" s="14"/>
      <c r="AK25" s="14"/>
      <c r="AL25" s="14"/>
      <c r="AM25" s="14"/>
    </row>
    <row r="26" spans="1:39" s="9" customFormat="1" ht="15.75" thickBot="1" x14ac:dyDescent="0.3">
      <c r="A26" s="190" t="s">
        <v>99</v>
      </c>
      <c r="B26" s="191"/>
      <c r="C26" s="121"/>
      <c r="D26" s="121"/>
      <c r="E26" s="192"/>
      <c r="F26" s="160"/>
      <c r="G26" s="193"/>
      <c r="I26" s="190"/>
      <c r="J26" s="194"/>
      <c r="K26" s="195"/>
      <c r="M26" s="190"/>
      <c r="N26" s="196"/>
      <c r="P26" s="197"/>
      <c r="Q26" s="198"/>
      <c r="S26" s="197"/>
      <c r="T26" s="198"/>
      <c r="V26" s="199"/>
      <c r="W26" s="200"/>
      <c r="X26" s="200"/>
      <c r="Y26" s="200"/>
      <c r="Z26" s="201"/>
      <c r="AA26" s="163"/>
      <c r="AB26" s="14"/>
      <c r="AC26" s="14"/>
      <c r="AD26" s="14"/>
      <c r="AE26" s="14"/>
      <c r="AF26" s="14"/>
      <c r="AG26" s="14"/>
      <c r="AH26" s="14"/>
      <c r="AI26" s="14"/>
      <c r="AJ26" s="14"/>
      <c r="AK26" s="14"/>
      <c r="AL26" s="14"/>
      <c r="AM26" s="14"/>
    </row>
    <row r="27" spans="1:39" s="9" customFormat="1" ht="15" x14ac:dyDescent="0.2">
      <c r="A27" s="109"/>
      <c r="B27" s="109"/>
      <c r="C27" s="109"/>
      <c r="D27" s="109"/>
      <c r="V27" s="163"/>
      <c r="W27" s="163"/>
      <c r="X27" s="163"/>
      <c r="Y27" s="163"/>
      <c r="Z27" s="163"/>
      <c r="AA27" s="163"/>
      <c r="AB27" s="14"/>
      <c r="AC27" s="14"/>
      <c r="AD27" s="14"/>
      <c r="AE27" s="14"/>
      <c r="AF27" s="14"/>
      <c r="AG27" s="14"/>
      <c r="AH27" s="14"/>
      <c r="AI27" s="14"/>
      <c r="AJ27" s="14"/>
      <c r="AK27" s="14"/>
      <c r="AL27" s="14"/>
      <c r="AM27" s="14"/>
    </row>
    <row r="28" spans="1:39" s="9" customFormat="1" ht="15" x14ac:dyDescent="0.2">
      <c r="V28" s="163"/>
      <c r="W28" s="163"/>
      <c r="X28" s="163"/>
      <c r="Y28" s="163"/>
      <c r="Z28" s="163"/>
      <c r="AA28" s="163"/>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16" t="s">
        <v>50</v>
      </c>
      <c r="B2" s="318"/>
      <c r="C2" s="18"/>
      <c r="D2" s="18"/>
      <c r="E2" s="202"/>
      <c r="F2" s="203"/>
      <c r="G2" s="203"/>
      <c r="H2" s="203"/>
      <c r="I2" s="203"/>
      <c r="J2" s="203"/>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172</v>
      </c>
      <c r="B4" s="10"/>
      <c r="C4" s="10"/>
      <c r="D4" s="10"/>
      <c r="E4" s="10"/>
    </row>
    <row r="5" spans="1:16384" s="9" customFormat="1" x14ac:dyDescent="0.2"/>
    <row r="6" spans="1:16384" s="9" customFormat="1" x14ac:dyDescent="0.2"/>
    <row r="7" spans="1:16384" x14ac:dyDescent="0.2">
      <c r="A7" s="9"/>
      <c r="B7" s="9"/>
      <c r="C7" s="9"/>
      <c r="D7" s="9"/>
    </row>
    <row r="8" spans="1:16384" ht="15" x14ac:dyDescent="0.25">
      <c r="A8" s="146" t="str">
        <f>'Assistance Programs, Outreach'!A10</f>
        <v>Pinelands Water Company</v>
      </c>
      <c r="B8" s="9"/>
      <c r="C8" s="9"/>
      <c r="D8" s="9"/>
    </row>
    <row r="9" spans="1:16384" ht="30" x14ac:dyDescent="0.2">
      <c r="A9" s="170" t="s">
        <v>51</v>
      </c>
      <c r="B9" s="170" t="s">
        <v>107</v>
      </c>
      <c r="C9" s="170" t="s">
        <v>52</v>
      </c>
      <c r="D9" s="170" t="s">
        <v>53</v>
      </c>
      <c r="E9" s="170" t="s">
        <v>54</v>
      </c>
      <c r="F9" s="9"/>
    </row>
    <row r="10" spans="1:16384" x14ac:dyDescent="0.2">
      <c r="A10" s="51"/>
      <c r="B10" s="51"/>
      <c r="C10" s="51"/>
      <c r="D10" s="51"/>
      <c r="E10" s="51"/>
      <c r="F10" s="9"/>
    </row>
    <row r="11" spans="1:16384" x14ac:dyDescent="0.2">
      <c r="A11" s="51"/>
      <c r="B11" s="51"/>
      <c r="C11" s="51"/>
      <c r="D11" s="51"/>
      <c r="E11" s="51"/>
      <c r="F11" s="9"/>
    </row>
    <row r="12" spans="1:16384" x14ac:dyDescent="0.2">
      <c r="A12" s="51"/>
      <c r="B12" s="51"/>
      <c r="C12" s="51"/>
      <c r="D12" s="51"/>
      <c r="E12" s="51"/>
      <c r="F12" s="9"/>
    </row>
    <row r="13" spans="1:16384" x14ac:dyDescent="0.2">
      <c r="A13" s="51"/>
      <c r="B13" s="51"/>
      <c r="C13" s="51"/>
      <c r="D13" s="51"/>
      <c r="E13" s="51"/>
      <c r="F13" s="9"/>
    </row>
    <row r="14" spans="1:16384" x14ac:dyDescent="0.2">
      <c r="A14" s="51"/>
      <c r="B14" s="51"/>
      <c r="C14" s="51"/>
      <c r="D14" s="51"/>
      <c r="E14" s="51"/>
      <c r="F14" s="9"/>
    </row>
    <row r="15" spans="1:16384" x14ac:dyDescent="0.2">
      <c r="A15" s="51"/>
      <c r="B15" s="51"/>
      <c r="C15" s="51"/>
      <c r="D15" s="51"/>
      <c r="E15" s="51"/>
      <c r="F15" s="9"/>
    </row>
    <row r="16" spans="1:16384" x14ac:dyDescent="0.2">
      <c r="A16" s="51"/>
      <c r="B16" s="51"/>
      <c r="C16" s="51"/>
      <c r="D16" s="51"/>
      <c r="E16" s="51"/>
      <c r="F16" s="9"/>
    </row>
    <row r="17" spans="1:6" x14ac:dyDescent="0.2">
      <c r="A17" s="51"/>
      <c r="B17" s="51"/>
      <c r="C17" s="51"/>
      <c r="D17" s="51"/>
      <c r="E17" s="51"/>
      <c r="F17" s="9"/>
    </row>
    <row r="18" spans="1:6" x14ac:dyDescent="0.2">
      <c r="A18" s="51"/>
      <c r="B18" s="51"/>
      <c r="C18" s="51"/>
      <c r="D18" s="51"/>
      <c r="E18" s="51"/>
      <c r="F18" s="9"/>
    </row>
    <row r="19" spans="1:6" x14ac:dyDescent="0.2">
      <c r="A19" s="51"/>
      <c r="B19" s="51"/>
      <c r="C19" s="51"/>
      <c r="D19" s="51"/>
      <c r="E19" s="51"/>
      <c r="F19" s="9"/>
    </row>
    <row r="20" spans="1:6" x14ac:dyDescent="0.2">
      <c r="A20" s="51"/>
      <c r="B20" s="51"/>
      <c r="C20" s="51"/>
      <c r="D20" s="51"/>
      <c r="E20" s="51"/>
      <c r="F20" s="9"/>
    </row>
    <row r="21" spans="1:6" x14ac:dyDescent="0.2">
      <c r="A21" s="51"/>
      <c r="B21" s="51"/>
      <c r="C21" s="51"/>
      <c r="D21" s="51"/>
      <c r="E21" s="51"/>
      <c r="F21" s="9"/>
    </row>
    <row r="22" spans="1:6" s="9" customFormat="1" x14ac:dyDescent="0.2"/>
    <row r="23" spans="1:6" x14ac:dyDescent="0.2">
      <c r="A23" s="9"/>
      <c r="B23" s="9"/>
      <c r="C23" s="9"/>
      <c r="D23" s="9"/>
    </row>
    <row r="24" spans="1:6" s="9" customFormat="1" hidden="1" x14ac:dyDescent="0.2"/>
    <row r="25" spans="1:6" s="9" customFormat="1" hidden="1" x14ac:dyDescent="0.2"/>
    <row r="1048566" s="32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2" t="s">
        <v>67</v>
      </c>
      <c r="B2" s="323"/>
      <c r="C2" s="323"/>
      <c r="D2" s="323"/>
      <c r="E2" s="323"/>
      <c r="F2" s="323"/>
      <c r="G2" s="324"/>
    </row>
    <row r="3" spans="1:7" x14ac:dyDescent="0.2">
      <c r="A3" s="325"/>
      <c r="B3" s="326"/>
      <c r="C3" s="326"/>
      <c r="D3" s="326"/>
      <c r="E3" s="326"/>
      <c r="F3" s="326"/>
      <c r="G3" s="327"/>
    </row>
    <row r="4" spans="1:7" ht="32.25" customHeight="1" thickBot="1" x14ac:dyDescent="0.25">
      <c r="A4" s="328"/>
      <c r="B4" s="329"/>
      <c r="C4" s="329"/>
      <c r="D4" s="329"/>
      <c r="E4" s="329"/>
      <c r="F4" s="329"/>
      <c r="G4" s="330"/>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B13" sqref="B13"/>
    </sheetView>
  </sheetViews>
  <sheetFormatPr defaultColWidth="0" defaultRowHeight="14.25" zeroHeight="1" x14ac:dyDescent="0.25"/>
  <cols>
    <col min="1" max="1" width="6.42578125" style="204" customWidth="1"/>
    <col min="2" max="2" width="16" style="205" bestFit="1" customWidth="1"/>
    <col min="3" max="3" width="12.85546875" style="205" customWidth="1"/>
    <col min="4" max="4" width="10.42578125" style="205" customWidth="1"/>
    <col min="5" max="5" width="11.140625" style="205" customWidth="1"/>
    <col min="6" max="6" width="15.5703125" style="205" bestFit="1" customWidth="1"/>
    <col min="7" max="7" width="10.42578125" style="205" customWidth="1"/>
    <col min="8" max="8" width="18.28515625" style="205" bestFit="1" customWidth="1"/>
    <col min="9" max="9" width="53.85546875" style="205" customWidth="1"/>
    <col min="10" max="15" width="0" style="205" hidden="1"/>
    <col min="16" max="16" width="8.85546875" style="205" hidden="1"/>
    <col min="17" max="19" width="0" style="205" hidden="1"/>
    <col min="20" max="16378" width="8.85546875" style="205" hidden="1"/>
    <col min="16379" max="16379" width="7.140625" style="205" hidden="1" customWidth="1"/>
    <col min="16380" max="16380" width="4.42578125" style="205" hidden="1" customWidth="1"/>
    <col min="16381" max="16382" width="8.85546875" style="205" hidden="1"/>
    <col min="16383" max="16383" width="7.140625" style="205" hidden="1"/>
    <col min="16384" max="16384" width="4.42578125" style="205" hidden="1"/>
  </cols>
  <sheetData>
    <row r="1" spans="1:9 16380:16380" ht="15" hidden="1" x14ac:dyDescent="0.25">
      <c r="A1" s="331" t="s">
        <v>55</v>
      </c>
      <c r="B1" s="331"/>
      <c r="C1" s="331"/>
      <c r="D1" s="331"/>
      <c r="E1" s="331"/>
      <c r="F1" s="331"/>
      <c r="G1" s="204"/>
      <c r="H1" s="204"/>
      <c r="I1" s="204"/>
    </row>
    <row r="2" spans="1:9 16380:16380" ht="15" customHeight="1" x14ac:dyDescent="0.25">
      <c r="A2" s="332" t="s">
        <v>165</v>
      </c>
      <c r="B2" s="332"/>
      <c r="C2" s="332"/>
      <c r="D2" s="332"/>
      <c r="E2" s="332"/>
      <c r="F2" s="332"/>
      <c r="G2" s="332"/>
      <c r="H2" s="332"/>
      <c r="I2" s="332"/>
    </row>
    <row r="3" spans="1:9 16380:16380" ht="81" customHeight="1" x14ac:dyDescent="0.25">
      <c r="A3" s="332"/>
      <c r="B3" s="332"/>
      <c r="C3" s="332"/>
      <c r="D3" s="332"/>
      <c r="E3" s="332"/>
      <c r="F3" s="332"/>
      <c r="G3" s="332"/>
      <c r="H3" s="332"/>
      <c r="I3" s="332"/>
    </row>
    <row r="4" spans="1:9 16380:16380" ht="15.75" customHeight="1" x14ac:dyDescent="0.25">
      <c r="A4" s="333" t="s">
        <v>166</v>
      </c>
      <c r="B4" s="333"/>
      <c r="C4" s="333"/>
      <c r="D4" s="333"/>
      <c r="E4" s="333"/>
      <c r="F4" s="333"/>
      <c r="G4" s="333"/>
      <c r="XEZ4" s="206"/>
    </row>
    <row r="5" spans="1:9 16380:16380" ht="15" thickBot="1" x14ac:dyDescent="0.3">
      <c r="B5" s="204"/>
      <c r="C5" s="204"/>
      <c r="D5" s="204"/>
      <c r="E5" s="204"/>
      <c r="F5" s="204"/>
      <c r="G5" s="204"/>
      <c r="H5" s="204"/>
      <c r="I5" s="204"/>
      <c r="XEZ5" s="206"/>
    </row>
    <row r="6" spans="1:9 16380:16380" ht="15.75" thickBot="1" x14ac:dyDescent="0.3">
      <c r="B6" s="334" t="s">
        <v>167</v>
      </c>
      <c r="C6" s="335"/>
      <c r="D6" s="335"/>
      <c r="E6" s="207"/>
      <c r="F6" s="207"/>
      <c r="G6" s="207"/>
      <c r="H6" s="336" t="s">
        <v>168</v>
      </c>
      <c r="I6" s="337"/>
      <c r="XEZ6" s="206"/>
    </row>
    <row r="7" spans="1:9 16380:16380" x14ac:dyDescent="0.25"/>
    <row r="8" spans="1:9 16380:16380" ht="15" x14ac:dyDescent="0.25">
      <c r="B8" s="235" t="s">
        <v>195</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D0FD35B4-2308-413E-8EA4-181FBCE2931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2025-01-15T17:07:47Z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